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00568FEF-967A-427B-ACBE-95D353BA6C6B}" xr6:coauthVersionLast="44" xr6:coauthVersionMax="47" xr10:uidLastSave="{00000000-0000-0000-0000-000000000000}"/>
  <bookViews>
    <workbookView xWindow="-35988" yWindow="600" windowWidth="28776" windowHeight="15456" activeTab="3" xr2:uid="{00000000-000D-0000-FFFF-FFFF00000000}"/>
  </bookViews>
  <sheets>
    <sheet name="Derecho" sheetId="1" r:id="rId1"/>
    <sheet name="Psicología" sheetId="2" r:id="rId2"/>
    <sheet name="Diseño" sheetId="3" r:id="rId3"/>
    <sheet name="Crea Des Emp" sheetId="4" r:id="rId4"/>
    <sheet name="Bachillerato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9" roundtripDataSignature="AMtx7mjMH6OFFcPkOInMtTELMkrSN8X6WA=="/>
    </ext>
  </extLst>
</workbook>
</file>

<file path=xl/calcChain.xml><?xml version="1.0" encoding="utf-8"?>
<calcChain xmlns="http://schemas.openxmlformats.org/spreadsheetml/2006/main">
  <c r="P283" i="4" l="1"/>
  <c r="O283" i="4"/>
  <c r="I254" i="5" l="1"/>
  <c r="H254" i="5"/>
  <c r="J254" i="5" s="1"/>
  <c r="K254" i="5" s="1"/>
  <c r="K238" i="5"/>
  <c r="J238" i="5"/>
  <c r="I238" i="5"/>
  <c r="K331" i="4"/>
  <c r="L331" i="4"/>
  <c r="J331" i="4"/>
  <c r="M308" i="4"/>
  <c r="L308" i="4"/>
  <c r="K308" i="4"/>
  <c r="M285" i="4"/>
  <c r="L285" i="4"/>
  <c r="K285" i="4"/>
  <c r="J285" i="4"/>
  <c r="M239" i="4"/>
  <c r="K239" i="4"/>
  <c r="L239" i="4"/>
  <c r="J239" i="4"/>
  <c r="O871" i="3"/>
  <c r="K873" i="3"/>
  <c r="J873" i="3"/>
  <c r="L873" i="3" s="1"/>
  <c r="M873" i="3" s="1"/>
  <c r="M850" i="3"/>
  <c r="L850" i="3"/>
  <c r="K850" i="3"/>
  <c r="J850" i="3"/>
  <c r="L827" i="3"/>
  <c r="M827" i="3" s="1"/>
  <c r="K827" i="3"/>
  <c r="J804" i="3"/>
  <c r="K804" i="3"/>
  <c r="N1017" i="1"/>
  <c r="L1017" i="1"/>
  <c r="K1017" i="1"/>
  <c r="M1017" i="1" s="1"/>
  <c r="M994" i="1"/>
  <c r="L994" i="1"/>
  <c r="J308" i="4"/>
  <c r="P236" i="4"/>
  <c r="P871" i="3"/>
  <c r="P870" i="3"/>
  <c r="M331" i="4" l="1"/>
  <c r="I334" i="5"/>
  <c r="H334" i="5"/>
  <c r="J334" i="5" s="1"/>
  <c r="O329" i="5"/>
  <c r="N329" i="5"/>
  <c r="L329" i="5"/>
  <c r="O328" i="5"/>
  <c r="N328" i="5"/>
  <c r="L328" i="5"/>
  <c r="O327" i="5"/>
  <c r="N327" i="5"/>
  <c r="L327" i="5"/>
  <c r="O326" i="5"/>
  <c r="N326" i="5"/>
  <c r="L326" i="5"/>
  <c r="L325" i="5"/>
  <c r="M324" i="5"/>
  <c r="P325" i="5" s="1"/>
  <c r="L469" i="4"/>
  <c r="K469" i="4"/>
  <c r="J469" i="4"/>
  <c r="O467" i="4"/>
  <c r="P466" i="4"/>
  <c r="P467" i="4" s="1"/>
  <c r="Q461" i="4"/>
  <c r="P461" i="4"/>
  <c r="N461" i="4"/>
  <c r="Q460" i="4"/>
  <c r="P460" i="4"/>
  <c r="N460" i="4"/>
  <c r="Q459" i="4"/>
  <c r="P459" i="4"/>
  <c r="N459" i="4"/>
  <c r="Q458" i="4"/>
  <c r="P458" i="4"/>
  <c r="N458" i="4"/>
  <c r="Q457" i="4"/>
  <c r="P457" i="4"/>
  <c r="N457" i="4"/>
  <c r="Q456" i="4"/>
  <c r="P456" i="4"/>
  <c r="N456" i="4"/>
  <c r="Q455" i="4"/>
  <c r="P455" i="4"/>
  <c r="N455" i="4"/>
  <c r="Q454" i="4"/>
  <c r="P454" i="4"/>
  <c r="N454" i="4"/>
  <c r="N453" i="4"/>
  <c r="O452" i="4"/>
  <c r="R454" i="4" s="1"/>
  <c r="N321" i="4"/>
  <c r="L1034" i="3"/>
  <c r="K1034" i="3"/>
  <c r="J1034" i="3"/>
  <c r="O1032" i="3"/>
  <c r="P1031" i="3"/>
  <c r="P1032" i="3" s="1"/>
  <c r="Q1026" i="3"/>
  <c r="P1026" i="3"/>
  <c r="N1026" i="3"/>
  <c r="Q1025" i="3"/>
  <c r="P1025" i="3"/>
  <c r="N1025" i="3"/>
  <c r="Q1024" i="3"/>
  <c r="P1024" i="3"/>
  <c r="N1024" i="3"/>
  <c r="Q1023" i="3"/>
  <c r="P1023" i="3"/>
  <c r="N1023" i="3"/>
  <c r="Q1022" i="3"/>
  <c r="P1022" i="3"/>
  <c r="N1022" i="3"/>
  <c r="Q1021" i="3"/>
  <c r="P1021" i="3"/>
  <c r="N1021" i="3"/>
  <c r="Q1020" i="3"/>
  <c r="P1020" i="3"/>
  <c r="N1020" i="3"/>
  <c r="R1019" i="3"/>
  <c r="Q1019" i="3"/>
  <c r="P1019" i="3"/>
  <c r="N1019" i="3"/>
  <c r="P1018" i="3"/>
  <c r="Q1018" i="3" s="1"/>
  <c r="N1018" i="3"/>
  <c r="O1205" i="2"/>
  <c r="M1205" i="2"/>
  <c r="L1205" i="2"/>
  <c r="N1205" i="2" s="1"/>
  <c r="Q1203" i="2"/>
  <c r="R1202" i="2"/>
  <c r="R1203" i="2" s="1"/>
  <c r="S1197" i="2"/>
  <c r="R1197" i="2"/>
  <c r="P1197" i="2"/>
  <c r="S1196" i="2"/>
  <c r="R1196" i="2"/>
  <c r="P1196" i="2"/>
  <c r="S1195" i="2"/>
  <c r="R1195" i="2"/>
  <c r="P1195" i="2"/>
  <c r="S1194" i="2"/>
  <c r="R1194" i="2"/>
  <c r="P1194" i="2"/>
  <c r="S1193" i="2"/>
  <c r="R1193" i="2"/>
  <c r="P1193" i="2"/>
  <c r="S1192" i="2"/>
  <c r="R1192" i="2"/>
  <c r="P1192" i="2"/>
  <c r="S1191" i="2"/>
  <c r="R1191" i="2"/>
  <c r="P1191" i="2"/>
  <c r="T1190" i="2"/>
  <c r="S1190" i="2"/>
  <c r="R1190" i="2"/>
  <c r="P1190" i="2"/>
  <c r="R1189" i="2"/>
  <c r="S1189" i="2" s="1"/>
  <c r="P1189" i="2"/>
  <c r="L1201" i="1"/>
  <c r="N1201" i="1"/>
  <c r="M1201" i="1"/>
  <c r="K1201" i="1"/>
  <c r="P1199" i="1"/>
  <c r="Q1198" i="1"/>
  <c r="Q1199" i="1" s="1"/>
  <c r="R1193" i="1"/>
  <c r="Q1193" i="1"/>
  <c r="O1193" i="1"/>
  <c r="R1192" i="1"/>
  <c r="Q1192" i="1"/>
  <c r="O1192" i="1"/>
  <c r="R1191" i="1"/>
  <c r="Q1191" i="1"/>
  <c r="O1191" i="1"/>
  <c r="R1190" i="1"/>
  <c r="Q1190" i="1"/>
  <c r="O1190" i="1"/>
  <c r="R1189" i="1"/>
  <c r="Q1189" i="1"/>
  <c r="O1189" i="1"/>
  <c r="R1188" i="1"/>
  <c r="Q1188" i="1"/>
  <c r="O1188" i="1"/>
  <c r="R1187" i="1"/>
  <c r="Q1187" i="1"/>
  <c r="O1187" i="1"/>
  <c r="S1186" i="1"/>
  <c r="R1186" i="1"/>
  <c r="Q1186" i="1"/>
  <c r="O1186" i="1"/>
  <c r="Q1185" i="1"/>
  <c r="R1185" i="1" s="1"/>
  <c r="O1185" i="1"/>
  <c r="K948" i="1"/>
  <c r="N325" i="5" l="1"/>
  <c r="O325" i="5" s="1"/>
  <c r="P453" i="4"/>
  <c r="Q453" i="4" s="1"/>
  <c r="L557" i="1"/>
  <c r="L833" i="1"/>
  <c r="Q853" i="1"/>
  <c r="M952" i="2"/>
  <c r="M975" i="2"/>
  <c r="M998" i="2"/>
  <c r="P686" i="3"/>
  <c r="P732" i="3"/>
  <c r="I222" i="5"/>
  <c r="L998" i="2"/>
  <c r="R903" i="2"/>
  <c r="K971" i="1"/>
  <c r="M971" i="1" s="1"/>
  <c r="N971" i="1" s="1"/>
  <c r="K994" i="1"/>
  <c r="I270" i="5"/>
  <c r="H270" i="5"/>
  <c r="J270" i="5" s="1"/>
  <c r="O265" i="5"/>
  <c r="N265" i="5"/>
  <c r="L265" i="5"/>
  <c r="N264" i="5"/>
  <c r="O264" i="5" s="1"/>
  <c r="L264" i="5"/>
  <c r="N263" i="5"/>
  <c r="O263" i="5" s="1"/>
  <c r="L263" i="5"/>
  <c r="N262" i="5"/>
  <c r="O262" i="5" s="1"/>
  <c r="L262" i="5"/>
  <c r="L261" i="5"/>
  <c r="M260" i="5"/>
  <c r="P261" i="5" s="1"/>
  <c r="I318" i="5"/>
  <c r="H318" i="5"/>
  <c r="J318" i="5" s="1"/>
  <c r="O313" i="5"/>
  <c r="N313" i="5"/>
  <c r="L313" i="5"/>
  <c r="O312" i="5"/>
  <c r="N312" i="5"/>
  <c r="L312" i="5"/>
  <c r="O311" i="5"/>
  <c r="N311" i="5"/>
  <c r="L311" i="5"/>
  <c r="O310" i="5"/>
  <c r="N310" i="5"/>
  <c r="L310" i="5"/>
  <c r="L309" i="5"/>
  <c r="M308" i="5"/>
  <c r="P309" i="5" s="1"/>
  <c r="K446" i="4"/>
  <c r="J446" i="4"/>
  <c r="L446" i="4" s="1"/>
  <c r="O444" i="4"/>
  <c r="P443" i="4"/>
  <c r="P444" i="4" s="1"/>
  <c r="Q438" i="4"/>
  <c r="P438" i="4"/>
  <c r="N438" i="4"/>
  <c r="Q437" i="4"/>
  <c r="P437" i="4"/>
  <c r="N437" i="4"/>
  <c r="Q436" i="4"/>
  <c r="P436" i="4"/>
  <c r="N436" i="4"/>
  <c r="Q435" i="4"/>
  <c r="P435" i="4"/>
  <c r="N435" i="4"/>
  <c r="Q434" i="4"/>
  <c r="P434" i="4"/>
  <c r="N434" i="4"/>
  <c r="Q433" i="4"/>
  <c r="P433" i="4"/>
  <c r="N433" i="4"/>
  <c r="Q432" i="4"/>
  <c r="P432" i="4"/>
  <c r="N432" i="4"/>
  <c r="P431" i="4"/>
  <c r="Q431" i="4" s="1"/>
  <c r="N431" i="4"/>
  <c r="N430" i="4"/>
  <c r="O429" i="4"/>
  <c r="R431" i="4" s="1"/>
  <c r="N298" i="4"/>
  <c r="L1011" i="3"/>
  <c r="K1011" i="3"/>
  <c r="J1011" i="3"/>
  <c r="O1009" i="3"/>
  <c r="P1008" i="3"/>
  <c r="P1009" i="3" s="1"/>
  <c r="Q1003" i="3"/>
  <c r="P1003" i="3"/>
  <c r="N1003" i="3"/>
  <c r="Q1002" i="3"/>
  <c r="P1002" i="3"/>
  <c r="N1002" i="3"/>
  <c r="Q1001" i="3"/>
  <c r="P1001" i="3"/>
  <c r="N1001" i="3"/>
  <c r="Q1000" i="3"/>
  <c r="P1000" i="3"/>
  <c r="N1000" i="3"/>
  <c r="Q999" i="3"/>
  <c r="P999" i="3"/>
  <c r="N999" i="3"/>
  <c r="Q998" i="3"/>
  <c r="P998" i="3"/>
  <c r="N998" i="3"/>
  <c r="Q997" i="3"/>
  <c r="P997" i="3"/>
  <c r="N997" i="3"/>
  <c r="Q996" i="3"/>
  <c r="P996" i="3"/>
  <c r="N996" i="3"/>
  <c r="N995" i="3"/>
  <c r="R996" i="3"/>
  <c r="O1182" i="2"/>
  <c r="M1182" i="2"/>
  <c r="L1182" i="2"/>
  <c r="N1182" i="2" s="1"/>
  <c r="Q1180" i="2"/>
  <c r="R1179" i="2"/>
  <c r="R1180" i="2" s="1"/>
  <c r="S1174" i="2"/>
  <c r="R1174" i="2"/>
  <c r="P1174" i="2"/>
  <c r="S1173" i="2"/>
  <c r="R1173" i="2"/>
  <c r="P1173" i="2"/>
  <c r="S1172" i="2"/>
  <c r="R1172" i="2"/>
  <c r="P1172" i="2"/>
  <c r="S1171" i="2"/>
  <c r="R1171" i="2"/>
  <c r="P1171" i="2"/>
  <c r="S1170" i="2"/>
  <c r="R1170" i="2"/>
  <c r="P1170" i="2"/>
  <c r="S1169" i="2"/>
  <c r="R1169" i="2"/>
  <c r="P1169" i="2"/>
  <c r="S1168" i="2"/>
  <c r="R1168" i="2"/>
  <c r="P1168" i="2"/>
  <c r="S1167" i="2"/>
  <c r="R1167" i="2"/>
  <c r="P1167" i="2"/>
  <c r="P1166" i="2"/>
  <c r="T1167" i="2"/>
  <c r="N1178" i="1"/>
  <c r="L1178" i="1"/>
  <c r="K1178" i="1"/>
  <c r="M1178" i="1" s="1"/>
  <c r="P1176" i="1"/>
  <c r="Q1175" i="1"/>
  <c r="Q1176" i="1" s="1"/>
  <c r="R1170" i="1"/>
  <c r="Q1170" i="1"/>
  <c r="O1170" i="1"/>
  <c r="R1169" i="1"/>
  <c r="Q1169" i="1"/>
  <c r="O1169" i="1"/>
  <c r="R1168" i="1"/>
  <c r="Q1168" i="1"/>
  <c r="O1168" i="1"/>
  <c r="R1167" i="1"/>
  <c r="Q1167" i="1"/>
  <c r="O1167" i="1"/>
  <c r="R1166" i="1"/>
  <c r="Q1166" i="1"/>
  <c r="O1166" i="1"/>
  <c r="R1165" i="1"/>
  <c r="Q1165" i="1"/>
  <c r="O1165" i="1"/>
  <c r="R1164" i="1"/>
  <c r="Q1164" i="1"/>
  <c r="O1164" i="1"/>
  <c r="R1163" i="1"/>
  <c r="Q1163" i="1"/>
  <c r="O1163" i="1"/>
  <c r="O1162" i="1"/>
  <c r="S1163" i="1"/>
  <c r="I302" i="5"/>
  <c r="H302" i="5"/>
  <c r="J302" i="5" s="1"/>
  <c r="O297" i="5"/>
  <c r="N297" i="5"/>
  <c r="L297" i="5"/>
  <c r="O296" i="5"/>
  <c r="N296" i="5"/>
  <c r="L296" i="5"/>
  <c r="O295" i="5"/>
  <c r="N295" i="5"/>
  <c r="L295" i="5"/>
  <c r="N294" i="5"/>
  <c r="O294" i="5" s="1"/>
  <c r="L294" i="5"/>
  <c r="L293" i="5"/>
  <c r="M292" i="5"/>
  <c r="P293" i="5" s="1"/>
  <c r="H238" i="5"/>
  <c r="J827" i="3"/>
  <c r="L975" i="2"/>
  <c r="N975" i="2" s="1"/>
  <c r="L971" i="1"/>
  <c r="L948" i="1"/>
  <c r="N275" i="4"/>
  <c r="N229" i="4"/>
  <c r="Q950" i="2"/>
  <c r="K988" i="3"/>
  <c r="J988" i="3"/>
  <c r="L988" i="3" s="1"/>
  <c r="O986" i="3"/>
  <c r="P985" i="3"/>
  <c r="P986" i="3" s="1"/>
  <c r="Q980" i="3"/>
  <c r="P980" i="3"/>
  <c r="N980" i="3"/>
  <c r="Q979" i="3"/>
  <c r="P979" i="3"/>
  <c r="N979" i="3"/>
  <c r="Q978" i="3"/>
  <c r="P978" i="3"/>
  <c r="N978" i="3"/>
  <c r="Q977" i="3"/>
  <c r="P977" i="3"/>
  <c r="N977" i="3"/>
  <c r="Q976" i="3"/>
  <c r="P976" i="3"/>
  <c r="N976" i="3"/>
  <c r="Q975" i="3"/>
  <c r="P975" i="3"/>
  <c r="N975" i="3"/>
  <c r="Q974" i="3"/>
  <c r="P974" i="3"/>
  <c r="N974" i="3"/>
  <c r="P973" i="3"/>
  <c r="Q973" i="3" s="1"/>
  <c r="N973" i="3"/>
  <c r="N972" i="3"/>
  <c r="O971" i="3"/>
  <c r="R973" i="3" s="1"/>
  <c r="O1159" i="2"/>
  <c r="M1159" i="2"/>
  <c r="L1159" i="2"/>
  <c r="N1159" i="2" s="1"/>
  <c r="Q1157" i="2"/>
  <c r="R1156" i="2"/>
  <c r="R1157" i="2" s="1"/>
  <c r="S1151" i="2"/>
  <c r="R1151" i="2"/>
  <c r="P1151" i="2"/>
  <c r="S1150" i="2"/>
  <c r="R1150" i="2"/>
  <c r="P1150" i="2"/>
  <c r="S1149" i="2"/>
  <c r="R1149" i="2"/>
  <c r="P1149" i="2"/>
  <c r="S1148" i="2"/>
  <c r="R1148" i="2"/>
  <c r="P1148" i="2"/>
  <c r="S1147" i="2"/>
  <c r="R1147" i="2"/>
  <c r="P1147" i="2"/>
  <c r="S1146" i="2"/>
  <c r="R1146" i="2"/>
  <c r="P1146" i="2"/>
  <c r="S1145" i="2"/>
  <c r="R1145" i="2"/>
  <c r="P1145" i="2"/>
  <c r="R1144" i="2"/>
  <c r="S1144" i="2" s="1"/>
  <c r="P1144" i="2"/>
  <c r="P1143" i="2"/>
  <c r="Q1142" i="2"/>
  <c r="T1144" i="2" s="1"/>
  <c r="N1155" i="1"/>
  <c r="L1155" i="1"/>
  <c r="K1155" i="1"/>
  <c r="M1155" i="1" s="1"/>
  <c r="P1153" i="1"/>
  <c r="Q1152" i="1"/>
  <c r="Q1153" i="1" s="1"/>
  <c r="R1147" i="1"/>
  <c r="Q1147" i="1"/>
  <c r="O1147" i="1"/>
  <c r="R1146" i="1"/>
  <c r="Q1146" i="1"/>
  <c r="O1146" i="1"/>
  <c r="R1145" i="1"/>
  <c r="Q1145" i="1"/>
  <c r="O1145" i="1"/>
  <c r="R1144" i="1"/>
  <c r="Q1144" i="1"/>
  <c r="O1144" i="1"/>
  <c r="R1143" i="1"/>
  <c r="Q1143" i="1"/>
  <c r="O1143" i="1"/>
  <c r="R1142" i="1"/>
  <c r="Q1142" i="1"/>
  <c r="O1142" i="1"/>
  <c r="R1141" i="1"/>
  <c r="Q1141" i="1"/>
  <c r="O1141" i="1"/>
  <c r="Q1140" i="1"/>
  <c r="R1140" i="1" s="1"/>
  <c r="O1140" i="1"/>
  <c r="O1139" i="1"/>
  <c r="P1138" i="1"/>
  <c r="S1140" i="1" s="1"/>
  <c r="J262" i="4"/>
  <c r="K262" i="4"/>
  <c r="N994" i="1" l="1"/>
  <c r="O975" i="2"/>
  <c r="N293" i="5"/>
  <c r="O293" i="5" s="1"/>
  <c r="N261" i="5"/>
  <c r="O261" i="5" s="1"/>
  <c r="N309" i="5"/>
  <c r="O309" i="5" s="1"/>
  <c r="P430" i="4"/>
  <c r="Q430" i="4" s="1"/>
  <c r="P995" i="3"/>
  <c r="Q995" i="3" s="1"/>
  <c r="R1166" i="2"/>
  <c r="S1166" i="2" s="1"/>
  <c r="Q1162" i="1"/>
  <c r="R1162" i="1" s="1"/>
  <c r="P972" i="3"/>
  <c r="Q972" i="3" s="1"/>
  <c r="R1143" i="2"/>
  <c r="S1143" i="2" s="1"/>
  <c r="Q1139" i="1"/>
  <c r="R1139" i="1" s="1"/>
  <c r="L952" i="2"/>
  <c r="I286" i="5" l="1"/>
  <c r="H286" i="5"/>
  <c r="J286" i="5" s="1"/>
  <c r="O281" i="5"/>
  <c r="N281" i="5"/>
  <c r="L281" i="5"/>
  <c r="O280" i="5"/>
  <c r="N280" i="5"/>
  <c r="L280" i="5"/>
  <c r="N279" i="5"/>
  <c r="O279" i="5" s="1"/>
  <c r="L279" i="5"/>
  <c r="N278" i="5"/>
  <c r="O278" i="5" s="1"/>
  <c r="L278" i="5"/>
  <c r="L277" i="5"/>
  <c r="M276" i="5"/>
  <c r="P277" i="5" s="1"/>
  <c r="K423" i="4"/>
  <c r="J423" i="4"/>
  <c r="L423" i="4" s="1"/>
  <c r="O421" i="4"/>
  <c r="P420" i="4"/>
  <c r="P421" i="4" s="1"/>
  <c r="Q415" i="4"/>
  <c r="P415" i="4"/>
  <c r="N415" i="4"/>
  <c r="Q414" i="4"/>
  <c r="P414" i="4"/>
  <c r="N414" i="4"/>
  <c r="Q413" i="4"/>
  <c r="P413" i="4"/>
  <c r="N413" i="4"/>
  <c r="Q412" i="4"/>
  <c r="P412" i="4"/>
  <c r="N412" i="4"/>
  <c r="Q411" i="4"/>
  <c r="P411" i="4"/>
  <c r="N411" i="4"/>
  <c r="Q410" i="4"/>
  <c r="P410" i="4"/>
  <c r="N410" i="4"/>
  <c r="P409" i="4"/>
  <c r="Q409" i="4" s="1"/>
  <c r="N409" i="4"/>
  <c r="P408" i="4"/>
  <c r="Q408" i="4" s="1"/>
  <c r="N408" i="4"/>
  <c r="N407" i="4"/>
  <c r="O406" i="4"/>
  <c r="R408" i="4" s="1"/>
  <c r="N252" i="4"/>
  <c r="K965" i="3"/>
  <c r="J965" i="3"/>
  <c r="L965" i="3" s="1"/>
  <c r="O963" i="3"/>
  <c r="P962" i="3"/>
  <c r="P963" i="3" s="1"/>
  <c r="Q957" i="3"/>
  <c r="P957" i="3"/>
  <c r="N957" i="3"/>
  <c r="Q956" i="3"/>
  <c r="P956" i="3"/>
  <c r="N956" i="3"/>
  <c r="Q955" i="3"/>
  <c r="P955" i="3"/>
  <c r="N955" i="3"/>
  <c r="Q954" i="3"/>
  <c r="P954" i="3"/>
  <c r="N954" i="3"/>
  <c r="Q953" i="3"/>
  <c r="P953" i="3"/>
  <c r="N953" i="3"/>
  <c r="Q952" i="3"/>
  <c r="P952" i="3"/>
  <c r="N952" i="3"/>
  <c r="P951" i="3"/>
  <c r="Q951" i="3" s="1"/>
  <c r="N951" i="3"/>
  <c r="P950" i="3"/>
  <c r="Q950" i="3" s="1"/>
  <c r="N950" i="3"/>
  <c r="N949" i="3"/>
  <c r="O948" i="3"/>
  <c r="P949" i="3" s="1"/>
  <c r="Q949" i="3" s="1"/>
  <c r="O1136" i="2"/>
  <c r="M1136" i="2"/>
  <c r="L1136" i="2"/>
  <c r="N1136" i="2" s="1"/>
  <c r="Q1134" i="2"/>
  <c r="R1133" i="2"/>
  <c r="R1134" i="2" s="1"/>
  <c r="S1128" i="2"/>
  <c r="R1128" i="2"/>
  <c r="P1128" i="2"/>
  <c r="S1127" i="2"/>
  <c r="R1127" i="2"/>
  <c r="P1127" i="2"/>
  <c r="S1126" i="2"/>
  <c r="R1126" i="2"/>
  <c r="P1126" i="2"/>
  <c r="S1125" i="2"/>
  <c r="R1125" i="2"/>
  <c r="P1125" i="2"/>
  <c r="S1124" i="2"/>
  <c r="R1124" i="2"/>
  <c r="P1124" i="2"/>
  <c r="S1123" i="2"/>
  <c r="R1123" i="2"/>
  <c r="P1123" i="2"/>
  <c r="R1122" i="2"/>
  <c r="S1122" i="2" s="1"/>
  <c r="P1122" i="2"/>
  <c r="R1121" i="2"/>
  <c r="S1121" i="2" s="1"/>
  <c r="P1121" i="2"/>
  <c r="P1120" i="2"/>
  <c r="Q1119" i="2"/>
  <c r="T1121" i="2" s="1"/>
  <c r="P407" i="4" l="1"/>
  <c r="Q407" i="4" s="1"/>
  <c r="R1120" i="2"/>
  <c r="S1120" i="2" s="1"/>
  <c r="N277" i="5"/>
  <c r="O277" i="5" s="1"/>
  <c r="R950" i="3"/>
  <c r="N1132" i="1" l="1"/>
  <c r="L1132" i="1"/>
  <c r="K1132" i="1"/>
  <c r="M1132" i="1" s="1"/>
  <c r="P1130" i="1"/>
  <c r="Q1129" i="1"/>
  <c r="Q1130" i="1" s="1"/>
  <c r="R1124" i="1"/>
  <c r="Q1124" i="1"/>
  <c r="O1124" i="1"/>
  <c r="R1123" i="1"/>
  <c r="Q1123" i="1"/>
  <c r="O1123" i="1"/>
  <c r="R1122" i="1"/>
  <c r="Q1122" i="1"/>
  <c r="O1122" i="1"/>
  <c r="R1121" i="1"/>
  <c r="Q1121" i="1"/>
  <c r="O1121" i="1"/>
  <c r="R1120" i="1"/>
  <c r="Q1120" i="1"/>
  <c r="O1120" i="1"/>
  <c r="R1119" i="1"/>
  <c r="Q1119" i="1"/>
  <c r="O1119" i="1"/>
  <c r="Q1118" i="1"/>
  <c r="R1118" i="1" s="1"/>
  <c r="O1118" i="1"/>
  <c r="Q1117" i="1"/>
  <c r="R1117" i="1" s="1"/>
  <c r="O1117" i="1"/>
  <c r="O1116" i="1"/>
  <c r="P1115" i="1"/>
  <c r="S1117" i="1" s="1"/>
  <c r="Q1116" i="1" l="1"/>
  <c r="R1116" i="1" s="1"/>
  <c r="M929" i="2"/>
  <c r="L929" i="2"/>
  <c r="K925" i="1"/>
  <c r="L925" i="1"/>
  <c r="K781" i="3"/>
  <c r="J781" i="3"/>
  <c r="K400" i="4" l="1"/>
  <c r="J400" i="4"/>
  <c r="L400" i="4" s="1"/>
  <c r="O398" i="4"/>
  <c r="P397" i="4"/>
  <c r="P398" i="4" s="1"/>
  <c r="Q392" i="4"/>
  <c r="P392" i="4"/>
  <c r="N392" i="4"/>
  <c r="Q391" i="4"/>
  <c r="P391" i="4"/>
  <c r="N391" i="4"/>
  <c r="Q390" i="4"/>
  <c r="P390" i="4"/>
  <c r="N390" i="4"/>
  <c r="Q389" i="4"/>
  <c r="P389" i="4"/>
  <c r="N389" i="4"/>
  <c r="Q388" i="4"/>
  <c r="P388" i="4"/>
  <c r="N388" i="4"/>
  <c r="Q387" i="4"/>
  <c r="P387" i="4"/>
  <c r="N387" i="4"/>
  <c r="P386" i="4"/>
  <c r="Q386" i="4" s="1"/>
  <c r="N386" i="4"/>
  <c r="P385" i="4"/>
  <c r="Q385" i="4" s="1"/>
  <c r="N385" i="4"/>
  <c r="N384" i="4"/>
  <c r="O383" i="4"/>
  <c r="R385" i="4" s="1"/>
  <c r="K942" i="3"/>
  <c r="J942" i="3"/>
  <c r="L942" i="3" s="1"/>
  <c r="O940" i="3"/>
  <c r="P939" i="3"/>
  <c r="P940" i="3" s="1"/>
  <c r="Q934" i="3"/>
  <c r="P934" i="3"/>
  <c r="N934" i="3"/>
  <c r="Q933" i="3"/>
  <c r="P933" i="3"/>
  <c r="N933" i="3"/>
  <c r="Q932" i="3"/>
  <c r="P932" i="3"/>
  <c r="N932" i="3"/>
  <c r="Q931" i="3"/>
  <c r="P931" i="3"/>
  <c r="N931" i="3"/>
  <c r="Q930" i="3"/>
  <c r="P930" i="3"/>
  <c r="N930" i="3"/>
  <c r="P929" i="3"/>
  <c r="Q929" i="3" s="1"/>
  <c r="N929" i="3"/>
  <c r="P928" i="3"/>
  <c r="Q928" i="3" s="1"/>
  <c r="N928" i="3"/>
  <c r="P927" i="3"/>
  <c r="Q927" i="3" s="1"/>
  <c r="N927" i="3"/>
  <c r="N926" i="3"/>
  <c r="O925" i="3"/>
  <c r="R927" i="3" s="1"/>
  <c r="O1113" i="2"/>
  <c r="M1113" i="2"/>
  <c r="L1113" i="2"/>
  <c r="N1113" i="2" s="1"/>
  <c r="Q1111" i="2"/>
  <c r="R1110" i="2"/>
  <c r="R1111" i="2" s="1"/>
  <c r="S1105" i="2"/>
  <c r="R1105" i="2"/>
  <c r="P1105" i="2"/>
  <c r="S1104" i="2"/>
  <c r="R1104" i="2"/>
  <c r="P1104" i="2"/>
  <c r="S1103" i="2"/>
  <c r="R1103" i="2"/>
  <c r="P1103" i="2"/>
  <c r="S1102" i="2"/>
  <c r="R1102" i="2"/>
  <c r="P1102" i="2"/>
  <c r="S1101" i="2"/>
  <c r="R1101" i="2"/>
  <c r="P1101" i="2"/>
  <c r="R1100" i="2"/>
  <c r="S1100" i="2" s="1"/>
  <c r="P1100" i="2"/>
  <c r="R1099" i="2"/>
  <c r="S1099" i="2" s="1"/>
  <c r="P1099" i="2"/>
  <c r="R1098" i="2"/>
  <c r="S1098" i="2" s="1"/>
  <c r="P1098" i="2"/>
  <c r="P1097" i="2"/>
  <c r="Q1096" i="2"/>
  <c r="T1098" i="2" s="1"/>
  <c r="N1109" i="1"/>
  <c r="L1109" i="1"/>
  <c r="K1109" i="1"/>
  <c r="M1109" i="1" s="1"/>
  <c r="P1107" i="1"/>
  <c r="Q1106" i="1"/>
  <c r="Q1107" i="1" s="1"/>
  <c r="R1101" i="1"/>
  <c r="Q1101" i="1"/>
  <c r="O1101" i="1"/>
  <c r="R1100" i="1"/>
  <c r="Q1100" i="1"/>
  <c r="O1100" i="1"/>
  <c r="R1099" i="1"/>
  <c r="Q1099" i="1"/>
  <c r="O1099" i="1"/>
  <c r="R1098" i="1"/>
  <c r="Q1098" i="1"/>
  <c r="O1098" i="1"/>
  <c r="R1097" i="1"/>
  <c r="Q1097" i="1"/>
  <c r="O1097" i="1"/>
  <c r="Q1096" i="1"/>
  <c r="R1096" i="1" s="1"/>
  <c r="O1096" i="1"/>
  <c r="Q1095" i="1"/>
  <c r="R1095" i="1" s="1"/>
  <c r="O1095" i="1"/>
  <c r="Q1094" i="1"/>
  <c r="R1094" i="1" s="1"/>
  <c r="O1094" i="1"/>
  <c r="O1093" i="1"/>
  <c r="P1092" i="1"/>
  <c r="S1094" i="1" s="1"/>
  <c r="R1097" i="2" l="1"/>
  <c r="S1097" i="2" s="1"/>
  <c r="P384" i="4"/>
  <c r="Q384" i="4" s="1"/>
  <c r="Q1093" i="1"/>
  <c r="R1093" i="1" s="1"/>
  <c r="P926" i="3"/>
  <c r="Q926" i="3" s="1"/>
  <c r="K216" i="4"/>
  <c r="J758" i="3"/>
  <c r="L758" i="3" s="1"/>
  <c r="K758" i="3"/>
  <c r="J597" i="3"/>
  <c r="P594" i="3" s="1"/>
  <c r="M906" i="2"/>
  <c r="L906" i="2"/>
  <c r="L902" i="1" l="1"/>
  <c r="K902" i="1"/>
  <c r="N249" i="5" l="1"/>
  <c r="O249" i="5" s="1"/>
  <c r="L249" i="5"/>
  <c r="N248" i="5"/>
  <c r="O248" i="5" s="1"/>
  <c r="L248" i="5"/>
  <c r="N247" i="5"/>
  <c r="O247" i="5" s="1"/>
  <c r="L247" i="5"/>
  <c r="N246" i="5"/>
  <c r="O246" i="5" s="1"/>
  <c r="L246" i="5"/>
  <c r="L245" i="5"/>
  <c r="M244" i="5"/>
  <c r="K377" i="4"/>
  <c r="J377" i="4"/>
  <c r="L377" i="4" s="1"/>
  <c r="O375" i="4"/>
  <c r="P374" i="4"/>
  <c r="Q369" i="4"/>
  <c r="P369" i="4"/>
  <c r="N369" i="4"/>
  <c r="Q368" i="4"/>
  <c r="P368" i="4"/>
  <c r="N368" i="4"/>
  <c r="Q367" i="4"/>
  <c r="P367" i="4"/>
  <c r="N367" i="4"/>
  <c r="Q366" i="4"/>
  <c r="P366" i="4"/>
  <c r="N366" i="4"/>
  <c r="P365" i="4"/>
  <c r="Q365" i="4" s="1"/>
  <c r="N365" i="4"/>
  <c r="P364" i="4"/>
  <c r="Q364" i="4" s="1"/>
  <c r="N364" i="4"/>
  <c r="P363" i="4"/>
  <c r="Q363" i="4" s="1"/>
  <c r="N363" i="4"/>
  <c r="P362" i="4"/>
  <c r="Q362" i="4" s="1"/>
  <c r="N362" i="4"/>
  <c r="N361" i="4"/>
  <c r="O360" i="4"/>
  <c r="R362" i="4" s="1"/>
  <c r="K919" i="3"/>
  <c r="J919" i="3"/>
  <c r="L919" i="3" s="1"/>
  <c r="O917" i="3"/>
  <c r="P916" i="3"/>
  <c r="P917" i="3" s="1"/>
  <c r="Q911" i="3"/>
  <c r="P911" i="3"/>
  <c r="N911" i="3"/>
  <c r="Q910" i="3"/>
  <c r="P910" i="3"/>
  <c r="N910" i="3"/>
  <c r="Q909" i="3"/>
  <c r="P909" i="3"/>
  <c r="N909" i="3"/>
  <c r="Q908" i="3"/>
  <c r="P908" i="3"/>
  <c r="N908" i="3"/>
  <c r="P907" i="3"/>
  <c r="Q907" i="3" s="1"/>
  <c r="N907" i="3"/>
  <c r="P906" i="3"/>
  <c r="Q906" i="3" s="1"/>
  <c r="N906" i="3"/>
  <c r="P905" i="3"/>
  <c r="Q905" i="3" s="1"/>
  <c r="N905" i="3"/>
  <c r="P904" i="3"/>
  <c r="Q904" i="3" s="1"/>
  <c r="N904" i="3"/>
  <c r="N903" i="3"/>
  <c r="O902" i="3"/>
  <c r="R904" i="3" s="1"/>
  <c r="O1090" i="2"/>
  <c r="M1090" i="2"/>
  <c r="L1090" i="2"/>
  <c r="N1090" i="2" s="1"/>
  <c r="Q1088" i="2"/>
  <c r="R1087" i="2"/>
  <c r="R1088" i="2" s="1"/>
  <c r="S1082" i="2"/>
  <c r="R1082" i="2"/>
  <c r="P1082" i="2"/>
  <c r="S1081" i="2"/>
  <c r="R1081" i="2"/>
  <c r="P1081" i="2"/>
  <c r="S1080" i="2"/>
  <c r="R1080" i="2"/>
  <c r="P1080" i="2"/>
  <c r="S1079" i="2"/>
  <c r="R1079" i="2"/>
  <c r="P1079" i="2"/>
  <c r="R1078" i="2"/>
  <c r="S1078" i="2" s="1"/>
  <c r="P1078" i="2"/>
  <c r="R1077" i="2"/>
  <c r="S1077" i="2" s="1"/>
  <c r="P1077" i="2"/>
  <c r="R1076" i="2"/>
  <c r="S1076" i="2" s="1"/>
  <c r="P1076" i="2"/>
  <c r="R1075" i="2"/>
  <c r="S1075" i="2" s="1"/>
  <c r="P1075" i="2"/>
  <c r="P1074" i="2"/>
  <c r="Q1073" i="2"/>
  <c r="T1075" i="2" s="1"/>
  <c r="N1086" i="1"/>
  <c r="L1086" i="1"/>
  <c r="K1086" i="1"/>
  <c r="M1086" i="1" s="1"/>
  <c r="P1084" i="1"/>
  <c r="Q1083" i="1"/>
  <c r="Q1084" i="1" s="1"/>
  <c r="R1078" i="1"/>
  <c r="Q1078" i="1"/>
  <c r="O1078" i="1"/>
  <c r="R1077" i="1"/>
  <c r="Q1077" i="1"/>
  <c r="O1077" i="1"/>
  <c r="R1076" i="1"/>
  <c r="Q1076" i="1"/>
  <c r="O1076" i="1"/>
  <c r="R1075" i="1"/>
  <c r="Q1075" i="1"/>
  <c r="O1075" i="1"/>
  <c r="Q1074" i="1"/>
  <c r="R1074" i="1" s="1"/>
  <c r="O1074" i="1"/>
  <c r="R1073" i="1"/>
  <c r="Q1073" i="1"/>
  <c r="O1073" i="1"/>
  <c r="Q1072" i="1"/>
  <c r="R1072" i="1" s="1"/>
  <c r="O1072" i="1"/>
  <c r="Q1071" i="1"/>
  <c r="R1071" i="1" s="1"/>
  <c r="O1071" i="1"/>
  <c r="O1070" i="1"/>
  <c r="P1069" i="1"/>
  <c r="S1071" i="1" s="1"/>
  <c r="N245" i="5" l="1"/>
  <c r="O245" i="5" s="1"/>
  <c r="P903" i="3"/>
  <c r="Q903" i="3" s="1"/>
  <c r="R1074" i="2"/>
  <c r="S1074" i="2" s="1"/>
  <c r="P361" i="4"/>
  <c r="Q361" i="4" s="1"/>
  <c r="Q1070" i="1"/>
  <c r="R1070" i="1" s="1"/>
  <c r="P245" i="5"/>
  <c r="O214" i="4" l="1"/>
  <c r="O191" i="4"/>
  <c r="O168" i="4"/>
  <c r="O145" i="4"/>
  <c r="O122" i="4"/>
  <c r="I205" i="5" l="1"/>
  <c r="J216" i="4"/>
  <c r="K193" i="4"/>
  <c r="J193" i="4"/>
  <c r="K735" i="3"/>
  <c r="J735" i="3"/>
  <c r="L883" i="2"/>
  <c r="K883" i="2"/>
  <c r="K354" i="4" l="1"/>
  <c r="J354" i="4"/>
  <c r="L354" i="4" s="1"/>
  <c r="O352" i="4"/>
  <c r="P351" i="4"/>
  <c r="Q346" i="4"/>
  <c r="P346" i="4"/>
  <c r="N346" i="4"/>
  <c r="Q345" i="4"/>
  <c r="P345" i="4"/>
  <c r="N345" i="4"/>
  <c r="Q344" i="4"/>
  <c r="P344" i="4"/>
  <c r="N344" i="4"/>
  <c r="P343" i="4"/>
  <c r="Q343" i="4" s="1"/>
  <c r="N343" i="4"/>
  <c r="Q342" i="4"/>
  <c r="P342" i="4"/>
  <c r="N342" i="4"/>
  <c r="P341" i="4"/>
  <c r="Q341" i="4" s="1"/>
  <c r="N341" i="4"/>
  <c r="P340" i="4"/>
  <c r="Q340" i="4" s="1"/>
  <c r="N340" i="4"/>
  <c r="P339" i="4"/>
  <c r="Q339" i="4" s="1"/>
  <c r="N339" i="4"/>
  <c r="N338" i="4"/>
  <c r="O337" i="4"/>
  <c r="R339" i="4" s="1"/>
  <c r="K896" i="3"/>
  <c r="J896" i="3"/>
  <c r="L896" i="3" s="1"/>
  <c r="O894" i="3"/>
  <c r="P893" i="3"/>
  <c r="P894" i="3" s="1"/>
  <c r="Q888" i="3"/>
  <c r="P888" i="3"/>
  <c r="N888" i="3"/>
  <c r="Q887" i="3"/>
  <c r="P887" i="3"/>
  <c r="N887" i="3"/>
  <c r="Q886" i="3"/>
  <c r="P886" i="3"/>
  <c r="N886" i="3"/>
  <c r="P885" i="3"/>
  <c r="Q885" i="3" s="1"/>
  <c r="N885" i="3"/>
  <c r="P884" i="3"/>
  <c r="Q884" i="3" s="1"/>
  <c r="N884" i="3"/>
  <c r="P883" i="3"/>
  <c r="Q883" i="3" s="1"/>
  <c r="N883" i="3"/>
  <c r="P882" i="3"/>
  <c r="Q882" i="3" s="1"/>
  <c r="N882" i="3"/>
  <c r="P881" i="3"/>
  <c r="Q881" i="3" s="1"/>
  <c r="N881" i="3"/>
  <c r="N880" i="3"/>
  <c r="O879" i="3"/>
  <c r="R881" i="3" s="1"/>
  <c r="O1067" i="2"/>
  <c r="M1067" i="2"/>
  <c r="L1067" i="2"/>
  <c r="N1067" i="2" s="1"/>
  <c r="Q1065" i="2"/>
  <c r="R1064" i="2"/>
  <c r="R1065" i="2" s="1"/>
  <c r="S1059" i="2"/>
  <c r="R1059" i="2"/>
  <c r="P1059" i="2"/>
  <c r="S1058" i="2"/>
  <c r="R1058" i="2"/>
  <c r="P1058" i="2"/>
  <c r="S1057" i="2"/>
  <c r="R1057" i="2"/>
  <c r="P1057" i="2"/>
  <c r="R1056" i="2"/>
  <c r="S1056" i="2" s="1"/>
  <c r="P1056" i="2"/>
  <c r="S1055" i="2"/>
  <c r="R1055" i="2"/>
  <c r="P1055" i="2"/>
  <c r="R1054" i="2"/>
  <c r="S1054" i="2" s="1"/>
  <c r="P1054" i="2"/>
  <c r="R1053" i="2"/>
  <c r="S1053" i="2" s="1"/>
  <c r="P1053" i="2"/>
  <c r="R1052" i="2"/>
  <c r="S1052" i="2" s="1"/>
  <c r="P1052" i="2"/>
  <c r="P1051" i="2"/>
  <c r="Q1050" i="2"/>
  <c r="T1052" i="2" s="1"/>
  <c r="P1046" i="1"/>
  <c r="S1048" i="1" s="1"/>
  <c r="O1047" i="1"/>
  <c r="O1048" i="1"/>
  <c r="Q1048" i="1"/>
  <c r="R1048" i="1" s="1"/>
  <c r="O1049" i="1"/>
  <c r="Q1049" i="1"/>
  <c r="R1049" i="1" s="1"/>
  <c r="O1050" i="1"/>
  <c r="Q1050" i="1"/>
  <c r="R1050" i="1" s="1"/>
  <c r="O1051" i="1"/>
  <c r="Q1051" i="1"/>
  <c r="R1051" i="1" s="1"/>
  <c r="O1052" i="1"/>
  <c r="Q1052" i="1"/>
  <c r="R1052" i="1" s="1"/>
  <c r="O1053" i="1"/>
  <c r="Q1053" i="1"/>
  <c r="R1053" i="1"/>
  <c r="O1054" i="1"/>
  <c r="Q1054" i="1"/>
  <c r="R1054" i="1"/>
  <c r="O1055" i="1"/>
  <c r="Q1055" i="1"/>
  <c r="R1055" i="1"/>
  <c r="Q1060" i="1"/>
  <c r="Q1061" i="1" s="1"/>
  <c r="P1061" i="1"/>
  <c r="K1063" i="1"/>
  <c r="M1063" i="1" s="1"/>
  <c r="L1063" i="1"/>
  <c r="N1063" i="1"/>
  <c r="Q1047" i="1" l="1"/>
  <c r="R1047" i="1" s="1"/>
  <c r="R1051" i="2"/>
  <c r="S1051" i="2" s="1"/>
  <c r="P880" i="3"/>
  <c r="Q880" i="3" s="1"/>
  <c r="P338" i="4"/>
  <c r="Q338" i="4" s="1"/>
  <c r="M758" i="3" l="1"/>
  <c r="K170" i="4" l="1"/>
  <c r="J170" i="4"/>
  <c r="L170" i="4" s="1"/>
  <c r="M170" i="4" s="1"/>
  <c r="K712" i="3"/>
  <c r="J712" i="3"/>
  <c r="P709" i="3" s="1"/>
  <c r="K689" i="3"/>
  <c r="L879" i="1"/>
  <c r="K879" i="1"/>
  <c r="M879" i="1" s="1"/>
  <c r="N879" i="1" s="1"/>
  <c r="L856" i="1"/>
  <c r="K856" i="1"/>
  <c r="M856" i="1" s="1"/>
  <c r="L718" i="1"/>
  <c r="N233" i="5"/>
  <c r="O233" i="5" s="1"/>
  <c r="L233" i="5"/>
  <c r="N232" i="5"/>
  <c r="O232" i="5" s="1"/>
  <c r="L232" i="5"/>
  <c r="N231" i="5"/>
  <c r="O231" i="5" s="1"/>
  <c r="L231" i="5"/>
  <c r="N230" i="5"/>
  <c r="O230" i="5" s="1"/>
  <c r="L230" i="5"/>
  <c r="L229" i="5"/>
  <c r="M228" i="5"/>
  <c r="N229" i="5" s="1"/>
  <c r="O229" i="5" s="1"/>
  <c r="H222" i="5"/>
  <c r="J222" i="5" s="1"/>
  <c r="K222" i="5" s="1"/>
  <c r="N216" i="5"/>
  <c r="O216" i="5" s="1"/>
  <c r="L216" i="5"/>
  <c r="N215" i="5"/>
  <c r="O215" i="5" s="1"/>
  <c r="L215" i="5"/>
  <c r="N214" i="5"/>
  <c r="O214" i="5" s="1"/>
  <c r="L214" i="5"/>
  <c r="N213" i="5"/>
  <c r="O213" i="5" s="1"/>
  <c r="L213" i="5"/>
  <c r="L212" i="5"/>
  <c r="M211" i="5"/>
  <c r="P213" i="5" s="1"/>
  <c r="H205" i="5"/>
  <c r="J205" i="5" s="1"/>
  <c r="K205" i="5" s="1"/>
  <c r="N200" i="5"/>
  <c r="O200" i="5" s="1"/>
  <c r="L200" i="5"/>
  <c r="N199" i="5"/>
  <c r="O199" i="5" s="1"/>
  <c r="L199" i="5"/>
  <c r="N198" i="5"/>
  <c r="O198" i="5" s="1"/>
  <c r="L198" i="5"/>
  <c r="N197" i="5"/>
  <c r="O197" i="5" s="1"/>
  <c r="L197" i="5"/>
  <c r="L196" i="5"/>
  <c r="M195" i="5"/>
  <c r="N196" i="5" s="1"/>
  <c r="O196" i="5" s="1"/>
  <c r="I189" i="5"/>
  <c r="H189" i="5"/>
  <c r="J189" i="5" s="1"/>
  <c r="N184" i="5"/>
  <c r="O184" i="5" s="1"/>
  <c r="L184" i="5"/>
  <c r="N183" i="5"/>
  <c r="O183" i="5" s="1"/>
  <c r="L183" i="5"/>
  <c r="N182" i="5"/>
  <c r="O182" i="5" s="1"/>
  <c r="L182" i="5"/>
  <c r="N181" i="5"/>
  <c r="O181" i="5" s="1"/>
  <c r="L181" i="5"/>
  <c r="L180" i="5"/>
  <c r="M179" i="5"/>
  <c r="N180" i="5" s="1"/>
  <c r="O180" i="5" s="1"/>
  <c r="I173" i="5"/>
  <c r="H173" i="5"/>
  <c r="J173" i="5" s="1"/>
  <c r="N168" i="5"/>
  <c r="O168" i="5" s="1"/>
  <c r="L168" i="5"/>
  <c r="N167" i="5"/>
  <c r="O167" i="5" s="1"/>
  <c r="L167" i="5"/>
  <c r="N166" i="5"/>
  <c r="O166" i="5" s="1"/>
  <c r="L166" i="5"/>
  <c r="N165" i="5"/>
  <c r="O165" i="5" s="1"/>
  <c r="L165" i="5"/>
  <c r="L164" i="5"/>
  <c r="M163" i="5"/>
  <c r="P165" i="5" s="1"/>
  <c r="I157" i="5"/>
  <c r="H157" i="5"/>
  <c r="J157" i="5" s="1"/>
  <c r="N152" i="5"/>
  <c r="O152" i="5" s="1"/>
  <c r="L152" i="5"/>
  <c r="N151" i="5"/>
  <c r="O151" i="5" s="1"/>
  <c r="L151" i="5"/>
  <c r="N150" i="5"/>
  <c r="O150" i="5" s="1"/>
  <c r="L150" i="5"/>
  <c r="N149" i="5"/>
  <c r="O149" i="5" s="1"/>
  <c r="L149" i="5"/>
  <c r="L148" i="5"/>
  <c r="M147" i="5"/>
  <c r="P149" i="5" s="1"/>
  <c r="I141" i="5"/>
  <c r="H141" i="5"/>
  <c r="J141" i="5" s="1"/>
  <c r="N136" i="5"/>
  <c r="O136" i="5" s="1"/>
  <c r="L136" i="5"/>
  <c r="N135" i="5"/>
  <c r="O135" i="5" s="1"/>
  <c r="L135" i="5"/>
  <c r="N134" i="5"/>
  <c r="O134" i="5" s="1"/>
  <c r="L134" i="5"/>
  <c r="N133" i="5"/>
  <c r="O133" i="5" s="1"/>
  <c r="L133" i="5"/>
  <c r="L132" i="5"/>
  <c r="M131" i="5"/>
  <c r="N132" i="5" s="1"/>
  <c r="O132" i="5" s="1"/>
  <c r="I125" i="5"/>
  <c r="H125" i="5"/>
  <c r="J125" i="5" s="1"/>
  <c r="K125" i="5" s="1"/>
  <c r="N119" i="5"/>
  <c r="O119" i="5" s="1"/>
  <c r="L119" i="5"/>
  <c r="N118" i="5"/>
  <c r="O118" i="5" s="1"/>
  <c r="L118" i="5"/>
  <c r="N117" i="5"/>
  <c r="O117" i="5" s="1"/>
  <c r="L117" i="5"/>
  <c r="N116" i="5"/>
  <c r="O116" i="5" s="1"/>
  <c r="L116" i="5"/>
  <c r="L115" i="5"/>
  <c r="M114" i="5"/>
  <c r="P116" i="5" s="1"/>
  <c r="I108" i="5"/>
  <c r="H108" i="5"/>
  <c r="J108" i="5" s="1"/>
  <c r="K108" i="5" s="1"/>
  <c r="N103" i="5"/>
  <c r="O103" i="5" s="1"/>
  <c r="L103" i="5"/>
  <c r="N102" i="5"/>
  <c r="O102" i="5" s="1"/>
  <c r="L102" i="5"/>
  <c r="N101" i="5"/>
  <c r="O101" i="5" s="1"/>
  <c r="L101" i="5"/>
  <c r="N100" i="5"/>
  <c r="O100" i="5" s="1"/>
  <c r="L100" i="5"/>
  <c r="L99" i="5"/>
  <c r="M98" i="5"/>
  <c r="N99" i="5" s="1"/>
  <c r="O99" i="5" s="1"/>
  <c r="I92" i="5"/>
  <c r="H92" i="5"/>
  <c r="J92" i="5" s="1"/>
  <c r="K92" i="5" s="1"/>
  <c r="N87" i="5"/>
  <c r="O87" i="5" s="1"/>
  <c r="L87" i="5"/>
  <c r="N86" i="5"/>
  <c r="O86" i="5" s="1"/>
  <c r="L86" i="5"/>
  <c r="N85" i="5"/>
  <c r="O85" i="5" s="1"/>
  <c r="L85" i="5"/>
  <c r="N84" i="5"/>
  <c r="O84" i="5" s="1"/>
  <c r="L84" i="5"/>
  <c r="L83" i="5"/>
  <c r="M82" i="5"/>
  <c r="P84" i="5" s="1"/>
  <c r="I76" i="5"/>
  <c r="H76" i="5"/>
  <c r="J76" i="5" s="1"/>
  <c r="N71" i="5"/>
  <c r="O71" i="5" s="1"/>
  <c r="L71" i="5"/>
  <c r="N70" i="5"/>
  <c r="O70" i="5" s="1"/>
  <c r="L70" i="5"/>
  <c r="N69" i="5"/>
  <c r="O69" i="5" s="1"/>
  <c r="L69" i="5"/>
  <c r="N68" i="5"/>
  <c r="O68" i="5" s="1"/>
  <c r="L68" i="5"/>
  <c r="L67" i="5"/>
  <c r="M66" i="5"/>
  <c r="N67" i="5" s="1"/>
  <c r="O67" i="5" s="1"/>
  <c r="I60" i="5"/>
  <c r="H60" i="5"/>
  <c r="J60" i="5" s="1"/>
  <c r="N55" i="5"/>
  <c r="O55" i="5" s="1"/>
  <c r="L55" i="5"/>
  <c r="N54" i="5"/>
  <c r="O54" i="5" s="1"/>
  <c r="L54" i="5"/>
  <c r="N53" i="5"/>
  <c r="O53" i="5" s="1"/>
  <c r="L53" i="5"/>
  <c r="N52" i="5"/>
  <c r="O52" i="5" s="1"/>
  <c r="L52" i="5"/>
  <c r="N51" i="5"/>
  <c r="O51" i="5" s="1"/>
  <c r="L51" i="5"/>
  <c r="I44" i="5"/>
  <c r="H44" i="5"/>
  <c r="J44" i="5" s="1"/>
  <c r="K44" i="5" s="1"/>
  <c r="N39" i="5"/>
  <c r="O39" i="5" s="1"/>
  <c r="L39" i="5"/>
  <c r="N38" i="5"/>
  <c r="O38" i="5" s="1"/>
  <c r="L38" i="5"/>
  <c r="N37" i="5"/>
  <c r="O37" i="5" s="1"/>
  <c r="L37" i="5"/>
  <c r="P36" i="5"/>
  <c r="N36" i="5"/>
  <c r="O36" i="5" s="1"/>
  <c r="L36" i="5"/>
  <c r="N35" i="5"/>
  <c r="O35" i="5" s="1"/>
  <c r="L35" i="5"/>
  <c r="I28" i="5"/>
  <c r="H28" i="5"/>
  <c r="J28" i="5" s="1"/>
  <c r="N23" i="5"/>
  <c r="O23" i="5" s="1"/>
  <c r="L23" i="5"/>
  <c r="N22" i="5"/>
  <c r="O22" i="5" s="1"/>
  <c r="L22" i="5"/>
  <c r="N21" i="5"/>
  <c r="O21" i="5" s="1"/>
  <c r="L21" i="5"/>
  <c r="P20" i="5"/>
  <c r="N20" i="5"/>
  <c r="O20" i="5" s="1"/>
  <c r="L20" i="5"/>
  <c r="N19" i="5"/>
  <c r="O19" i="5" s="1"/>
  <c r="L19" i="5"/>
  <c r="O329" i="4"/>
  <c r="P328" i="4"/>
  <c r="Q323" i="4"/>
  <c r="P323" i="4"/>
  <c r="N323" i="4"/>
  <c r="Q322" i="4"/>
  <c r="P322" i="4"/>
  <c r="N322" i="4"/>
  <c r="P321" i="4"/>
  <c r="Q321" i="4" s="1"/>
  <c r="P320" i="4"/>
  <c r="Q320" i="4" s="1"/>
  <c r="N320" i="4"/>
  <c r="P319" i="4"/>
  <c r="Q319" i="4" s="1"/>
  <c r="N319" i="4"/>
  <c r="P318" i="4"/>
  <c r="Q318" i="4" s="1"/>
  <c r="N318" i="4"/>
  <c r="P317" i="4"/>
  <c r="Q317" i="4" s="1"/>
  <c r="N317" i="4"/>
  <c r="P316" i="4"/>
  <c r="Q316" i="4" s="1"/>
  <c r="N316" i="4"/>
  <c r="N315" i="4"/>
  <c r="O314" i="4"/>
  <c r="P315" i="4" s="1"/>
  <c r="Q315" i="4" s="1"/>
  <c r="O306" i="4"/>
  <c r="P305" i="4"/>
  <c r="P298" i="4"/>
  <c r="Q298" i="4" s="1"/>
  <c r="P297" i="4"/>
  <c r="Q297" i="4" s="1"/>
  <c r="N297" i="4"/>
  <c r="P296" i="4"/>
  <c r="Q296" i="4" s="1"/>
  <c r="N296" i="4"/>
  <c r="P295" i="4"/>
  <c r="Q295" i="4" s="1"/>
  <c r="N295" i="4"/>
  <c r="P294" i="4"/>
  <c r="Q294" i="4" s="1"/>
  <c r="N294" i="4"/>
  <c r="P293" i="4"/>
  <c r="Q293" i="4" s="1"/>
  <c r="N293" i="4"/>
  <c r="N292" i="4"/>
  <c r="O291" i="4"/>
  <c r="P292" i="4" s="1"/>
  <c r="Q292" i="4" s="1"/>
  <c r="P282" i="4"/>
  <c r="P275" i="4"/>
  <c r="Q275" i="4" s="1"/>
  <c r="P274" i="4"/>
  <c r="Q274" i="4" s="1"/>
  <c r="N274" i="4"/>
  <c r="P273" i="4"/>
  <c r="Q273" i="4" s="1"/>
  <c r="N273" i="4"/>
  <c r="P272" i="4"/>
  <c r="Q272" i="4" s="1"/>
  <c r="N272" i="4"/>
  <c r="P271" i="4"/>
  <c r="Q271" i="4" s="1"/>
  <c r="N271" i="4"/>
  <c r="P270" i="4"/>
  <c r="Q270" i="4" s="1"/>
  <c r="N270" i="4"/>
  <c r="N269" i="4"/>
  <c r="O268" i="4"/>
  <c r="P269" i="4" s="1"/>
  <c r="Q269" i="4" s="1"/>
  <c r="L262" i="4"/>
  <c r="M262" i="4" s="1"/>
  <c r="O260" i="4"/>
  <c r="P259" i="4"/>
  <c r="P260" i="4" s="1"/>
  <c r="P252" i="4"/>
  <c r="Q252" i="4" s="1"/>
  <c r="P251" i="4"/>
  <c r="Q251" i="4" s="1"/>
  <c r="N251" i="4"/>
  <c r="P250" i="4"/>
  <c r="Q250" i="4" s="1"/>
  <c r="N250" i="4"/>
  <c r="P249" i="4"/>
  <c r="Q249" i="4" s="1"/>
  <c r="N249" i="4"/>
  <c r="P248" i="4"/>
  <c r="Q248" i="4" s="1"/>
  <c r="N248" i="4"/>
  <c r="P247" i="4"/>
  <c r="Q247" i="4" s="1"/>
  <c r="N247" i="4"/>
  <c r="N246" i="4"/>
  <c r="O245" i="4"/>
  <c r="P246" i="4" s="1"/>
  <c r="Q246" i="4" s="1"/>
  <c r="O237" i="4"/>
  <c r="P237" i="4"/>
  <c r="P229" i="4"/>
  <c r="Q229" i="4" s="1"/>
  <c r="P228" i="4"/>
  <c r="Q228" i="4" s="1"/>
  <c r="N228" i="4"/>
  <c r="P227" i="4"/>
  <c r="Q227" i="4" s="1"/>
  <c r="N227" i="4"/>
  <c r="P226" i="4"/>
  <c r="Q226" i="4" s="1"/>
  <c r="N226" i="4"/>
  <c r="P225" i="4"/>
  <c r="Q225" i="4" s="1"/>
  <c r="N225" i="4"/>
  <c r="P224" i="4"/>
  <c r="Q224" i="4" s="1"/>
  <c r="N224" i="4"/>
  <c r="N223" i="4"/>
  <c r="O222" i="4"/>
  <c r="P223" i="4" s="1"/>
  <c r="Q223" i="4" s="1"/>
  <c r="L216" i="4"/>
  <c r="M216" i="4" s="1"/>
  <c r="P213" i="4"/>
  <c r="P214" i="4" s="1"/>
  <c r="P206" i="4"/>
  <c r="Q206" i="4" s="1"/>
  <c r="N206" i="4"/>
  <c r="P205" i="4"/>
  <c r="Q205" i="4" s="1"/>
  <c r="N205" i="4"/>
  <c r="P204" i="4"/>
  <c r="Q204" i="4" s="1"/>
  <c r="N204" i="4"/>
  <c r="P203" i="4"/>
  <c r="Q203" i="4" s="1"/>
  <c r="N203" i="4"/>
  <c r="P202" i="4"/>
  <c r="Q202" i="4" s="1"/>
  <c r="N202" i="4"/>
  <c r="P201" i="4"/>
  <c r="Q201" i="4" s="1"/>
  <c r="N201" i="4"/>
  <c r="N200" i="4"/>
  <c r="O199" i="4"/>
  <c r="R201" i="4" s="1"/>
  <c r="L193" i="4"/>
  <c r="M193" i="4" s="1"/>
  <c r="P190" i="4"/>
  <c r="P191" i="4" s="1"/>
  <c r="P183" i="4"/>
  <c r="Q183" i="4" s="1"/>
  <c r="N183" i="4"/>
  <c r="P182" i="4"/>
  <c r="Q182" i="4" s="1"/>
  <c r="N182" i="4"/>
  <c r="P181" i="4"/>
  <c r="Q181" i="4" s="1"/>
  <c r="N181" i="4"/>
  <c r="P180" i="4"/>
  <c r="Q180" i="4" s="1"/>
  <c r="N180" i="4"/>
  <c r="P179" i="4"/>
  <c r="Q179" i="4" s="1"/>
  <c r="N179" i="4"/>
  <c r="P178" i="4"/>
  <c r="Q178" i="4" s="1"/>
  <c r="N178" i="4"/>
  <c r="N177" i="4"/>
  <c r="O176" i="4"/>
  <c r="R178" i="4" s="1"/>
  <c r="P167" i="4"/>
  <c r="P168" i="4" s="1"/>
  <c r="P160" i="4"/>
  <c r="Q160" i="4" s="1"/>
  <c r="N160" i="4"/>
  <c r="P159" i="4"/>
  <c r="Q159" i="4" s="1"/>
  <c r="N159" i="4"/>
  <c r="P158" i="4"/>
  <c r="Q158" i="4" s="1"/>
  <c r="N158" i="4"/>
  <c r="P157" i="4"/>
  <c r="Q157" i="4" s="1"/>
  <c r="N157" i="4"/>
  <c r="P156" i="4"/>
  <c r="Q156" i="4" s="1"/>
  <c r="N156" i="4"/>
  <c r="P155" i="4"/>
  <c r="Q155" i="4" s="1"/>
  <c r="N155" i="4"/>
  <c r="N154" i="4"/>
  <c r="O153" i="4"/>
  <c r="R155" i="4" s="1"/>
  <c r="K147" i="4"/>
  <c r="T150" i="4" s="1"/>
  <c r="J147" i="4"/>
  <c r="P144" i="4" s="1"/>
  <c r="P145" i="4" s="1"/>
  <c r="P137" i="4"/>
  <c r="Q137" i="4" s="1"/>
  <c r="N137" i="4"/>
  <c r="P136" i="4"/>
  <c r="Q136" i="4" s="1"/>
  <c r="N136" i="4"/>
  <c r="P135" i="4"/>
  <c r="Q135" i="4" s="1"/>
  <c r="N135" i="4"/>
  <c r="P134" i="4"/>
  <c r="Q134" i="4" s="1"/>
  <c r="N134" i="4"/>
  <c r="P133" i="4"/>
  <c r="Q133" i="4" s="1"/>
  <c r="N133" i="4"/>
  <c r="P132" i="4"/>
  <c r="Q132" i="4" s="1"/>
  <c r="N132" i="4"/>
  <c r="N131" i="4"/>
  <c r="O130" i="4"/>
  <c r="P131" i="4" s="1"/>
  <c r="Q131" i="4" s="1"/>
  <c r="K124" i="4"/>
  <c r="J124" i="4"/>
  <c r="L124" i="4" s="1"/>
  <c r="P114" i="4"/>
  <c r="Q114" i="4" s="1"/>
  <c r="N114" i="4"/>
  <c r="P113" i="4"/>
  <c r="Q113" i="4" s="1"/>
  <c r="N113" i="4"/>
  <c r="P112" i="4"/>
  <c r="Q112" i="4" s="1"/>
  <c r="N112" i="4"/>
  <c r="P111" i="4"/>
  <c r="Q111" i="4" s="1"/>
  <c r="N111" i="4"/>
  <c r="P110" i="4"/>
  <c r="Q110" i="4" s="1"/>
  <c r="N110" i="4"/>
  <c r="P109" i="4"/>
  <c r="Q109" i="4" s="1"/>
  <c r="N109" i="4"/>
  <c r="N108" i="4"/>
  <c r="O107" i="4"/>
  <c r="R109" i="4" s="1"/>
  <c r="K101" i="4"/>
  <c r="J101" i="4"/>
  <c r="P98" i="4" s="1"/>
  <c r="P99" i="4" s="1"/>
  <c r="O99" i="4"/>
  <c r="V104" i="4" s="1"/>
  <c r="P91" i="4"/>
  <c r="Q91" i="4" s="1"/>
  <c r="N91" i="4"/>
  <c r="P90" i="4"/>
  <c r="Q90" i="4" s="1"/>
  <c r="N90" i="4"/>
  <c r="P89" i="4"/>
  <c r="Q89" i="4" s="1"/>
  <c r="N89" i="4"/>
  <c r="P88" i="4"/>
  <c r="Q88" i="4" s="1"/>
  <c r="N88" i="4"/>
  <c r="P87" i="4"/>
  <c r="Q87" i="4" s="1"/>
  <c r="N87" i="4"/>
  <c r="P86" i="4"/>
  <c r="Q86" i="4" s="1"/>
  <c r="N86" i="4"/>
  <c r="N85" i="4"/>
  <c r="O84" i="4"/>
  <c r="R86" i="4" s="1"/>
  <c r="K78" i="4"/>
  <c r="J78" i="4"/>
  <c r="L78" i="4" s="1"/>
  <c r="M78" i="4" s="1"/>
  <c r="O76" i="4"/>
  <c r="P75" i="4"/>
  <c r="P76" i="4" s="1"/>
  <c r="P68" i="4"/>
  <c r="Q68" i="4" s="1"/>
  <c r="N68" i="4"/>
  <c r="P67" i="4"/>
  <c r="Q67" i="4" s="1"/>
  <c r="N67" i="4"/>
  <c r="P66" i="4"/>
  <c r="Q66" i="4" s="1"/>
  <c r="N66" i="4"/>
  <c r="P65" i="4"/>
  <c r="Q65" i="4" s="1"/>
  <c r="N65" i="4"/>
  <c r="P64" i="4"/>
  <c r="Q64" i="4" s="1"/>
  <c r="N64" i="4"/>
  <c r="P63" i="4"/>
  <c r="Q63" i="4" s="1"/>
  <c r="N63" i="4"/>
  <c r="N62" i="4"/>
  <c r="O61" i="4"/>
  <c r="P62" i="4" s="1"/>
  <c r="Q62" i="4" s="1"/>
  <c r="K55" i="4"/>
  <c r="J55" i="4"/>
  <c r="L55" i="4" s="1"/>
  <c r="O53" i="4"/>
  <c r="P52" i="4"/>
  <c r="P53" i="4" s="1"/>
  <c r="P45" i="4"/>
  <c r="Q45" i="4" s="1"/>
  <c r="N45" i="4"/>
  <c r="P44" i="4"/>
  <c r="Q44" i="4" s="1"/>
  <c r="N44" i="4"/>
  <c r="P43" i="4"/>
  <c r="Q43" i="4" s="1"/>
  <c r="N43" i="4"/>
  <c r="P42" i="4"/>
  <c r="Q42" i="4" s="1"/>
  <c r="N42" i="4"/>
  <c r="P41" i="4"/>
  <c r="Q41" i="4" s="1"/>
  <c r="N41" i="4"/>
  <c r="P40" i="4"/>
  <c r="Q40" i="4" s="1"/>
  <c r="N40" i="4"/>
  <c r="N39" i="4"/>
  <c r="O38" i="4"/>
  <c r="R40" i="4" s="1"/>
  <c r="K32" i="4"/>
  <c r="J32" i="4"/>
  <c r="L32" i="4" s="1"/>
  <c r="O30" i="4"/>
  <c r="P29" i="4"/>
  <c r="P30" i="4" s="1"/>
  <c r="P22" i="4"/>
  <c r="Q22" i="4" s="1"/>
  <c r="N22" i="4"/>
  <c r="P21" i="4"/>
  <c r="Q21" i="4" s="1"/>
  <c r="N21" i="4"/>
  <c r="P20" i="4"/>
  <c r="Q20" i="4" s="1"/>
  <c r="N20" i="4"/>
  <c r="P19" i="4"/>
  <c r="Q19" i="4" s="1"/>
  <c r="N19" i="4"/>
  <c r="P18" i="4"/>
  <c r="Q18" i="4" s="1"/>
  <c r="N18" i="4"/>
  <c r="P17" i="4"/>
  <c r="Q17" i="4" s="1"/>
  <c r="N17" i="4"/>
  <c r="N16" i="4"/>
  <c r="O15" i="4"/>
  <c r="P16" i="4" s="1"/>
  <c r="Q16" i="4" s="1"/>
  <c r="Q865" i="3"/>
  <c r="P865" i="3"/>
  <c r="N865" i="3"/>
  <c r="Q864" i="3"/>
  <c r="P864" i="3"/>
  <c r="N864" i="3"/>
  <c r="P863" i="3"/>
  <c r="Q863" i="3" s="1"/>
  <c r="N863" i="3"/>
  <c r="P862" i="3"/>
  <c r="Q862" i="3" s="1"/>
  <c r="N862" i="3"/>
  <c r="P861" i="3"/>
  <c r="Q861" i="3" s="1"/>
  <c r="N861" i="3"/>
  <c r="P860" i="3"/>
  <c r="Q860" i="3" s="1"/>
  <c r="N860" i="3"/>
  <c r="P859" i="3"/>
  <c r="Q859" i="3" s="1"/>
  <c r="N859" i="3"/>
  <c r="P858" i="3"/>
  <c r="Q858" i="3" s="1"/>
  <c r="N858" i="3"/>
  <c r="N857" i="3"/>
  <c r="O856" i="3"/>
  <c r="R858" i="3" s="1"/>
  <c r="O848" i="3"/>
  <c r="P847" i="3"/>
  <c r="P848" i="3" s="1"/>
  <c r="P840" i="3"/>
  <c r="Q840" i="3" s="1"/>
  <c r="N840" i="3"/>
  <c r="P839" i="3"/>
  <c r="Q839" i="3" s="1"/>
  <c r="N839" i="3"/>
  <c r="P838" i="3"/>
  <c r="Q838" i="3" s="1"/>
  <c r="N838" i="3"/>
  <c r="P837" i="3"/>
  <c r="Q837" i="3" s="1"/>
  <c r="N837" i="3"/>
  <c r="P836" i="3"/>
  <c r="Q836" i="3" s="1"/>
  <c r="N836" i="3"/>
  <c r="P835" i="3"/>
  <c r="Q835" i="3" s="1"/>
  <c r="N835" i="3"/>
  <c r="N834" i="3"/>
  <c r="O833" i="3"/>
  <c r="R835" i="3" s="1"/>
  <c r="O825" i="3"/>
  <c r="P824" i="3"/>
  <c r="P825" i="3" s="1"/>
  <c r="P817" i="3"/>
  <c r="Q817" i="3" s="1"/>
  <c r="N817" i="3"/>
  <c r="P816" i="3"/>
  <c r="Q816" i="3" s="1"/>
  <c r="N816" i="3"/>
  <c r="P815" i="3"/>
  <c r="Q815" i="3" s="1"/>
  <c r="N815" i="3"/>
  <c r="P814" i="3"/>
  <c r="Q814" i="3" s="1"/>
  <c r="N814" i="3"/>
  <c r="P813" i="3"/>
  <c r="Q813" i="3" s="1"/>
  <c r="N813" i="3"/>
  <c r="P812" i="3"/>
  <c r="Q812" i="3" s="1"/>
  <c r="N812" i="3"/>
  <c r="N811" i="3"/>
  <c r="O810" i="3"/>
  <c r="R812" i="3" s="1"/>
  <c r="L804" i="3"/>
  <c r="M804" i="3" s="1"/>
  <c r="O802" i="3"/>
  <c r="P801" i="3"/>
  <c r="P802" i="3" s="1"/>
  <c r="P794" i="3"/>
  <c r="Q794" i="3" s="1"/>
  <c r="N794" i="3"/>
  <c r="P793" i="3"/>
  <c r="Q793" i="3" s="1"/>
  <c r="N793" i="3"/>
  <c r="P792" i="3"/>
  <c r="Q792" i="3" s="1"/>
  <c r="N792" i="3"/>
  <c r="P791" i="3"/>
  <c r="Q791" i="3" s="1"/>
  <c r="N791" i="3"/>
  <c r="P790" i="3"/>
  <c r="Q790" i="3" s="1"/>
  <c r="N790" i="3"/>
  <c r="P789" i="3"/>
  <c r="Q789" i="3" s="1"/>
  <c r="N789" i="3"/>
  <c r="N788" i="3"/>
  <c r="O787" i="3"/>
  <c r="P788" i="3" s="1"/>
  <c r="Q788" i="3" s="1"/>
  <c r="L781" i="3"/>
  <c r="M781" i="3" s="1"/>
  <c r="O779" i="3"/>
  <c r="P778" i="3"/>
  <c r="P779" i="3" s="1"/>
  <c r="P771" i="3"/>
  <c r="Q771" i="3" s="1"/>
  <c r="N771" i="3"/>
  <c r="P770" i="3"/>
  <c r="Q770" i="3" s="1"/>
  <c r="N770" i="3"/>
  <c r="P769" i="3"/>
  <c r="Q769" i="3" s="1"/>
  <c r="N769" i="3"/>
  <c r="P768" i="3"/>
  <c r="Q768" i="3" s="1"/>
  <c r="N768" i="3"/>
  <c r="P767" i="3"/>
  <c r="Q767" i="3" s="1"/>
  <c r="N767" i="3"/>
  <c r="P766" i="3"/>
  <c r="Q766" i="3" s="1"/>
  <c r="N766" i="3"/>
  <c r="N765" i="3"/>
  <c r="O764" i="3"/>
  <c r="R766" i="3" s="1"/>
  <c r="O756" i="3"/>
  <c r="P755" i="3"/>
  <c r="P756" i="3" s="1"/>
  <c r="P748" i="3"/>
  <c r="Q748" i="3" s="1"/>
  <c r="N748" i="3"/>
  <c r="P747" i="3"/>
  <c r="Q747" i="3" s="1"/>
  <c r="N747" i="3"/>
  <c r="P746" i="3"/>
  <c r="Q746" i="3" s="1"/>
  <c r="N746" i="3"/>
  <c r="P745" i="3"/>
  <c r="Q745" i="3" s="1"/>
  <c r="N745" i="3"/>
  <c r="P744" i="3"/>
  <c r="Q744" i="3" s="1"/>
  <c r="N744" i="3"/>
  <c r="P743" i="3"/>
  <c r="Q743" i="3" s="1"/>
  <c r="N743" i="3"/>
  <c r="N742" i="3"/>
  <c r="O741" i="3"/>
  <c r="R743" i="3" s="1"/>
  <c r="L735" i="3"/>
  <c r="M735" i="3" s="1"/>
  <c r="O733" i="3"/>
  <c r="P733" i="3"/>
  <c r="P725" i="3"/>
  <c r="Q725" i="3" s="1"/>
  <c r="N725" i="3"/>
  <c r="P724" i="3"/>
  <c r="Q724" i="3" s="1"/>
  <c r="N724" i="3"/>
  <c r="P723" i="3"/>
  <c r="Q723" i="3" s="1"/>
  <c r="N723" i="3"/>
  <c r="P722" i="3"/>
  <c r="Q722" i="3" s="1"/>
  <c r="N722" i="3"/>
  <c r="P721" i="3"/>
  <c r="Q721" i="3" s="1"/>
  <c r="N721" i="3"/>
  <c r="P720" i="3"/>
  <c r="Q720" i="3" s="1"/>
  <c r="N720" i="3"/>
  <c r="N719" i="3"/>
  <c r="O718" i="3"/>
  <c r="R720" i="3" s="1"/>
  <c r="L712" i="3"/>
  <c r="O710" i="3"/>
  <c r="P710" i="3"/>
  <c r="P702" i="3"/>
  <c r="Q702" i="3" s="1"/>
  <c r="N702" i="3"/>
  <c r="P701" i="3"/>
  <c r="Q701" i="3" s="1"/>
  <c r="N701" i="3"/>
  <c r="P700" i="3"/>
  <c r="Q700" i="3" s="1"/>
  <c r="N700" i="3"/>
  <c r="P699" i="3"/>
  <c r="Q699" i="3" s="1"/>
  <c r="N699" i="3"/>
  <c r="P698" i="3"/>
  <c r="Q698" i="3" s="1"/>
  <c r="N698" i="3"/>
  <c r="P697" i="3"/>
  <c r="Q697" i="3" s="1"/>
  <c r="N697" i="3"/>
  <c r="N696" i="3"/>
  <c r="O695" i="3"/>
  <c r="R697" i="3" s="1"/>
  <c r="J689" i="3"/>
  <c r="L689" i="3" s="1"/>
  <c r="O687" i="3"/>
  <c r="P687" i="3"/>
  <c r="P679" i="3"/>
  <c r="Q679" i="3" s="1"/>
  <c r="N679" i="3"/>
  <c r="P678" i="3"/>
  <c r="Q678" i="3" s="1"/>
  <c r="N678" i="3"/>
  <c r="P677" i="3"/>
  <c r="Q677" i="3" s="1"/>
  <c r="N677" i="3"/>
  <c r="P676" i="3"/>
  <c r="Q676" i="3" s="1"/>
  <c r="N676" i="3"/>
  <c r="P675" i="3"/>
  <c r="Q675" i="3" s="1"/>
  <c r="N675" i="3"/>
  <c r="P674" i="3"/>
  <c r="Q674" i="3" s="1"/>
  <c r="N674" i="3"/>
  <c r="N673" i="3"/>
  <c r="O672" i="3"/>
  <c r="R674" i="3" s="1"/>
  <c r="K666" i="3"/>
  <c r="J666" i="3"/>
  <c r="L666" i="3" s="1"/>
  <c r="O664" i="3"/>
  <c r="P663" i="3"/>
  <c r="P664" i="3" s="1"/>
  <c r="P656" i="3"/>
  <c r="Q656" i="3" s="1"/>
  <c r="N656" i="3"/>
  <c r="P655" i="3"/>
  <c r="Q655" i="3" s="1"/>
  <c r="N655" i="3"/>
  <c r="P654" i="3"/>
  <c r="Q654" i="3" s="1"/>
  <c r="N654" i="3"/>
  <c r="P653" i="3"/>
  <c r="Q653" i="3" s="1"/>
  <c r="N653" i="3"/>
  <c r="P652" i="3"/>
  <c r="Q652" i="3" s="1"/>
  <c r="N652" i="3"/>
  <c r="P651" i="3"/>
  <c r="Q651" i="3" s="1"/>
  <c r="N651" i="3"/>
  <c r="N650" i="3"/>
  <c r="O649" i="3"/>
  <c r="R651" i="3" s="1"/>
  <c r="K643" i="3"/>
  <c r="J643" i="3"/>
  <c r="O641" i="3"/>
  <c r="P633" i="3"/>
  <c r="Q633" i="3" s="1"/>
  <c r="N633" i="3"/>
  <c r="P632" i="3"/>
  <c r="Q632" i="3" s="1"/>
  <c r="N632" i="3"/>
  <c r="P631" i="3"/>
  <c r="Q631" i="3" s="1"/>
  <c r="N631" i="3"/>
  <c r="P630" i="3"/>
  <c r="Q630" i="3" s="1"/>
  <c r="N630" i="3"/>
  <c r="P629" i="3"/>
  <c r="Q629" i="3" s="1"/>
  <c r="N629" i="3"/>
  <c r="P628" i="3"/>
  <c r="Q628" i="3" s="1"/>
  <c r="N628" i="3"/>
  <c r="N627" i="3"/>
  <c r="O626" i="3"/>
  <c r="P627" i="3" s="1"/>
  <c r="Q627" i="3" s="1"/>
  <c r="K620" i="3"/>
  <c r="J620" i="3"/>
  <c r="L620" i="3" s="1"/>
  <c r="O618" i="3"/>
  <c r="P617" i="3"/>
  <c r="P618" i="3" s="1"/>
  <c r="P610" i="3"/>
  <c r="Q610" i="3" s="1"/>
  <c r="N610" i="3"/>
  <c r="P609" i="3"/>
  <c r="Q609" i="3" s="1"/>
  <c r="N609" i="3"/>
  <c r="P608" i="3"/>
  <c r="Q608" i="3" s="1"/>
  <c r="N608" i="3"/>
  <c r="P607" i="3"/>
  <c r="Q607" i="3" s="1"/>
  <c r="N607" i="3"/>
  <c r="P606" i="3"/>
  <c r="Q606" i="3" s="1"/>
  <c r="N606" i="3"/>
  <c r="P605" i="3"/>
  <c r="Q605" i="3" s="1"/>
  <c r="N605" i="3"/>
  <c r="N604" i="3"/>
  <c r="O603" i="3"/>
  <c r="P604" i="3" s="1"/>
  <c r="Q604" i="3" s="1"/>
  <c r="K597" i="3"/>
  <c r="L597" i="3"/>
  <c r="O595" i="3"/>
  <c r="P595" i="3"/>
  <c r="P587" i="3"/>
  <c r="Q587" i="3" s="1"/>
  <c r="N587" i="3"/>
  <c r="P586" i="3"/>
  <c r="Q586" i="3" s="1"/>
  <c r="N586" i="3"/>
  <c r="P585" i="3"/>
  <c r="Q585" i="3" s="1"/>
  <c r="N585" i="3"/>
  <c r="P584" i="3"/>
  <c r="Q584" i="3" s="1"/>
  <c r="N584" i="3"/>
  <c r="P583" i="3"/>
  <c r="Q583" i="3" s="1"/>
  <c r="N583" i="3"/>
  <c r="P582" i="3"/>
  <c r="Q582" i="3" s="1"/>
  <c r="N582" i="3"/>
  <c r="N581" i="3"/>
  <c r="O580" i="3"/>
  <c r="R582" i="3" s="1"/>
  <c r="L574" i="3"/>
  <c r="K574" i="3"/>
  <c r="M574" i="3" s="1"/>
  <c r="P572" i="3"/>
  <c r="Q571" i="3"/>
  <c r="Q572" i="3" s="1"/>
  <c r="Q565" i="3"/>
  <c r="R565" i="3" s="1"/>
  <c r="O565" i="3"/>
  <c r="Q564" i="3"/>
  <c r="R564" i="3" s="1"/>
  <c r="O564" i="3"/>
  <c r="Q563" i="3"/>
  <c r="R563" i="3" s="1"/>
  <c r="O563" i="3"/>
  <c r="Q562" i="3"/>
  <c r="R562" i="3" s="1"/>
  <c r="O562" i="3"/>
  <c r="Q561" i="3"/>
  <c r="R561" i="3" s="1"/>
  <c r="O561" i="3"/>
  <c r="Q560" i="3"/>
  <c r="R560" i="3" s="1"/>
  <c r="O560" i="3"/>
  <c r="Q559" i="3"/>
  <c r="R559" i="3" s="1"/>
  <c r="O559" i="3"/>
  <c r="O558" i="3"/>
  <c r="P557" i="3"/>
  <c r="S559" i="3" s="1"/>
  <c r="L551" i="3"/>
  <c r="K551" i="3"/>
  <c r="M551" i="3" s="1"/>
  <c r="P549" i="3"/>
  <c r="Q548" i="3"/>
  <c r="Q549" i="3" s="1"/>
  <c r="Q542" i="3"/>
  <c r="R542" i="3" s="1"/>
  <c r="O542" i="3"/>
  <c r="Q541" i="3"/>
  <c r="R541" i="3" s="1"/>
  <c r="O541" i="3"/>
  <c r="Q540" i="3"/>
  <c r="R540" i="3" s="1"/>
  <c r="O540" i="3"/>
  <c r="Q539" i="3"/>
  <c r="R539" i="3" s="1"/>
  <c r="O539" i="3"/>
  <c r="Q538" i="3"/>
  <c r="R538" i="3" s="1"/>
  <c r="O538" i="3"/>
  <c r="Q537" i="3"/>
  <c r="R537" i="3" s="1"/>
  <c r="O537" i="3"/>
  <c r="S536" i="3"/>
  <c r="Q536" i="3"/>
  <c r="R536" i="3" s="1"/>
  <c r="O536" i="3"/>
  <c r="Q535" i="3"/>
  <c r="R535" i="3" s="1"/>
  <c r="O535" i="3"/>
  <c r="L528" i="3"/>
  <c r="K528" i="3"/>
  <c r="M528" i="3" s="1"/>
  <c r="P526" i="3"/>
  <c r="Q525" i="3"/>
  <c r="Q526" i="3" s="1"/>
  <c r="Q519" i="3"/>
  <c r="R519" i="3" s="1"/>
  <c r="O519" i="3"/>
  <c r="Q518" i="3"/>
  <c r="R518" i="3" s="1"/>
  <c r="O518" i="3"/>
  <c r="Q517" i="3"/>
  <c r="R517" i="3" s="1"/>
  <c r="O517" i="3"/>
  <c r="Q516" i="3"/>
  <c r="R516" i="3" s="1"/>
  <c r="O516" i="3"/>
  <c r="Q515" i="3"/>
  <c r="R515" i="3" s="1"/>
  <c r="O515" i="3"/>
  <c r="Q514" i="3"/>
  <c r="R514" i="3" s="1"/>
  <c r="O514" i="3"/>
  <c r="S513" i="3"/>
  <c r="Q513" i="3"/>
  <c r="R513" i="3" s="1"/>
  <c r="O513" i="3"/>
  <c r="Q512" i="3"/>
  <c r="R512" i="3" s="1"/>
  <c r="O512" i="3"/>
  <c r="L505" i="3"/>
  <c r="K505" i="3"/>
  <c r="M505" i="3" s="1"/>
  <c r="P503" i="3"/>
  <c r="Q502" i="3"/>
  <c r="Q503" i="3" s="1"/>
  <c r="Q496" i="3"/>
  <c r="R496" i="3" s="1"/>
  <c r="O496" i="3"/>
  <c r="Q495" i="3"/>
  <c r="R495" i="3" s="1"/>
  <c r="O495" i="3"/>
  <c r="Q494" i="3"/>
  <c r="R494" i="3" s="1"/>
  <c r="O494" i="3"/>
  <c r="Q493" i="3"/>
  <c r="R493" i="3" s="1"/>
  <c r="O493" i="3"/>
  <c r="Q492" i="3"/>
  <c r="R492" i="3" s="1"/>
  <c r="O492" i="3"/>
  <c r="Q491" i="3"/>
  <c r="R491" i="3" s="1"/>
  <c r="O491" i="3"/>
  <c r="S490" i="3"/>
  <c r="Q490" i="3"/>
  <c r="R490" i="3" s="1"/>
  <c r="O490" i="3"/>
  <c r="Q489" i="3"/>
  <c r="R489" i="3" s="1"/>
  <c r="O489" i="3"/>
  <c r="L482" i="3"/>
  <c r="K482" i="3"/>
  <c r="M482" i="3" s="1"/>
  <c r="P480" i="3"/>
  <c r="Q479" i="3"/>
  <c r="Q480" i="3" s="1"/>
  <c r="Q473" i="3"/>
  <c r="R473" i="3" s="1"/>
  <c r="O473" i="3"/>
  <c r="Q472" i="3"/>
  <c r="R472" i="3" s="1"/>
  <c r="O472" i="3"/>
  <c r="Q471" i="3"/>
  <c r="R471" i="3" s="1"/>
  <c r="O471" i="3"/>
  <c r="Q470" i="3"/>
  <c r="R470" i="3" s="1"/>
  <c r="O470" i="3"/>
  <c r="Q469" i="3"/>
  <c r="R469" i="3" s="1"/>
  <c r="O469" i="3"/>
  <c r="Q468" i="3"/>
  <c r="R468" i="3" s="1"/>
  <c r="O468" i="3"/>
  <c r="S467" i="3"/>
  <c r="Q467" i="3"/>
  <c r="R467" i="3" s="1"/>
  <c r="O467" i="3"/>
  <c r="Q466" i="3"/>
  <c r="R466" i="3" s="1"/>
  <c r="O466" i="3"/>
  <c r="L459" i="3"/>
  <c r="K459" i="3"/>
  <c r="Q456" i="3" s="1"/>
  <c r="Q457" i="3" s="1"/>
  <c r="P457" i="3"/>
  <c r="Q450" i="3"/>
  <c r="R450" i="3" s="1"/>
  <c r="O450" i="3"/>
  <c r="Q449" i="3"/>
  <c r="R449" i="3" s="1"/>
  <c r="O449" i="3"/>
  <c r="Q448" i="3"/>
  <c r="R448" i="3" s="1"/>
  <c r="O448" i="3"/>
  <c r="Q447" i="3"/>
  <c r="R447" i="3" s="1"/>
  <c r="O447" i="3"/>
  <c r="Q446" i="3"/>
  <c r="R446" i="3" s="1"/>
  <c r="O446" i="3"/>
  <c r="Q445" i="3"/>
  <c r="R445" i="3" s="1"/>
  <c r="O445" i="3"/>
  <c r="S444" i="3"/>
  <c r="Q444" i="3"/>
  <c r="R444" i="3" s="1"/>
  <c r="O444" i="3"/>
  <c r="Q443" i="3"/>
  <c r="R443" i="3" s="1"/>
  <c r="O443" i="3"/>
  <c r="L436" i="3"/>
  <c r="K436" i="3"/>
  <c r="M436" i="3" s="1"/>
  <c r="P434" i="3"/>
  <c r="Q427" i="3"/>
  <c r="R427" i="3" s="1"/>
  <c r="O427" i="3"/>
  <c r="Q426" i="3"/>
  <c r="R426" i="3" s="1"/>
  <c r="O426" i="3"/>
  <c r="Q425" i="3"/>
  <c r="R425" i="3" s="1"/>
  <c r="O425" i="3"/>
  <c r="Q424" i="3"/>
  <c r="R424" i="3" s="1"/>
  <c r="O424" i="3"/>
  <c r="Q423" i="3"/>
  <c r="R423" i="3" s="1"/>
  <c r="O423" i="3"/>
  <c r="Q422" i="3"/>
  <c r="R422" i="3" s="1"/>
  <c r="O422" i="3"/>
  <c r="S421" i="3"/>
  <c r="Q421" i="3"/>
  <c r="R421" i="3" s="1"/>
  <c r="O421" i="3"/>
  <c r="Q420" i="3"/>
  <c r="R420" i="3" s="1"/>
  <c r="O420" i="3"/>
  <c r="L413" i="3"/>
  <c r="K413" i="3"/>
  <c r="M413" i="3" s="1"/>
  <c r="P411" i="3"/>
  <c r="Q404" i="3"/>
  <c r="R404" i="3" s="1"/>
  <c r="O404" i="3"/>
  <c r="Q403" i="3"/>
  <c r="R403" i="3" s="1"/>
  <c r="O403" i="3"/>
  <c r="Q402" i="3"/>
  <c r="R402" i="3" s="1"/>
  <c r="O402" i="3"/>
  <c r="Q401" i="3"/>
  <c r="R401" i="3" s="1"/>
  <c r="O401" i="3"/>
  <c r="Q400" i="3"/>
  <c r="R400" i="3" s="1"/>
  <c r="O400" i="3"/>
  <c r="Q399" i="3"/>
  <c r="R399" i="3" s="1"/>
  <c r="O399" i="3"/>
  <c r="S398" i="3"/>
  <c r="Q398" i="3"/>
  <c r="R398" i="3" s="1"/>
  <c r="O398" i="3"/>
  <c r="Q397" i="3"/>
  <c r="R397" i="3" s="1"/>
  <c r="O397" i="3"/>
  <c r="L390" i="3"/>
  <c r="K390" i="3"/>
  <c r="M390" i="3" s="1"/>
  <c r="P388" i="3"/>
  <c r="Q381" i="3"/>
  <c r="R381" i="3" s="1"/>
  <c r="O381" i="3"/>
  <c r="Q380" i="3"/>
  <c r="R380" i="3" s="1"/>
  <c r="O380" i="3"/>
  <c r="Q379" i="3"/>
  <c r="R379" i="3" s="1"/>
  <c r="O379" i="3"/>
  <c r="Q378" i="3"/>
  <c r="R378" i="3" s="1"/>
  <c r="O378" i="3"/>
  <c r="Q377" i="3"/>
  <c r="R377" i="3" s="1"/>
  <c r="O377" i="3"/>
  <c r="Q376" i="3"/>
  <c r="R376" i="3" s="1"/>
  <c r="O376" i="3"/>
  <c r="S375" i="3"/>
  <c r="Q375" i="3"/>
  <c r="R375" i="3" s="1"/>
  <c r="O375" i="3"/>
  <c r="Q374" i="3"/>
  <c r="R374" i="3" s="1"/>
  <c r="O374" i="3"/>
  <c r="L367" i="3"/>
  <c r="K367" i="3"/>
  <c r="Q364" i="3" s="1"/>
  <c r="Q365" i="3" s="1"/>
  <c r="P365" i="3"/>
  <c r="Q358" i="3"/>
  <c r="R358" i="3" s="1"/>
  <c r="O358" i="3"/>
  <c r="Q357" i="3"/>
  <c r="R357" i="3" s="1"/>
  <c r="O357" i="3"/>
  <c r="Q356" i="3"/>
  <c r="R356" i="3" s="1"/>
  <c r="O356" i="3"/>
  <c r="Q355" i="3"/>
  <c r="R355" i="3" s="1"/>
  <c r="O355" i="3"/>
  <c r="Q354" i="3"/>
  <c r="R354" i="3" s="1"/>
  <c r="O354" i="3"/>
  <c r="Q353" i="3"/>
  <c r="R353" i="3" s="1"/>
  <c r="O353" i="3"/>
  <c r="S352" i="3"/>
  <c r="Q352" i="3"/>
  <c r="R352" i="3" s="1"/>
  <c r="O352" i="3"/>
  <c r="Q351" i="3"/>
  <c r="R351" i="3" s="1"/>
  <c r="O351" i="3"/>
  <c r="L344" i="3"/>
  <c r="K344" i="3"/>
  <c r="Q341" i="3" s="1"/>
  <c r="Q342" i="3" s="1"/>
  <c r="P342" i="3"/>
  <c r="Q335" i="3"/>
  <c r="R335" i="3" s="1"/>
  <c r="O335" i="3"/>
  <c r="Q334" i="3"/>
  <c r="R334" i="3" s="1"/>
  <c r="O334" i="3"/>
  <c r="Q333" i="3"/>
  <c r="R333" i="3" s="1"/>
  <c r="O333" i="3"/>
  <c r="Q332" i="3"/>
  <c r="R332" i="3" s="1"/>
  <c r="O332" i="3"/>
  <c r="Q331" i="3"/>
  <c r="R331" i="3" s="1"/>
  <c r="O331" i="3"/>
  <c r="Q330" i="3"/>
  <c r="R330" i="3" s="1"/>
  <c r="O330" i="3"/>
  <c r="S329" i="3"/>
  <c r="Q329" i="3"/>
  <c r="R329" i="3" s="1"/>
  <c r="O329" i="3"/>
  <c r="Q328" i="3"/>
  <c r="R328" i="3" s="1"/>
  <c r="O328" i="3"/>
  <c r="L321" i="3"/>
  <c r="K321" i="3"/>
  <c r="M321" i="3" s="1"/>
  <c r="P319" i="3"/>
  <c r="Q312" i="3"/>
  <c r="R312" i="3" s="1"/>
  <c r="O312" i="3"/>
  <c r="Q311" i="3"/>
  <c r="R311" i="3" s="1"/>
  <c r="O311" i="3"/>
  <c r="Q310" i="3"/>
  <c r="R310" i="3" s="1"/>
  <c r="O310" i="3"/>
  <c r="Q309" i="3"/>
  <c r="R309" i="3" s="1"/>
  <c r="O309" i="3"/>
  <c r="Q308" i="3"/>
  <c r="R308" i="3" s="1"/>
  <c r="O308" i="3"/>
  <c r="Q307" i="3"/>
  <c r="R307" i="3" s="1"/>
  <c r="O307" i="3"/>
  <c r="S306" i="3"/>
  <c r="Q306" i="3"/>
  <c r="R306" i="3" s="1"/>
  <c r="O306" i="3"/>
  <c r="Q305" i="3"/>
  <c r="R305" i="3" s="1"/>
  <c r="O305" i="3"/>
  <c r="L298" i="3"/>
  <c r="K298" i="3"/>
  <c r="P296" i="3"/>
  <c r="Q287" i="3"/>
  <c r="R287" i="3" s="1"/>
  <c r="O287" i="3"/>
  <c r="Q286" i="3"/>
  <c r="R286" i="3" s="1"/>
  <c r="O286" i="3"/>
  <c r="Q285" i="3"/>
  <c r="R285" i="3" s="1"/>
  <c r="O285" i="3"/>
  <c r="Q284" i="3"/>
  <c r="R284" i="3" s="1"/>
  <c r="O284" i="3"/>
  <c r="Q283" i="3"/>
  <c r="R283" i="3" s="1"/>
  <c r="O283" i="3"/>
  <c r="Q282" i="3"/>
  <c r="R282" i="3" s="1"/>
  <c r="O282" i="3"/>
  <c r="S281" i="3"/>
  <c r="Q281" i="3"/>
  <c r="R281" i="3" s="1"/>
  <c r="O281" i="3"/>
  <c r="Q280" i="3"/>
  <c r="R280" i="3" s="1"/>
  <c r="O280" i="3"/>
  <c r="L273" i="3"/>
  <c r="K273" i="3"/>
  <c r="M273" i="3" s="1"/>
  <c r="P271" i="3"/>
  <c r="Q264" i="3"/>
  <c r="R264" i="3" s="1"/>
  <c r="O264" i="3"/>
  <c r="Q263" i="3"/>
  <c r="R263" i="3" s="1"/>
  <c r="O263" i="3"/>
  <c r="Q262" i="3"/>
  <c r="R262" i="3" s="1"/>
  <c r="O262" i="3"/>
  <c r="Q261" i="3"/>
  <c r="R261" i="3" s="1"/>
  <c r="O261" i="3"/>
  <c r="Q260" i="3"/>
  <c r="R260" i="3" s="1"/>
  <c r="O260" i="3"/>
  <c r="Q259" i="3"/>
  <c r="R259" i="3" s="1"/>
  <c r="O259" i="3"/>
  <c r="S258" i="3"/>
  <c r="Q258" i="3"/>
  <c r="R258" i="3" s="1"/>
  <c r="O258" i="3"/>
  <c r="Q257" i="3"/>
  <c r="R257" i="3" s="1"/>
  <c r="O257" i="3"/>
  <c r="L250" i="3"/>
  <c r="K250" i="3"/>
  <c r="Q247" i="3" s="1"/>
  <c r="Q248" i="3" s="1"/>
  <c r="P248" i="3"/>
  <c r="Q240" i="3"/>
  <c r="R240" i="3" s="1"/>
  <c r="O240" i="3"/>
  <c r="Q239" i="3"/>
  <c r="R239" i="3" s="1"/>
  <c r="O239" i="3"/>
  <c r="Q238" i="3"/>
  <c r="R238" i="3" s="1"/>
  <c r="O238" i="3"/>
  <c r="Q237" i="3"/>
  <c r="R237" i="3" s="1"/>
  <c r="O237" i="3"/>
  <c r="Q236" i="3"/>
  <c r="R236" i="3" s="1"/>
  <c r="O236" i="3"/>
  <c r="Q235" i="3"/>
  <c r="R235" i="3" s="1"/>
  <c r="O235" i="3"/>
  <c r="S234" i="3"/>
  <c r="Q234" i="3"/>
  <c r="R234" i="3" s="1"/>
  <c r="O234" i="3"/>
  <c r="Q233" i="3"/>
  <c r="R233" i="3" s="1"/>
  <c r="O233" i="3"/>
  <c r="L226" i="3"/>
  <c r="K226" i="3"/>
  <c r="M226" i="3" s="1"/>
  <c r="P224" i="3"/>
  <c r="Q216" i="3"/>
  <c r="R216" i="3" s="1"/>
  <c r="O216" i="3"/>
  <c r="Q215" i="3"/>
  <c r="R215" i="3" s="1"/>
  <c r="O215" i="3"/>
  <c r="Q214" i="3"/>
  <c r="R214" i="3" s="1"/>
  <c r="O214" i="3"/>
  <c r="Q213" i="3"/>
  <c r="R213" i="3" s="1"/>
  <c r="O213" i="3"/>
  <c r="Q212" i="3"/>
  <c r="R212" i="3" s="1"/>
  <c r="O212" i="3"/>
  <c r="Q211" i="3"/>
  <c r="R211" i="3" s="1"/>
  <c r="O211" i="3"/>
  <c r="S210" i="3"/>
  <c r="Q210" i="3"/>
  <c r="R210" i="3" s="1"/>
  <c r="O210" i="3"/>
  <c r="Q209" i="3"/>
  <c r="R209" i="3" s="1"/>
  <c r="O209" i="3"/>
  <c r="L202" i="3"/>
  <c r="K202" i="3"/>
  <c r="M202" i="3" s="1"/>
  <c r="P200" i="3"/>
  <c r="Q192" i="3"/>
  <c r="R192" i="3" s="1"/>
  <c r="O192" i="3"/>
  <c r="Q191" i="3"/>
  <c r="R191" i="3" s="1"/>
  <c r="O191" i="3"/>
  <c r="Q190" i="3"/>
  <c r="R190" i="3" s="1"/>
  <c r="O190" i="3"/>
  <c r="Q189" i="3"/>
  <c r="R189" i="3" s="1"/>
  <c r="O189" i="3"/>
  <c r="Q188" i="3"/>
  <c r="R188" i="3" s="1"/>
  <c r="O188" i="3"/>
  <c r="Q187" i="3"/>
  <c r="R187" i="3" s="1"/>
  <c r="O187" i="3"/>
  <c r="S186" i="3"/>
  <c r="Q186" i="3"/>
  <c r="R186" i="3" s="1"/>
  <c r="O186" i="3"/>
  <c r="Q185" i="3"/>
  <c r="R185" i="3" s="1"/>
  <c r="O185" i="3"/>
  <c r="L178" i="3"/>
  <c r="K178" i="3"/>
  <c r="Q175" i="3" s="1"/>
  <c r="Q176" i="3" s="1"/>
  <c r="P176" i="3"/>
  <c r="Q168" i="3"/>
  <c r="R168" i="3" s="1"/>
  <c r="O168" i="3"/>
  <c r="Q167" i="3"/>
  <c r="R167" i="3" s="1"/>
  <c r="O167" i="3"/>
  <c r="Q166" i="3"/>
  <c r="R166" i="3" s="1"/>
  <c r="O166" i="3"/>
  <c r="Q165" i="3"/>
  <c r="R165" i="3" s="1"/>
  <c r="O165" i="3"/>
  <c r="Q164" i="3"/>
  <c r="R164" i="3" s="1"/>
  <c r="O164" i="3"/>
  <c r="Q163" i="3"/>
  <c r="R163" i="3" s="1"/>
  <c r="O163" i="3"/>
  <c r="S162" i="3"/>
  <c r="Q162" i="3"/>
  <c r="R162" i="3" s="1"/>
  <c r="O162" i="3"/>
  <c r="Q161" i="3"/>
  <c r="R161" i="3" s="1"/>
  <c r="O161" i="3"/>
  <c r="L154" i="3"/>
  <c r="K154" i="3"/>
  <c r="M154" i="3" s="1"/>
  <c r="P152" i="3"/>
  <c r="Q145" i="3"/>
  <c r="R145" i="3" s="1"/>
  <c r="O145" i="3"/>
  <c r="Q144" i="3"/>
  <c r="R144" i="3" s="1"/>
  <c r="O144" i="3"/>
  <c r="Q143" i="3"/>
  <c r="R143" i="3" s="1"/>
  <c r="O143" i="3"/>
  <c r="Q142" i="3"/>
  <c r="R142" i="3" s="1"/>
  <c r="O142" i="3"/>
  <c r="Q141" i="3"/>
  <c r="R141" i="3" s="1"/>
  <c r="O141" i="3"/>
  <c r="Q140" i="3"/>
  <c r="R140" i="3" s="1"/>
  <c r="O140" i="3"/>
  <c r="S139" i="3"/>
  <c r="Q139" i="3"/>
  <c r="R139" i="3" s="1"/>
  <c r="O139" i="3"/>
  <c r="Q138" i="3"/>
  <c r="R138" i="3" s="1"/>
  <c r="O138" i="3"/>
  <c r="L131" i="3"/>
  <c r="K131" i="3"/>
  <c r="M131" i="3" s="1"/>
  <c r="P129" i="3"/>
  <c r="Q121" i="3"/>
  <c r="R121" i="3" s="1"/>
  <c r="O121" i="3"/>
  <c r="Q120" i="3"/>
  <c r="R120" i="3" s="1"/>
  <c r="O120" i="3"/>
  <c r="Q119" i="3"/>
  <c r="R119" i="3" s="1"/>
  <c r="O119" i="3"/>
  <c r="Q118" i="3"/>
  <c r="R118" i="3" s="1"/>
  <c r="O118" i="3"/>
  <c r="Q117" i="3"/>
  <c r="R117" i="3" s="1"/>
  <c r="O117" i="3"/>
  <c r="Q116" i="3"/>
  <c r="R116" i="3" s="1"/>
  <c r="O116" i="3"/>
  <c r="Q115" i="3"/>
  <c r="R115" i="3" s="1"/>
  <c r="O115" i="3"/>
  <c r="Q114" i="3"/>
  <c r="R114" i="3" s="1"/>
  <c r="O114" i="3"/>
  <c r="L107" i="3"/>
  <c r="K107" i="3"/>
  <c r="M107" i="3" s="1"/>
  <c r="Q98" i="3"/>
  <c r="R98" i="3" s="1"/>
  <c r="O98" i="3"/>
  <c r="Q97" i="3"/>
  <c r="R97" i="3" s="1"/>
  <c r="O97" i="3"/>
  <c r="Q96" i="3"/>
  <c r="R96" i="3" s="1"/>
  <c r="O96" i="3"/>
  <c r="Q95" i="3"/>
  <c r="R95" i="3" s="1"/>
  <c r="O95" i="3"/>
  <c r="Q94" i="3"/>
  <c r="R94" i="3" s="1"/>
  <c r="O94" i="3"/>
  <c r="Q93" i="3"/>
  <c r="R93" i="3" s="1"/>
  <c r="O93" i="3"/>
  <c r="Q92" i="3"/>
  <c r="R92" i="3" s="1"/>
  <c r="O92" i="3"/>
  <c r="Q91" i="3"/>
  <c r="R91" i="3" s="1"/>
  <c r="O91" i="3"/>
  <c r="L84" i="3"/>
  <c r="K84" i="3"/>
  <c r="M84" i="3" s="1"/>
  <c r="Q72" i="3"/>
  <c r="R72" i="3" s="1"/>
  <c r="O72" i="3"/>
  <c r="Q71" i="3"/>
  <c r="R71" i="3" s="1"/>
  <c r="O71" i="3"/>
  <c r="Q70" i="3"/>
  <c r="R70" i="3" s="1"/>
  <c r="O70" i="3"/>
  <c r="Q69" i="3"/>
  <c r="R69" i="3" s="1"/>
  <c r="O69" i="3"/>
  <c r="Q68" i="3"/>
  <c r="R68" i="3" s="1"/>
  <c r="O68" i="3"/>
  <c r="Q67" i="3"/>
  <c r="R67" i="3" s="1"/>
  <c r="O67" i="3"/>
  <c r="Q66" i="3"/>
  <c r="R66" i="3" s="1"/>
  <c r="O66" i="3"/>
  <c r="Q65" i="3"/>
  <c r="R65" i="3" s="1"/>
  <c r="O65" i="3"/>
  <c r="L58" i="3"/>
  <c r="K58" i="3"/>
  <c r="M58" i="3" s="1"/>
  <c r="Q48" i="3"/>
  <c r="R48" i="3" s="1"/>
  <c r="O48" i="3"/>
  <c r="Q47" i="3"/>
  <c r="R47" i="3" s="1"/>
  <c r="O47" i="3"/>
  <c r="Q46" i="3"/>
  <c r="R46" i="3" s="1"/>
  <c r="O46" i="3"/>
  <c r="Q45" i="3"/>
  <c r="R45" i="3" s="1"/>
  <c r="O45" i="3"/>
  <c r="Q44" i="3"/>
  <c r="R44" i="3" s="1"/>
  <c r="O44" i="3"/>
  <c r="Q43" i="3"/>
  <c r="R43" i="3" s="1"/>
  <c r="O43" i="3"/>
  <c r="Q42" i="3"/>
  <c r="R42" i="3" s="1"/>
  <c r="O42" i="3"/>
  <c r="Q41" i="3"/>
  <c r="R41" i="3" s="1"/>
  <c r="O41" i="3"/>
  <c r="L34" i="3"/>
  <c r="K34" i="3"/>
  <c r="M34" i="3" s="1"/>
  <c r="Q23" i="3"/>
  <c r="R23" i="3" s="1"/>
  <c r="O23" i="3"/>
  <c r="Q22" i="3"/>
  <c r="R22" i="3" s="1"/>
  <c r="O22" i="3"/>
  <c r="Q21" i="3"/>
  <c r="R21" i="3" s="1"/>
  <c r="O21" i="3"/>
  <c r="Q20" i="3"/>
  <c r="R20" i="3" s="1"/>
  <c r="O20" i="3"/>
  <c r="Q19" i="3"/>
  <c r="R19" i="3" s="1"/>
  <c r="O19" i="3"/>
  <c r="Q18" i="3"/>
  <c r="R18" i="3" s="1"/>
  <c r="O18" i="3"/>
  <c r="Q17" i="3"/>
  <c r="R17" i="3" s="1"/>
  <c r="O17" i="3"/>
  <c r="Q16" i="3"/>
  <c r="R16" i="3" s="1"/>
  <c r="O16" i="3"/>
  <c r="O1044" i="2"/>
  <c r="M1044" i="2"/>
  <c r="L1044" i="2"/>
  <c r="N1044" i="2" s="1"/>
  <c r="Q1042" i="2"/>
  <c r="R1041" i="2"/>
  <c r="R1042" i="2" s="1"/>
  <c r="S1036" i="2"/>
  <c r="R1036" i="2"/>
  <c r="P1036" i="2"/>
  <c r="S1035" i="2"/>
  <c r="R1035" i="2"/>
  <c r="P1035" i="2"/>
  <c r="S1034" i="2"/>
  <c r="R1034" i="2"/>
  <c r="P1034" i="2"/>
  <c r="R1033" i="2"/>
  <c r="S1033" i="2" s="1"/>
  <c r="P1033" i="2"/>
  <c r="R1032" i="2"/>
  <c r="S1032" i="2" s="1"/>
  <c r="P1032" i="2"/>
  <c r="R1031" i="2"/>
  <c r="S1031" i="2" s="1"/>
  <c r="P1031" i="2"/>
  <c r="R1030" i="2"/>
  <c r="S1030" i="2" s="1"/>
  <c r="P1030" i="2"/>
  <c r="R1029" i="2"/>
  <c r="S1029" i="2" s="1"/>
  <c r="P1029" i="2"/>
  <c r="P1028" i="2"/>
  <c r="Q1027" i="2"/>
  <c r="T1029" i="2" s="1"/>
  <c r="O1021" i="2"/>
  <c r="M1021" i="2"/>
  <c r="L1021" i="2"/>
  <c r="N1021" i="2" s="1"/>
  <c r="Q1019" i="2"/>
  <c r="R1018" i="2"/>
  <c r="R1019" i="2" s="1"/>
  <c r="S1013" i="2"/>
  <c r="R1013" i="2"/>
  <c r="P1013" i="2"/>
  <c r="S1012" i="2"/>
  <c r="R1012" i="2"/>
  <c r="P1012" i="2"/>
  <c r="R1011" i="2"/>
  <c r="S1011" i="2" s="1"/>
  <c r="P1011" i="2"/>
  <c r="R1010" i="2"/>
  <c r="S1010" i="2" s="1"/>
  <c r="P1010" i="2"/>
  <c r="R1009" i="2"/>
  <c r="S1009" i="2" s="1"/>
  <c r="P1009" i="2"/>
  <c r="R1008" i="2"/>
  <c r="S1008" i="2" s="1"/>
  <c r="P1008" i="2"/>
  <c r="R1007" i="2"/>
  <c r="S1007" i="2" s="1"/>
  <c r="P1007" i="2"/>
  <c r="R1006" i="2"/>
  <c r="S1006" i="2" s="1"/>
  <c r="P1006" i="2"/>
  <c r="P1005" i="2"/>
  <c r="Q1004" i="2"/>
  <c r="R1005" i="2" s="1"/>
  <c r="S1005" i="2" s="1"/>
  <c r="N998" i="2"/>
  <c r="O998" i="2" s="1"/>
  <c r="Q996" i="2"/>
  <c r="R995" i="2"/>
  <c r="R996" i="2" s="1"/>
  <c r="R989" i="2"/>
  <c r="S989" i="2" s="1"/>
  <c r="P989" i="2"/>
  <c r="R988" i="2"/>
  <c r="S988" i="2" s="1"/>
  <c r="P988" i="2"/>
  <c r="R987" i="2"/>
  <c r="S987" i="2" s="1"/>
  <c r="P987" i="2"/>
  <c r="R986" i="2"/>
  <c r="S986" i="2" s="1"/>
  <c r="P986" i="2"/>
  <c r="R985" i="2"/>
  <c r="S985" i="2" s="1"/>
  <c r="P985" i="2"/>
  <c r="R984" i="2"/>
  <c r="S984" i="2" s="1"/>
  <c r="P984" i="2"/>
  <c r="R983" i="2"/>
  <c r="S983" i="2" s="1"/>
  <c r="P983" i="2"/>
  <c r="P982" i="2"/>
  <c r="Q981" i="2"/>
  <c r="R982" i="2" s="1"/>
  <c r="S982" i="2" s="1"/>
  <c r="Q973" i="2"/>
  <c r="R972" i="2"/>
  <c r="R973" i="2" s="1"/>
  <c r="R966" i="2"/>
  <c r="S966" i="2" s="1"/>
  <c r="P966" i="2"/>
  <c r="R965" i="2"/>
  <c r="S965" i="2" s="1"/>
  <c r="P965" i="2"/>
  <c r="R964" i="2"/>
  <c r="S964" i="2" s="1"/>
  <c r="P964" i="2"/>
  <c r="R963" i="2"/>
  <c r="S963" i="2" s="1"/>
  <c r="P963" i="2"/>
  <c r="R962" i="2"/>
  <c r="S962" i="2" s="1"/>
  <c r="P962" i="2"/>
  <c r="R961" i="2"/>
  <c r="S961" i="2" s="1"/>
  <c r="P961" i="2"/>
  <c r="R960" i="2"/>
  <c r="S960" i="2" s="1"/>
  <c r="P960" i="2"/>
  <c r="P959" i="2"/>
  <c r="Q958" i="2"/>
  <c r="R959" i="2" s="1"/>
  <c r="S959" i="2" s="1"/>
  <c r="N952" i="2"/>
  <c r="O952" i="2" s="1"/>
  <c r="R949" i="2"/>
  <c r="R950" i="2" s="1"/>
  <c r="R943" i="2"/>
  <c r="S943" i="2" s="1"/>
  <c r="P943" i="2"/>
  <c r="R942" i="2"/>
  <c r="S942" i="2" s="1"/>
  <c r="P942" i="2"/>
  <c r="R941" i="2"/>
  <c r="S941" i="2" s="1"/>
  <c r="P941" i="2"/>
  <c r="R940" i="2"/>
  <c r="S940" i="2" s="1"/>
  <c r="P940" i="2"/>
  <c r="R939" i="2"/>
  <c r="S939" i="2" s="1"/>
  <c r="P939" i="2"/>
  <c r="R938" i="2"/>
  <c r="S938" i="2" s="1"/>
  <c r="P938" i="2"/>
  <c r="R937" i="2"/>
  <c r="S937" i="2" s="1"/>
  <c r="P937" i="2"/>
  <c r="P936" i="2"/>
  <c r="Q935" i="2"/>
  <c r="R936" i="2" s="1"/>
  <c r="S936" i="2" s="1"/>
  <c r="N929" i="2"/>
  <c r="O929" i="2" s="1"/>
  <c r="Q927" i="2"/>
  <c r="R926" i="2"/>
  <c r="R927" i="2" s="1"/>
  <c r="R920" i="2"/>
  <c r="S920" i="2" s="1"/>
  <c r="P920" i="2"/>
  <c r="R919" i="2"/>
  <c r="S919" i="2" s="1"/>
  <c r="P919" i="2"/>
  <c r="R918" i="2"/>
  <c r="S918" i="2" s="1"/>
  <c r="P918" i="2"/>
  <c r="R917" i="2"/>
  <c r="S917" i="2" s="1"/>
  <c r="P917" i="2"/>
  <c r="R916" i="2"/>
  <c r="S916" i="2" s="1"/>
  <c r="P916" i="2"/>
  <c r="R915" i="2"/>
  <c r="S915" i="2" s="1"/>
  <c r="P915" i="2"/>
  <c r="R914" i="2"/>
  <c r="S914" i="2" s="1"/>
  <c r="P914" i="2"/>
  <c r="P913" i="2"/>
  <c r="Q912" i="2"/>
  <c r="R913" i="2" s="1"/>
  <c r="S913" i="2" s="1"/>
  <c r="N906" i="2"/>
  <c r="O906" i="2" s="1"/>
  <c r="Q904" i="2"/>
  <c r="R904" i="2"/>
  <c r="R897" i="2"/>
  <c r="S897" i="2" s="1"/>
  <c r="P897" i="2"/>
  <c r="R896" i="2"/>
  <c r="S896" i="2" s="1"/>
  <c r="P896" i="2"/>
  <c r="R895" i="2"/>
  <c r="S895" i="2" s="1"/>
  <c r="P895" i="2"/>
  <c r="R894" i="2"/>
  <c r="S894" i="2" s="1"/>
  <c r="P894" i="2"/>
  <c r="R893" i="2"/>
  <c r="S893" i="2" s="1"/>
  <c r="P893" i="2"/>
  <c r="R892" i="2"/>
  <c r="S892" i="2" s="1"/>
  <c r="P892" i="2"/>
  <c r="R891" i="2"/>
  <c r="S891" i="2" s="1"/>
  <c r="P891" i="2"/>
  <c r="P890" i="2"/>
  <c r="Q889" i="2"/>
  <c r="R890" i="2" s="1"/>
  <c r="S890" i="2" s="1"/>
  <c r="M883" i="2"/>
  <c r="N883" i="2" s="1"/>
  <c r="P881" i="2"/>
  <c r="Q880" i="2"/>
  <c r="Q881" i="2" s="1"/>
  <c r="Q874" i="2"/>
  <c r="R874" i="2" s="1"/>
  <c r="O874" i="2"/>
  <c r="Q873" i="2"/>
  <c r="R873" i="2" s="1"/>
  <c r="O873" i="2"/>
  <c r="Q872" i="2"/>
  <c r="R872" i="2" s="1"/>
  <c r="O872" i="2"/>
  <c r="Q871" i="2"/>
  <c r="R871" i="2" s="1"/>
  <c r="O871" i="2"/>
  <c r="Q870" i="2"/>
  <c r="R870" i="2" s="1"/>
  <c r="O870" i="2"/>
  <c r="Q869" i="2"/>
  <c r="R869" i="2" s="1"/>
  <c r="O869" i="2"/>
  <c r="Q868" i="2"/>
  <c r="R868" i="2" s="1"/>
  <c r="O868" i="2"/>
  <c r="O867" i="2"/>
  <c r="P866" i="2"/>
  <c r="Q867" i="2" s="1"/>
  <c r="R867" i="2" s="1"/>
  <c r="L860" i="2"/>
  <c r="K860" i="2"/>
  <c r="M860" i="2" s="1"/>
  <c r="P858" i="2"/>
  <c r="Q857" i="2"/>
  <c r="Q858" i="2" s="1"/>
  <c r="Q851" i="2"/>
  <c r="R851" i="2" s="1"/>
  <c r="O851" i="2"/>
  <c r="Q850" i="2"/>
  <c r="R850" i="2" s="1"/>
  <c r="O850" i="2"/>
  <c r="Q849" i="2"/>
  <c r="R849" i="2" s="1"/>
  <c r="O849" i="2"/>
  <c r="Q848" i="2"/>
  <c r="R848" i="2" s="1"/>
  <c r="O848" i="2"/>
  <c r="Q847" i="2"/>
  <c r="R847" i="2" s="1"/>
  <c r="O847" i="2"/>
  <c r="Q846" i="2"/>
  <c r="R846" i="2" s="1"/>
  <c r="O846" i="2"/>
  <c r="Q845" i="2"/>
  <c r="R845" i="2" s="1"/>
  <c r="O845" i="2"/>
  <c r="O844" i="2"/>
  <c r="P843" i="2"/>
  <c r="L837" i="2"/>
  <c r="K837" i="2"/>
  <c r="M837" i="2" s="1"/>
  <c r="P835" i="2"/>
  <c r="Q834" i="2"/>
  <c r="Q835" i="2" s="1"/>
  <c r="Q828" i="2"/>
  <c r="R828" i="2" s="1"/>
  <c r="O828" i="2"/>
  <c r="Q827" i="2"/>
  <c r="R827" i="2" s="1"/>
  <c r="O827" i="2"/>
  <c r="Q826" i="2"/>
  <c r="R826" i="2" s="1"/>
  <c r="O826" i="2"/>
  <c r="Q825" i="2"/>
  <c r="R825" i="2" s="1"/>
  <c r="O825" i="2"/>
  <c r="Q824" i="2"/>
  <c r="R824" i="2" s="1"/>
  <c r="O824" i="2"/>
  <c r="Q823" i="2"/>
  <c r="R823" i="2" s="1"/>
  <c r="O823" i="2"/>
  <c r="Q822" i="2"/>
  <c r="R822" i="2" s="1"/>
  <c r="O822" i="2"/>
  <c r="O821" i="2"/>
  <c r="P820" i="2"/>
  <c r="Q821" i="2" s="1"/>
  <c r="R821" i="2" s="1"/>
  <c r="L814" i="2"/>
  <c r="K814" i="2"/>
  <c r="M814" i="2" s="1"/>
  <c r="P812" i="2"/>
  <c r="Q811" i="2"/>
  <c r="Q812" i="2" s="1"/>
  <c r="Q805" i="2"/>
  <c r="R805" i="2" s="1"/>
  <c r="O805" i="2"/>
  <c r="Q804" i="2"/>
  <c r="R804" i="2" s="1"/>
  <c r="O804" i="2"/>
  <c r="Q803" i="2"/>
  <c r="R803" i="2" s="1"/>
  <c r="O803" i="2"/>
  <c r="Q802" i="2"/>
  <c r="R802" i="2" s="1"/>
  <c r="O802" i="2"/>
  <c r="Q801" i="2"/>
  <c r="R801" i="2" s="1"/>
  <c r="O801" i="2"/>
  <c r="Q800" i="2"/>
  <c r="R800" i="2" s="1"/>
  <c r="O800" i="2"/>
  <c r="Q799" i="2"/>
  <c r="R799" i="2" s="1"/>
  <c r="O799" i="2"/>
  <c r="O798" i="2"/>
  <c r="P797" i="2"/>
  <c r="Q798" i="2" s="1"/>
  <c r="R798" i="2" s="1"/>
  <c r="L791" i="2"/>
  <c r="K791" i="2"/>
  <c r="M791" i="2" s="1"/>
  <c r="P789" i="2"/>
  <c r="Q788" i="2"/>
  <c r="Q789" i="2" s="1"/>
  <c r="Q782" i="2"/>
  <c r="R782" i="2" s="1"/>
  <c r="O782" i="2"/>
  <c r="Q781" i="2"/>
  <c r="R781" i="2" s="1"/>
  <c r="O781" i="2"/>
  <c r="Q780" i="2"/>
  <c r="R780" i="2" s="1"/>
  <c r="O780" i="2"/>
  <c r="Q779" i="2"/>
  <c r="R779" i="2" s="1"/>
  <c r="O779" i="2"/>
  <c r="Q778" i="2"/>
  <c r="R778" i="2" s="1"/>
  <c r="O778" i="2"/>
  <c r="Q777" i="2"/>
  <c r="R777" i="2" s="1"/>
  <c r="O777" i="2"/>
  <c r="Q776" i="2"/>
  <c r="R776" i="2" s="1"/>
  <c r="O776" i="2"/>
  <c r="O775" i="2"/>
  <c r="P774" i="2"/>
  <c r="Q775" i="2" s="1"/>
  <c r="R775" i="2" s="1"/>
  <c r="L768" i="2"/>
  <c r="K768" i="2"/>
  <c r="M768" i="2" s="1"/>
  <c r="P766" i="2"/>
  <c r="Q765" i="2"/>
  <c r="Q766" i="2" s="1"/>
  <c r="Q759" i="2"/>
  <c r="R759" i="2" s="1"/>
  <c r="O759" i="2"/>
  <c r="Q758" i="2"/>
  <c r="R758" i="2" s="1"/>
  <c r="O758" i="2"/>
  <c r="Q757" i="2"/>
  <c r="R757" i="2" s="1"/>
  <c r="O757" i="2"/>
  <c r="Q756" i="2"/>
  <c r="R756" i="2" s="1"/>
  <c r="O756" i="2"/>
  <c r="Q755" i="2"/>
  <c r="R755" i="2" s="1"/>
  <c r="O755" i="2"/>
  <c r="Q754" i="2"/>
  <c r="R754" i="2" s="1"/>
  <c r="O754" i="2"/>
  <c r="Q753" i="2"/>
  <c r="R753" i="2" s="1"/>
  <c r="O753" i="2"/>
  <c r="O752" i="2"/>
  <c r="P751" i="2"/>
  <c r="Q752" i="2" s="1"/>
  <c r="R752" i="2" s="1"/>
  <c r="L745" i="2"/>
  <c r="K745" i="2"/>
  <c r="M745" i="2" s="1"/>
  <c r="P743" i="2"/>
  <c r="Q742" i="2"/>
  <c r="Q743" i="2" s="1"/>
  <c r="Q736" i="2"/>
  <c r="R736" i="2" s="1"/>
  <c r="O736" i="2"/>
  <c r="Q735" i="2"/>
  <c r="R735" i="2" s="1"/>
  <c r="O735" i="2"/>
  <c r="Q734" i="2"/>
  <c r="R734" i="2" s="1"/>
  <c r="O734" i="2"/>
  <c r="Q733" i="2"/>
  <c r="R733" i="2" s="1"/>
  <c r="O733" i="2"/>
  <c r="Q732" i="2"/>
  <c r="R732" i="2" s="1"/>
  <c r="O732" i="2"/>
  <c r="Q731" i="2"/>
  <c r="R731" i="2" s="1"/>
  <c r="O731" i="2"/>
  <c r="S730" i="2"/>
  <c r="Q730" i="2"/>
  <c r="R730" i="2" s="1"/>
  <c r="O730" i="2"/>
  <c r="Q729" i="2"/>
  <c r="R729" i="2" s="1"/>
  <c r="O729" i="2"/>
  <c r="L722" i="2"/>
  <c r="K722" i="2"/>
  <c r="M722" i="2" s="1"/>
  <c r="N722" i="2" s="1"/>
  <c r="P720" i="2"/>
  <c r="Q719" i="2"/>
  <c r="Q720" i="2" s="1"/>
  <c r="Q713" i="2"/>
  <c r="R713" i="2" s="1"/>
  <c r="O713" i="2"/>
  <c r="Q712" i="2"/>
  <c r="R712" i="2" s="1"/>
  <c r="O712" i="2"/>
  <c r="R711" i="2"/>
  <c r="Q711" i="2"/>
  <c r="O711" i="2"/>
  <c r="Q710" i="2"/>
  <c r="R710" i="2" s="1"/>
  <c r="O710" i="2"/>
  <c r="Q709" i="2"/>
  <c r="R709" i="2" s="1"/>
  <c r="O709" i="2"/>
  <c r="Q708" i="2"/>
  <c r="R708" i="2" s="1"/>
  <c r="O708" i="2"/>
  <c r="S707" i="2"/>
  <c r="Q707" i="2"/>
  <c r="R707" i="2" s="1"/>
  <c r="O707" i="2"/>
  <c r="Q706" i="2"/>
  <c r="R706" i="2" s="1"/>
  <c r="O706" i="2"/>
  <c r="L699" i="2"/>
  <c r="K699" i="2"/>
  <c r="M699" i="2" s="1"/>
  <c r="P697" i="2"/>
  <c r="Q696" i="2"/>
  <c r="Q697" i="2" s="1"/>
  <c r="Q690" i="2"/>
  <c r="R690" i="2" s="1"/>
  <c r="O690" i="2"/>
  <c r="Q689" i="2"/>
  <c r="R689" i="2" s="1"/>
  <c r="O689" i="2"/>
  <c r="Q688" i="2"/>
  <c r="R688" i="2" s="1"/>
  <c r="O688" i="2"/>
  <c r="Q687" i="2"/>
  <c r="R687" i="2" s="1"/>
  <c r="O687" i="2"/>
  <c r="Q686" i="2"/>
  <c r="R686" i="2" s="1"/>
  <c r="O686" i="2"/>
  <c r="Q685" i="2"/>
  <c r="R685" i="2" s="1"/>
  <c r="O685" i="2"/>
  <c r="S684" i="2"/>
  <c r="Q684" i="2"/>
  <c r="R684" i="2" s="1"/>
  <c r="O684" i="2"/>
  <c r="Q683" i="2"/>
  <c r="R683" i="2" s="1"/>
  <c r="O683" i="2"/>
  <c r="L676" i="2"/>
  <c r="K676" i="2"/>
  <c r="M676" i="2" s="1"/>
  <c r="P674" i="2"/>
  <c r="Q673" i="2"/>
  <c r="Q674" i="2" s="1"/>
  <c r="Q667" i="2"/>
  <c r="R667" i="2" s="1"/>
  <c r="O667" i="2"/>
  <c r="Q666" i="2"/>
  <c r="R666" i="2" s="1"/>
  <c r="O666" i="2"/>
  <c r="Q665" i="2"/>
  <c r="R665" i="2" s="1"/>
  <c r="O665" i="2"/>
  <c r="Q664" i="2"/>
  <c r="R664" i="2" s="1"/>
  <c r="O664" i="2"/>
  <c r="Q663" i="2"/>
  <c r="R663" i="2" s="1"/>
  <c r="O663" i="2"/>
  <c r="Q662" i="2"/>
  <c r="R662" i="2" s="1"/>
  <c r="O662" i="2"/>
  <c r="S661" i="2"/>
  <c r="Q661" i="2"/>
  <c r="R661" i="2" s="1"/>
  <c r="O661" i="2"/>
  <c r="Q660" i="2"/>
  <c r="R660" i="2" s="1"/>
  <c r="O660" i="2"/>
  <c r="L653" i="2"/>
  <c r="K653" i="2"/>
  <c r="M653" i="2" s="1"/>
  <c r="P651" i="2"/>
  <c r="Q650" i="2"/>
  <c r="Q651" i="2" s="1"/>
  <c r="Q644" i="2"/>
  <c r="R644" i="2" s="1"/>
  <c r="O644" i="2"/>
  <c r="Q643" i="2"/>
  <c r="R643" i="2" s="1"/>
  <c r="O643" i="2"/>
  <c r="Q642" i="2"/>
  <c r="R642" i="2" s="1"/>
  <c r="O642" i="2"/>
  <c r="Q641" i="2"/>
  <c r="R641" i="2" s="1"/>
  <c r="O641" i="2"/>
  <c r="Q640" i="2"/>
  <c r="R640" i="2" s="1"/>
  <c r="O640" i="2"/>
  <c r="Q639" i="2"/>
  <c r="R639" i="2" s="1"/>
  <c r="O639" i="2"/>
  <c r="S638" i="2"/>
  <c r="Q638" i="2"/>
  <c r="R638" i="2" s="1"/>
  <c r="O638" i="2"/>
  <c r="Q637" i="2"/>
  <c r="R637" i="2" s="1"/>
  <c r="O637" i="2"/>
  <c r="L630" i="2"/>
  <c r="K630" i="2"/>
  <c r="M630" i="2" s="1"/>
  <c r="N630" i="2" s="1"/>
  <c r="P628" i="2"/>
  <c r="Q621" i="2"/>
  <c r="R621" i="2" s="1"/>
  <c r="O621" i="2"/>
  <c r="Q620" i="2"/>
  <c r="R620" i="2" s="1"/>
  <c r="O620" i="2"/>
  <c r="Q619" i="2"/>
  <c r="R619" i="2" s="1"/>
  <c r="O619" i="2"/>
  <c r="Q618" i="2"/>
  <c r="R618" i="2" s="1"/>
  <c r="O618" i="2"/>
  <c r="Q617" i="2"/>
  <c r="R617" i="2" s="1"/>
  <c r="O617" i="2"/>
  <c r="Q616" i="2"/>
  <c r="R616" i="2" s="1"/>
  <c r="O616" i="2"/>
  <c r="S615" i="2"/>
  <c r="Q615" i="2"/>
  <c r="R615" i="2" s="1"/>
  <c r="O615" i="2"/>
  <c r="Q614" i="2"/>
  <c r="R614" i="2" s="1"/>
  <c r="O614" i="2"/>
  <c r="L607" i="2"/>
  <c r="K607" i="2"/>
  <c r="M607" i="2" s="1"/>
  <c r="P605" i="2"/>
  <c r="Q604" i="2"/>
  <c r="Q605" i="2" s="1"/>
  <c r="Q598" i="2"/>
  <c r="R598" i="2" s="1"/>
  <c r="O598" i="2"/>
  <c r="Q597" i="2"/>
  <c r="R597" i="2" s="1"/>
  <c r="O597" i="2"/>
  <c r="Q596" i="2"/>
  <c r="R596" i="2" s="1"/>
  <c r="O596" i="2"/>
  <c r="Q595" i="2"/>
  <c r="R595" i="2" s="1"/>
  <c r="O595" i="2"/>
  <c r="Q594" i="2"/>
  <c r="R594" i="2" s="1"/>
  <c r="O594" i="2"/>
  <c r="Q593" i="2"/>
  <c r="R593" i="2" s="1"/>
  <c r="O593" i="2"/>
  <c r="S592" i="2"/>
  <c r="Q592" i="2"/>
  <c r="R592" i="2" s="1"/>
  <c r="O592" i="2"/>
  <c r="Q591" i="2"/>
  <c r="R591" i="2" s="1"/>
  <c r="O591" i="2"/>
  <c r="L584" i="2"/>
  <c r="K584" i="2"/>
  <c r="M584" i="2" s="1"/>
  <c r="P582" i="2"/>
  <c r="Q575" i="2"/>
  <c r="R575" i="2" s="1"/>
  <c r="O575" i="2"/>
  <c r="Q574" i="2"/>
  <c r="R574" i="2" s="1"/>
  <c r="O574" i="2"/>
  <c r="Q573" i="2"/>
  <c r="R573" i="2" s="1"/>
  <c r="O573" i="2"/>
  <c r="Q572" i="2"/>
  <c r="R572" i="2" s="1"/>
  <c r="O572" i="2"/>
  <c r="Q571" i="2"/>
  <c r="R571" i="2" s="1"/>
  <c r="O571" i="2"/>
  <c r="Q570" i="2"/>
  <c r="R570" i="2" s="1"/>
  <c r="O570" i="2"/>
  <c r="S569" i="2"/>
  <c r="Q569" i="2"/>
  <c r="R569" i="2" s="1"/>
  <c r="O569" i="2"/>
  <c r="Q568" i="2"/>
  <c r="R568" i="2" s="1"/>
  <c r="O568" i="2"/>
  <c r="L561" i="2"/>
  <c r="K561" i="2"/>
  <c r="P559" i="2"/>
  <c r="Q552" i="2"/>
  <c r="R552" i="2" s="1"/>
  <c r="O552" i="2"/>
  <c r="Q551" i="2"/>
  <c r="R551" i="2" s="1"/>
  <c r="O551" i="2"/>
  <c r="Q550" i="2"/>
  <c r="R550" i="2" s="1"/>
  <c r="O550" i="2"/>
  <c r="Q549" i="2"/>
  <c r="R549" i="2" s="1"/>
  <c r="O549" i="2"/>
  <c r="Q548" i="2"/>
  <c r="R548" i="2" s="1"/>
  <c r="O548" i="2"/>
  <c r="Q547" i="2"/>
  <c r="R547" i="2" s="1"/>
  <c r="O547" i="2"/>
  <c r="S546" i="2"/>
  <c r="Q546" i="2"/>
  <c r="R546" i="2" s="1"/>
  <c r="O546" i="2"/>
  <c r="Q545" i="2"/>
  <c r="R545" i="2" s="1"/>
  <c r="O545" i="2"/>
  <c r="L538" i="2"/>
  <c r="K538" i="2"/>
  <c r="M538" i="2" s="1"/>
  <c r="P536" i="2"/>
  <c r="Q529" i="2"/>
  <c r="R529" i="2" s="1"/>
  <c r="O529" i="2"/>
  <c r="Q528" i="2"/>
  <c r="R528" i="2" s="1"/>
  <c r="O528" i="2"/>
  <c r="Q527" i="2"/>
  <c r="R527" i="2" s="1"/>
  <c r="O527" i="2"/>
  <c r="Q526" i="2"/>
  <c r="R526" i="2" s="1"/>
  <c r="O526" i="2"/>
  <c r="Q525" i="2"/>
  <c r="R525" i="2" s="1"/>
  <c r="O525" i="2"/>
  <c r="Q524" i="2"/>
  <c r="R524" i="2" s="1"/>
  <c r="O524" i="2"/>
  <c r="S523" i="2"/>
  <c r="Q523" i="2"/>
  <c r="R523" i="2" s="1"/>
  <c r="O523" i="2"/>
  <c r="Q522" i="2"/>
  <c r="R522" i="2" s="1"/>
  <c r="O522" i="2"/>
  <c r="L515" i="2"/>
  <c r="K515" i="2"/>
  <c r="M515" i="2" s="1"/>
  <c r="P513" i="2"/>
  <c r="Q506" i="2"/>
  <c r="R506" i="2" s="1"/>
  <c r="O506" i="2"/>
  <c r="Q505" i="2"/>
  <c r="R505" i="2" s="1"/>
  <c r="O505" i="2"/>
  <c r="Q504" i="2"/>
  <c r="R504" i="2" s="1"/>
  <c r="O504" i="2"/>
  <c r="Q503" i="2"/>
  <c r="R503" i="2" s="1"/>
  <c r="O503" i="2"/>
  <c r="Q502" i="2"/>
  <c r="R502" i="2" s="1"/>
  <c r="O502" i="2"/>
  <c r="Q501" i="2"/>
  <c r="R501" i="2" s="1"/>
  <c r="O501" i="2"/>
  <c r="S500" i="2"/>
  <c r="Q500" i="2"/>
  <c r="R500" i="2" s="1"/>
  <c r="O500" i="2"/>
  <c r="Q499" i="2"/>
  <c r="R499" i="2" s="1"/>
  <c r="O499" i="2"/>
  <c r="L492" i="2"/>
  <c r="K492" i="2"/>
  <c r="M492" i="2" s="1"/>
  <c r="P490" i="2"/>
  <c r="Q483" i="2"/>
  <c r="R483" i="2" s="1"/>
  <c r="O483" i="2"/>
  <c r="Q482" i="2"/>
  <c r="R482" i="2" s="1"/>
  <c r="O482" i="2"/>
  <c r="Q481" i="2"/>
  <c r="R481" i="2" s="1"/>
  <c r="O481" i="2"/>
  <c r="Q480" i="2"/>
  <c r="R480" i="2" s="1"/>
  <c r="O480" i="2"/>
  <c r="Q479" i="2"/>
  <c r="R479" i="2" s="1"/>
  <c r="O479" i="2"/>
  <c r="Q478" i="2"/>
  <c r="R478" i="2" s="1"/>
  <c r="O478" i="2"/>
  <c r="S477" i="2"/>
  <c r="Q477" i="2"/>
  <c r="R477" i="2" s="1"/>
  <c r="O477" i="2"/>
  <c r="Q476" i="2"/>
  <c r="R476" i="2" s="1"/>
  <c r="O476" i="2"/>
  <c r="L469" i="2"/>
  <c r="K469" i="2"/>
  <c r="Q466" i="2" s="1"/>
  <c r="Q467" i="2" s="1"/>
  <c r="P467" i="2"/>
  <c r="Q460" i="2"/>
  <c r="R460" i="2" s="1"/>
  <c r="O460" i="2"/>
  <c r="Q459" i="2"/>
  <c r="R459" i="2" s="1"/>
  <c r="O459" i="2"/>
  <c r="Q458" i="2"/>
  <c r="R458" i="2" s="1"/>
  <c r="O458" i="2"/>
  <c r="Q457" i="2"/>
  <c r="R457" i="2" s="1"/>
  <c r="O457" i="2"/>
  <c r="Q456" i="2"/>
  <c r="R456" i="2" s="1"/>
  <c r="O456" i="2"/>
  <c r="Q455" i="2"/>
  <c r="R455" i="2" s="1"/>
  <c r="O455" i="2"/>
  <c r="S454" i="2"/>
  <c r="Q454" i="2"/>
  <c r="R454" i="2" s="1"/>
  <c r="O454" i="2"/>
  <c r="Q453" i="2"/>
  <c r="R453" i="2" s="1"/>
  <c r="O453" i="2"/>
  <c r="L446" i="2"/>
  <c r="K446" i="2"/>
  <c r="M446" i="2" s="1"/>
  <c r="P444" i="2"/>
  <c r="Q437" i="2"/>
  <c r="R437" i="2" s="1"/>
  <c r="O437" i="2"/>
  <c r="Q436" i="2"/>
  <c r="R436" i="2" s="1"/>
  <c r="O436" i="2"/>
  <c r="Q435" i="2"/>
  <c r="R435" i="2" s="1"/>
  <c r="O435" i="2"/>
  <c r="Q434" i="2"/>
  <c r="R434" i="2" s="1"/>
  <c r="O434" i="2"/>
  <c r="Q433" i="2"/>
  <c r="R433" i="2" s="1"/>
  <c r="O433" i="2"/>
  <c r="Q432" i="2"/>
  <c r="R432" i="2" s="1"/>
  <c r="O432" i="2"/>
  <c r="S431" i="2"/>
  <c r="Q431" i="2"/>
  <c r="R431" i="2" s="1"/>
  <c r="O431" i="2"/>
  <c r="Q430" i="2"/>
  <c r="R430" i="2" s="1"/>
  <c r="O430" i="2"/>
  <c r="L423" i="2"/>
  <c r="K423" i="2"/>
  <c r="Q420" i="2" s="1"/>
  <c r="Q421" i="2" s="1"/>
  <c r="P421" i="2"/>
  <c r="Q414" i="2"/>
  <c r="R414" i="2" s="1"/>
  <c r="O414" i="2"/>
  <c r="Q413" i="2"/>
  <c r="R413" i="2" s="1"/>
  <c r="O413" i="2"/>
  <c r="Q412" i="2"/>
  <c r="R412" i="2" s="1"/>
  <c r="O412" i="2"/>
  <c r="Q411" i="2"/>
  <c r="R411" i="2" s="1"/>
  <c r="O411" i="2"/>
  <c r="Q410" i="2"/>
  <c r="R410" i="2" s="1"/>
  <c r="O410" i="2"/>
  <c r="Q409" i="2"/>
  <c r="R409" i="2" s="1"/>
  <c r="O409" i="2"/>
  <c r="S408" i="2"/>
  <c r="Q408" i="2"/>
  <c r="R408" i="2" s="1"/>
  <c r="O408" i="2"/>
  <c r="Q407" i="2"/>
  <c r="R407" i="2" s="1"/>
  <c r="O407" i="2"/>
  <c r="L400" i="2"/>
  <c r="K400" i="2"/>
  <c r="M400" i="2" s="1"/>
  <c r="N400" i="2" s="1"/>
  <c r="P398" i="2"/>
  <c r="Q391" i="2"/>
  <c r="R391" i="2" s="1"/>
  <c r="O391" i="2"/>
  <c r="Q390" i="2"/>
  <c r="R390" i="2" s="1"/>
  <c r="O390" i="2"/>
  <c r="Q389" i="2"/>
  <c r="R389" i="2" s="1"/>
  <c r="O389" i="2"/>
  <c r="Q388" i="2"/>
  <c r="R388" i="2" s="1"/>
  <c r="O388" i="2"/>
  <c r="Q387" i="2"/>
  <c r="R387" i="2" s="1"/>
  <c r="O387" i="2"/>
  <c r="Q386" i="2"/>
  <c r="R386" i="2" s="1"/>
  <c r="O386" i="2"/>
  <c r="S385" i="2"/>
  <c r="Q385" i="2"/>
  <c r="R385" i="2" s="1"/>
  <c r="O385" i="2"/>
  <c r="Q384" i="2"/>
  <c r="R384" i="2" s="1"/>
  <c r="O384" i="2"/>
  <c r="L377" i="2"/>
  <c r="K377" i="2"/>
  <c r="P375" i="2"/>
  <c r="Q368" i="2"/>
  <c r="R368" i="2" s="1"/>
  <c r="O368" i="2"/>
  <c r="Q367" i="2"/>
  <c r="R367" i="2" s="1"/>
  <c r="O367" i="2"/>
  <c r="Q366" i="2"/>
  <c r="R366" i="2" s="1"/>
  <c r="O366" i="2"/>
  <c r="Q365" i="2"/>
  <c r="R365" i="2" s="1"/>
  <c r="O365" i="2"/>
  <c r="Q364" i="2"/>
  <c r="R364" i="2" s="1"/>
  <c r="O364" i="2"/>
  <c r="Q363" i="2"/>
  <c r="R363" i="2" s="1"/>
  <c r="O363" i="2"/>
  <c r="S362" i="2"/>
  <c r="Q362" i="2"/>
  <c r="R362" i="2" s="1"/>
  <c r="O362" i="2"/>
  <c r="Q361" i="2"/>
  <c r="R361" i="2" s="1"/>
  <c r="O361" i="2"/>
  <c r="L354" i="2"/>
  <c r="K354" i="2"/>
  <c r="M354" i="2" s="1"/>
  <c r="P352" i="2"/>
  <c r="Q345" i="2"/>
  <c r="R345" i="2" s="1"/>
  <c r="O345" i="2"/>
  <c r="Q344" i="2"/>
  <c r="R344" i="2" s="1"/>
  <c r="O344" i="2"/>
  <c r="Q343" i="2"/>
  <c r="R343" i="2" s="1"/>
  <c r="O343" i="2"/>
  <c r="Q342" i="2"/>
  <c r="R342" i="2" s="1"/>
  <c r="O342" i="2"/>
  <c r="Q341" i="2"/>
  <c r="R341" i="2" s="1"/>
  <c r="O341" i="2"/>
  <c r="Q340" i="2"/>
  <c r="R340" i="2" s="1"/>
  <c r="O340" i="2"/>
  <c r="S339" i="2"/>
  <c r="Q339" i="2"/>
  <c r="R339" i="2" s="1"/>
  <c r="O339" i="2"/>
  <c r="Q338" i="2"/>
  <c r="R338" i="2" s="1"/>
  <c r="O338" i="2"/>
  <c r="L331" i="2"/>
  <c r="K331" i="2"/>
  <c r="M331" i="2" s="1"/>
  <c r="N331" i="2" s="1"/>
  <c r="P329" i="2"/>
  <c r="Q328" i="2"/>
  <c r="Q329" i="2" s="1"/>
  <c r="Q322" i="2"/>
  <c r="R322" i="2" s="1"/>
  <c r="O322" i="2"/>
  <c r="Q321" i="2"/>
  <c r="R321" i="2" s="1"/>
  <c r="O321" i="2"/>
  <c r="Q320" i="2"/>
  <c r="R320" i="2" s="1"/>
  <c r="O320" i="2"/>
  <c r="Q319" i="2"/>
  <c r="R319" i="2" s="1"/>
  <c r="O319" i="2"/>
  <c r="Q318" i="2"/>
  <c r="R318" i="2" s="1"/>
  <c r="O318" i="2"/>
  <c r="Q317" i="2"/>
  <c r="R317" i="2" s="1"/>
  <c r="O317" i="2"/>
  <c r="S316" i="2"/>
  <c r="Q316" i="2"/>
  <c r="R316" i="2" s="1"/>
  <c r="O316" i="2"/>
  <c r="Q315" i="2"/>
  <c r="R315" i="2" s="1"/>
  <c r="O315" i="2"/>
  <c r="L308" i="2"/>
  <c r="K308" i="2"/>
  <c r="M308" i="2" s="1"/>
  <c r="Q299" i="2"/>
  <c r="R299" i="2" s="1"/>
  <c r="O299" i="2"/>
  <c r="Q298" i="2"/>
  <c r="R298" i="2" s="1"/>
  <c r="O298" i="2"/>
  <c r="Q297" i="2"/>
  <c r="R297" i="2" s="1"/>
  <c r="O297" i="2"/>
  <c r="Q296" i="2"/>
  <c r="R296" i="2" s="1"/>
  <c r="O296" i="2"/>
  <c r="Q295" i="2"/>
  <c r="R295" i="2" s="1"/>
  <c r="O295" i="2"/>
  <c r="Q294" i="2"/>
  <c r="R294" i="2" s="1"/>
  <c r="O294" i="2"/>
  <c r="S293" i="2"/>
  <c r="Q293" i="2"/>
  <c r="R293" i="2" s="1"/>
  <c r="O293" i="2"/>
  <c r="Q292" i="2"/>
  <c r="R292" i="2" s="1"/>
  <c r="O292" i="2"/>
  <c r="L285" i="2"/>
  <c r="K285" i="2"/>
  <c r="M285" i="2" s="1"/>
  <c r="Q276" i="2"/>
  <c r="R276" i="2" s="1"/>
  <c r="O276" i="2"/>
  <c r="Q275" i="2"/>
  <c r="R275" i="2" s="1"/>
  <c r="O275" i="2"/>
  <c r="Q274" i="2"/>
  <c r="R274" i="2" s="1"/>
  <c r="O274" i="2"/>
  <c r="Q273" i="2"/>
  <c r="R273" i="2" s="1"/>
  <c r="O273" i="2"/>
  <c r="Q272" i="2"/>
  <c r="R272" i="2" s="1"/>
  <c r="O272" i="2"/>
  <c r="Q271" i="2"/>
  <c r="R271" i="2" s="1"/>
  <c r="O271" i="2"/>
  <c r="S270" i="2"/>
  <c r="Q270" i="2"/>
  <c r="R270" i="2" s="1"/>
  <c r="O270" i="2"/>
  <c r="Q269" i="2"/>
  <c r="R269" i="2" s="1"/>
  <c r="O269" i="2"/>
  <c r="L262" i="2"/>
  <c r="K262" i="2"/>
  <c r="M262" i="2" s="1"/>
  <c r="Q253" i="2"/>
  <c r="R253" i="2" s="1"/>
  <c r="O253" i="2"/>
  <c r="Q252" i="2"/>
  <c r="R252" i="2" s="1"/>
  <c r="O252" i="2"/>
  <c r="Q251" i="2"/>
  <c r="R251" i="2" s="1"/>
  <c r="O251" i="2"/>
  <c r="Q250" i="2"/>
  <c r="R250" i="2" s="1"/>
  <c r="O250" i="2"/>
  <c r="Q249" i="2"/>
  <c r="R249" i="2" s="1"/>
  <c r="O249" i="2"/>
  <c r="Q248" i="2"/>
  <c r="R248" i="2" s="1"/>
  <c r="O248" i="2"/>
  <c r="S247" i="2"/>
  <c r="Q247" i="2"/>
  <c r="R247" i="2" s="1"/>
  <c r="O247" i="2"/>
  <c r="Q246" i="2"/>
  <c r="R246" i="2" s="1"/>
  <c r="O246" i="2"/>
  <c r="L239" i="2"/>
  <c r="K239" i="2"/>
  <c r="M239" i="2" s="1"/>
  <c r="N239" i="2" s="1"/>
  <c r="Q230" i="2"/>
  <c r="R230" i="2" s="1"/>
  <c r="O230" i="2"/>
  <c r="Q229" i="2"/>
  <c r="R229" i="2" s="1"/>
  <c r="O229" i="2"/>
  <c r="Q228" i="2"/>
  <c r="R228" i="2" s="1"/>
  <c r="O228" i="2"/>
  <c r="Q227" i="2"/>
  <c r="R227" i="2" s="1"/>
  <c r="O227" i="2"/>
  <c r="Q226" i="2"/>
  <c r="R226" i="2" s="1"/>
  <c r="O226" i="2"/>
  <c r="Q225" i="2"/>
  <c r="R225" i="2" s="1"/>
  <c r="O225" i="2"/>
  <c r="S224" i="2"/>
  <c r="Q224" i="2"/>
  <c r="R224" i="2" s="1"/>
  <c r="O224" i="2"/>
  <c r="Q223" i="2"/>
  <c r="R223" i="2" s="1"/>
  <c r="O223" i="2"/>
  <c r="L216" i="2"/>
  <c r="K216" i="2"/>
  <c r="M216" i="2" s="1"/>
  <c r="Q207" i="2"/>
  <c r="R207" i="2" s="1"/>
  <c r="O207" i="2"/>
  <c r="Q206" i="2"/>
  <c r="R206" i="2" s="1"/>
  <c r="O206" i="2"/>
  <c r="Q205" i="2"/>
  <c r="R205" i="2" s="1"/>
  <c r="O205" i="2"/>
  <c r="Q204" i="2"/>
  <c r="R204" i="2" s="1"/>
  <c r="O204" i="2"/>
  <c r="Q203" i="2"/>
  <c r="R203" i="2" s="1"/>
  <c r="O203" i="2"/>
  <c r="Q202" i="2"/>
  <c r="R202" i="2" s="1"/>
  <c r="O202" i="2"/>
  <c r="S201" i="2"/>
  <c r="Q201" i="2"/>
  <c r="R201" i="2" s="1"/>
  <c r="O201" i="2"/>
  <c r="Q200" i="2"/>
  <c r="R200" i="2" s="1"/>
  <c r="O200" i="2"/>
  <c r="L193" i="2"/>
  <c r="K193" i="2"/>
  <c r="M193" i="2" s="1"/>
  <c r="Q184" i="2"/>
  <c r="R184" i="2" s="1"/>
  <c r="O184" i="2"/>
  <c r="Q183" i="2"/>
  <c r="R183" i="2" s="1"/>
  <c r="O183" i="2"/>
  <c r="Q182" i="2"/>
  <c r="R182" i="2" s="1"/>
  <c r="O182" i="2"/>
  <c r="Q181" i="2"/>
  <c r="R181" i="2" s="1"/>
  <c r="O181" i="2"/>
  <c r="Q180" i="2"/>
  <c r="R180" i="2" s="1"/>
  <c r="O180" i="2"/>
  <c r="Q179" i="2"/>
  <c r="R179" i="2" s="1"/>
  <c r="O179" i="2"/>
  <c r="S178" i="2"/>
  <c r="Q178" i="2"/>
  <c r="R178" i="2" s="1"/>
  <c r="O178" i="2"/>
  <c r="Q177" i="2"/>
  <c r="R177" i="2" s="1"/>
  <c r="O177" i="2"/>
  <c r="L170" i="2"/>
  <c r="K170" i="2"/>
  <c r="M170" i="2" s="1"/>
  <c r="Q161" i="2"/>
  <c r="R161" i="2" s="1"/>
  <c r="O161" i="2"/>
  <c r="Q160" i="2"/>
  <c r="R160" i="2" s="1"/>
  <c r="O160" i="2"/>
  <c r="Q159" i="2"/>
  <c r="R159" i="2" s="1"/>
  <c r="O159" i="2"/>
  <c r="Q158" i="2"/>
  <c r="R158" i="2" s="1"/>
  <c r="O158" i="2"/>
  <c r="Q157" i="2"/>
  <c r="R157" i="2" s="1"/>
  <c r="O157" i="2"/>
  <c r="Q156" i="2"/>
  <c r="R156" i="2" s="1"/>
  <c r="O156" i="2"/>
  <c r="S155" i="2"/>
  <c r="Q155" i="2"/>
  <c r="R155" i="2" s="1"/>
  <c r="O155" i="2"/>
  <c r="Q154" i="2"/>
  <c r="R154" i="2" s="1"/>
  <c r="O154" i="2"/>
  <c r="L147" i="2"/>
  <c r="K147" i="2"/>
  <c r="M147" i="2" s="1"/>
  <c r="N147" i="2" s="1"/>
  <c r="Q138" i="2"/>
  <c r="R138" i="2" s="1"/>
  <c r="O138" i="2"/>
  <c r="Q137" i="2"/>
  <c r="R137" i="2" s="1"/>
  <c r="O137" i="2"/>
  <c r="Q136" i="2"/>
  <c r="R136" i="2" s="1"/>
  <c r="O136" i="2"/>
  <c r="Q135" i="2"/>
  <c r="R135" i="2" s="1"/>
  <c r="O135" i="2"/>
  <c r="Q134" i="2"/>
  <c r="R134" i="2" s="1"/>
  <c r="O134" i="2"/>
  <c r="Q133" i="2"/>
  <c r="R133" i="2" s="1"/>
  <c r="O133" i="2"/>
  <c r="Q132" i="2"/>
  <c r="R132" i="2" s="1"/>
  <c r="O132" i="2"/>
  <c r="Q131" i="2"/>
  <c r="R131" i="2" s="1"/>
  <c r="O131" i="2"/>
  <c r="L124" i="2"/>
  <c r="K124" i="2"/>
  <c r="M124" i="2" s="1"/>
  <c r="Q115" i="2"/>
  <c r="R115" i="2" s="1"/>
  <c r="O115" i="2"/>
  <c r="Q114" i="2"/>
  <c r="R114" i="2" s="1"/>
  <c r="O114" i="2"/>
  <c r="Q113" i="2"/>
  <c r="R113" i="2" s="1"/>
  <c r="O113" i="2"/>
  <c r="Q112" i="2"/>
  <c r="R112" i="2" s="1"/>
  <c r="O112" i="2"/>
  <c r="Q111" i="2"/>
  <c r="R111" i="2" s="1"/>
  <c r="O111" i="2"/>
  <c r="Q110" i="2"/>
  <c r="R110" i="2" s="1"/>
  <c r="O110" i="2"/>
  <c r="Q109" i="2"/>
  <c r="R109" i="2" s="1"/>
  <c r="O109" i="2"/>
  <c r="Q108" i="2"/>
  <c r="R108" i="2" s="1"/>
  <c r="O108" i="2"/>
  <c r="L101" i="2"/>
  <c r="K101" i="2"/>
  <c r="M101" i="2" s="1"/>
  <c r="Q92" i="2"/>
  <c r="R92" i="2" s="1"/>
  <c r="O92" i="2"/>
  <c r="Q91" i="2"/>
  <c r="R91" i="2" s="1"/>
  <c r="O91" i="2"/>
  <c r="Q90" i="2"/>
  <c r="R90" i="2" s="1"/>
  <c r="O90" i="2"/>
  <c r="Q89" i="2"/>
  <c r="R89" i="2" s="1"/>
  <c r="O89" i="2"/>
  <c r="Q88" i="2"/>
  <c r="R88" i="2" s="1"/>
  <c r="O88" i="2"/>
  <c r="Q87" i="2"/>
  <c r="R87" i="2" s="1"/>
  <c r="O87" i="2"/>
  <c r="Q86" i="2"/>
  <c r="R86" i="2" s="1"/>
  <c r="O86" i="2"/>
  <c r="Q85" i="2"/>
  <c r="R85" i="2" s="1"/>
  <c r="O85" i="2"/>
  <c r="L78" i="2"/>
  <c r="K78" i="2"/>
  <c r="M78" i="2" s="1"/>
  <c r="N78" i="2" s="1"/>
  <c r="Q69" i="2"/>
  <c r="R69" i="2" s="1"/>
  <c r="O69" i="2"/>
  <c r="Q68" i="2"/>
  <c r="R68" i="2" s="1"/>
  <c r="O68" i="2"/>
  <c r="Q67" i="2"/>
  <c r="R67" i="2" s="1"/>
  <c r="O67" i="2"/>
  <c r="Q66" i="2"/>
  <c r="R66" i="2" s="1"/>
  <c r="O66" i="2"/>
  <c r="Q65" i="2"/>
  <c r="R65" i="2" s="1"/>
  <c r="O65" i="2"/>
  <c r="Q64" i="2"/>
  <c r="R64" i="2" s="1"/>
  <c r="O64" i="2"/>
  <c r="Q63" i="2"/>
  <c r="R63" i="2" s="1"/>
  <c r="O63" i="2"/>
  <c r="Q62" i="2"/>
  <c r="R62" i="2" s="1"/>
  <c r="O62" i="2"/>
  <c r="L55" i="2"/>
  <c r="K55" i="2"/>
  <c r="M55" i="2" s="1"/>
  <c r="N55" i="2" s="1"/>
  <c r="Q46" i="2"/>
  <c r="R46" i="2" s="1"/>
  <c r="O46" i="2"/>
  <c r="Q45" i="2"/>
  <c r="R45" i="2" s="1"/>
  <c r="O45" i="2"/>
  <c r="Q44" i="2"/>
  <c r="R44" i="2" s="1"/>
  <c r="O44" i="2"/>
  <c r="Q43" i="2"/>
  <c r="R43" i="2" s="1"/>
  <c r="O43" i="2"/>
  <c r="Q42" i="2"/>
  <c r="R42" i="2" s="1"/>
  <c r="O42" i="2"/>
  <c r="Q41" i="2"/>
  <c r="R41" i="2" s="1"/>
  <c r="O41" i="2"/>
  <c r="Q40" i="2"/>
  <c r="R40" i="2" s="1"/>
  <c r="O40" i="2"/>
  <c r="Q39" i="2"/>
  <c r="R39" i="2" s="1"/>
  <c r="O39" i="2"/>
  <c r="L32" i="2"/>
  <c r="K32" i="2"/>
  <c r="M32" i="2" s="1"/>
  <c r="N32" i="2" s="1"/>
  <c r="Q23" i="2"/>
  <c r="R23" i="2" s="1"/>
  <c r="O23" i="2"/>
  <c r="Q22" i="2"/>
  <c r="R22" i="2" s="1"/>
  <c r="O22" i="2"/>
  <c r="Q21" i="2"/>
  <c r="R21" i="2" s="1"/>
  <c r="O21" i="2"/>
  <c r="Q20" i="2"/>
  <c r="R20" i="2" s="1"/>
  <c r="O20" i="2"/>
  <c r="Q19" i="2"/>
  <c r="R19" i="2" s="1"/>
  <c r="O19" i="2"/>
  <c r="Q18" i="2"/>
  <c r="R18" i="2" s="1"/>
  <c r="O18" i="2"/>
  <c r="Q17" i="2"/>
  <c r="R17" i="2" s="1"/>
  <c r="O17" i="2"/>
  <c r="Q16" i="2"/>
  <c r="R16" i="2" s="1"/>
  <c r="O16" i="2"/>
  <c r="N1040" i="1"/>
  <c r="L1040" i="1"/>
  <c r="K1040" i="1"/>
  <c r="M1040" i="1" s="1"/>
  <c r="P1038" i="1"/>
  <c r="Q1037" i="1"/>
  <c r="Q1038" i="1" s="1"/>
  <c r="R1032" i="1"/>
  <c r="Q1032" i="1"/>
  <c r="O1032" i="1"/>
  <c r="R1031" i="1"/>
  <c r="Q1031" i="1"/>
  <c r="O1031" i="1"/>
  <c r="Q1030" i="1"/>
  <c r="R1030" i="1" s="1"/>
  <c r="O1030" i="1"/>
  <c r="Q1029" i="1"/>
  <c r="R1029" i="1" s="1"/>
  <c r="O1029" i="1"/>
  <c r="Q1028" i="1"/>
  <c r="R1028" i="1" s="1"/>
  <c r="O1028" i="1"/>
  <c r="Q1027" i="1"/>
  <c r="R1027" i="1" s="1"/>
  <c r="O1027" i="1"/>
  <c r="Q1026" i="1"/>
  <c r="R1026" i="1" s="1"/>
  <c r="O1026" i="1"/>
  <c r="Q1025" i="1"/>
  <c r="R1025" i="1" s="1"/>
  <c r="O1025" i="1"/>
  <c r="O1024" i="1"/>
  <c r="P1023" i="1"/>
  <c r="S1025" i="1" s="1"/>
  <c r="P1015" i="1"/>
  <c r="Q1014" i="1"/>
  <c r="Q1015" i="1" s="1"/>
  <c r="Q1009" i="1"/>
  <c r="Q1008" i="1"/>
  <c r="R1008" i="1" s="1"/>
  <c r="O1008" i="1"/>
  <c r="Q1007" i="1"/>
  <c r="R1007" i="1" s="1"/>
  <c r="O1007" i="1"/>
  <c r="Q1006" i="1"/>
  <c r="R1006" i="1" s="1"/>
  <c r="O1006" i="1"/>
  <c r="Q1005" i="1"/>
  <c r="R1005" i="1" s="1"/>
  <c r="O1005" i="1"/>
  <c r="Q1004" i="1"/>
  <c r="R1004" i="1" s="1"/>
  <c r="O1004" i="1"/>
  <c r="Q1003" i="1"/>
  <c r="R1003" i="1" s="1"/>
  <c r="O1003" i="1"/>
  <c r="Q1002" i="1"/>
  <c r="R1002" i="1" s="1"/>
  <c r="O1002" i="1"/>
  <c r="O1001" i="1"/>
  <c r="P1000" i="1"/>
  <c r="S1002" i="1" s="1"/>
  <c r="P992" i="1"/>
  <c r="Q991" i="1"/>
  <c r="Q992" i="1" s="1"/>
  <c r="Q985" i="1"/>
  <c r="R985" i="1" s="1"/>
  <c r="O985" i="1"/>
  <c r="Q984" i="1"/>
  <c r="R984" i="1" s="1"/>
  <c r="O984" i="1"/>
  <c r="Q983" i="1"/>
  <c r="R983" i="1" s="1"/>
  <c r="O983" i="1"/>
  <c r="Q982" i="1"/>
  <c r="R982" i="1" s="1"/>
  <c r="O982" i="1"/>
  <c r="Q981" i="1"/>
  <c r="R981" i="1" s="1"/>
  <c r="O981" i="1"/>
  <c r="Q980" i="1"/>
  <c r="R980" i="1" s="1"/>
  <c r="O980" i="1"/>
  <c r="Q979" i="1"/>
  <c r="R979" i="1" s="1"/>
  <c r="O979" i="1"/>
  <c r="O978" i="1"/>
  <c r="P977" i="1"/>
  <c r="S979" i="1" s="1"/>
  <c r="P969" i="1"/>
  <c r="Q968" i="1"/>
  <c r="Q969" i="1" s="1"/>
  <c r="Q962" i="1"/>
  <c r="R962" i="1" s="1"/>
  <c r="O962" i="1"/>
  <c r="Q961" i="1"/>
  <c r="R961" i="1" s="1"/>
  <c r="O961" i="1"/>
  <c r="Q960" i="1"/>
  <c r="R960" i="1" s="1"/>
  <c r="O960" i="1"/>
  <c r="Q959" i="1"/>
  <c r="R959" i="1" s="1"/>
  <c r="O959" i="1"/>
  <c r="Q958" i="1"/>
  <c r="R958" i="1" s="1"/>
  <c r="O958" i="1"/>
  <c r="Q957" i="1"/>
  <c r="R957" i="1" s="1"/>
  <c r="O957" i="1"/>
  <c r="Q956" i="1"/>
  <c r="R956" i="1" s="1"/>
  <c r="O956" i="1"/>
  <c r="O955" i="1"/>
  <c r="P954" i="1"/>
  <c r="S956" i="1" s="1"/>
  <c r="M948" i="1"/>
  <c r="N948" i="1" s="1"/>
  <c r="P946" i="1"/>
  <c r="Q945" i="1"/>
  <c r="Q946" i="1" s="1"/>
  <c r="Q939" i="1"/>
  <c r="R939" i="1" s="1"/>
  <c r="O939" i="1"/>
  <c r="Q938" i="1"/>
  <c r="R938" i="1" s="1"/>
  <c r="O938" i="1"/>
  <c r="Q937" i="1"/>
  <c r="R937" i="1" s="1"/>
  <c r="O937" i="1"/>
  <c r="Q936" i="1"/>
  <c r="R936" i="1" s="1"/>
  <c r="O936" i="1"/>
  <c r="Q935" i="1"/>
  <c r="R935" i="1" s="1"/>
  <c r="O935" i="1"/>
  <c r="Q934" i="1"/>
  <c r="R934" i="1" s="1"/>
  <c r="O934" i="1"/>
  <c r="Q933" i="1"/>
  <c r="R933" i="1" s="1"/>
  <c r="O933" i="1"/>
  <c r="O932" i="1"/>
  <c r="P931" i="1"/>
  <c r="Q932" i="1" s="1"/>
  <c r="R932" i="1" s="1"/>
  <c r="M925" i="1"/>
  <c r="N925" i="1" s="1"/>
  <c r="P923" i="1"/>
  <c r="Q922" i="1"/>
  <c r="Q923" i="1" s="1"/>
  <c r="Q916" i="1"/>
  <c r="R916" i="1" s="1"/>
  <c r="O916" i="1"/>
  <c r="Q915" i="1"/>
  <c r="R915" i="1" s="1"/>
  <c r="O915" i="1"/>
  <c r="Q914" i="1"/>
  <c r="R914" i="1" s="1"/>
  <c r="O914" i="1"/>
  <c r="Q913" i="1"/>
  <c r="R913" i="1" s="1"/>
  <c r="O913" i="1"/>
  <c r="Q912" i="1"/>
  <c r="R912" i="1" s="1"/>
  <c r="O912" i="1"/>
  <c r="Q911" i="1"/>
  <c r="R911" i="1" s="1"/>
  <c r="O911" i="1"/>
  <c r="Q910" i="1"/>
  <c r="R910" i="1" s="1"/>
  <c r="O910" i="1"/>
  <c r="O909" i="1"/>
  <c r="P908" i="1"/>
  <c r="Q909" i="1" s="1"/>
  <c r="R909" i="1" s="1"/>
  <c r="M902" i="1"/>
  <c r="N902" i="1" s="1"/>
  <c r="P900" i="1"/>
  <c r="Q899" i="1"/>
  <c r="Q900" i="1" s="1"/>
  <c r="Q893" i="1"/>
  <c r="R893" i="1" s="1"/>
  <c r="O893" i="1"/>
  <c r="Q892" i="1"/>
  <c r="R892" i="1" s="1"/>
  <c r="O892" i="1"/>
  <c r="Q891" i="1"/>
  <c r="R891" i="1" s="1"/>
  <c r="O891" i="1"/>
  <c r="Q890" i="1"/>
  <c r="R890" i="1" s="1"/>
  <c r="O890" i="1"/>
  <c r="Q889" i="1"/>
  <c r="R889" i="1" s="1"/>
  <c r="O889" i="1"/>
  <c r="Q888" i="1"/>
  <c r="R888" i="1" s="1"/>
  <c r="O888" i="1"/>
  <c r="Q887" i="1"/>
  <c r="R887" i="1" s="1"/>
  <c r="O887" i="1"/>
  <c r="O886" i="1"/>
  <c r="P885" i="1"/>
  <c r="Q886" i="1" s="1"/>
  <c r="R886" i="1" s="1"/>
  <c r="P877" i="1"/>
  <c r="Q876" i="1"/>
  <c r="Q877" i="1" s="1"/>
  <c r="Q870" i="1"/>
  <c r="R870" i="1" s="1"/>
  <c r="O870" i="1"/>
  <c r="Q869" i="1"/>
  <c r="R869" i="1" s="1"/>
  <c r="O869" i="1"/>
  <c r="Q868" i="1"/>
  <c r="R868" i="1" s="1"/>
  <c r="O868" i="1"/>
  <c r="Q867" i="1"/>
  <c r="R867" i="1" s="1"/>
  <c r="O867" i="1"/>
  <c r="Q866" i="1"/>
  <c r="R866" i="1" s="1"/>
  <c r="O866" i="1"/>
  <c r="Q865" i="1"/>
  <c r="R865" i="1" s="1"/>
  <c r="O865" i="1"/>
  <c r="Q864" i="1"/>
  <c r="R864" i="1" s="1"/>
  <c r="O864" i="1"/>
  <c r="O863" i="1"/>
  <c r="P862" i="1"/>
  <c r="S864" i="1" s="1"/>
  <c r="P854" i="1"/>
  <c r="Q854" i="1"/>
  <c r="Q847" i="1"/>
  <c r="R847" i="1" s="1"/>
  <c r="O847" i="1"/>
  <c r="Q846" i="1"/>
  <c r="R846" i="1" s="1"/>
  <c r="O846" i="1"/>
  <c r="Q845" i="1"/>
  <c r="R845" i="1" s="1"/>
  <c r="O845" i="1"/>
  <c r="Q844" i="1"/>
  <c r="R844" i="1" s="1"/>
  <c r="O844" i="1"/>
  <c r="Q843" i="1"/>
  <c r="R843" i="1" s="1"/>
  <c r="O843" i="1"/>
  <c r="Q842" i="1"/>
  <c r="R842" i="1" s="1"/>
  <c r="O842" i="1"/>
  <c r="Q841" i="1"/>
  <c r="R841" i="1" s="1"/>
  <c r="O841" i="1"/>
  <c r="O840" i="1"/>
  <c r="P839" i="1"/>
  <c r="S841" i="1" s="1"/>
  <c r="K833" i="1"/>
  <c r="P831" i="1"/>
  <c r="Q824" i="1"/>
  <c r="R824" i="1" s="1"/>
  <c r="O824" i="1"/>
  <c r="Q823" i="1"/>
  <c r="R823" i="1" s="1"/>
  <c r="O823" i="1"/>
  <c r="Q822" i="1"/>
  <c r="R822" i="1" s="1"/>
  <c r="O822" i="1"/>
  <c r="Q821" i="1"/>
  <c r="R821" i="1" s="1"/>
  <c r="O821" i="1"/>
  <c r="Q820" i="1"/>
  <c r="R820" i="1" s="1"/>
  <c r="O820" i="1"/>
  <c r="Q819" i="1"/>
  <c r="R819" i="1" s="1"/>
  <c r="O819" i="1"/>
  <c r="Q818" i="1"/>
  <c r="R818" i="1" s="1"/>
  <c r="O818" i="1"/>
  <c r="O817" i="1"/>
  <c r="P816" i="1"/>
  <c r="Q817" i="1" s="1"/>
  <c r="R817" i="1" s="1"/>
  <c r="L810" i="1"/>
  <c r="K810" i="1"/>
  <c r="P808" i="1"/>
  <c r="Q801" i="1"/>
  <c r="R801" i="1" s="1"/>
  <c r="O801" i="1"/>
  <c r="Q800" i="1"/>
  <c r="R800" i="1" s="1"/>
  <c r="O800" i="1"/>
  <c r="Q799" i="1"/>
  <c r="R799" i="1" s="1"/>
  <c r="O799" i="1"/>
  <c r="Q798" i="1"/>
  <c r="R798" i="1" s="1"/>
  <c r="O798" i="1"/>
  <c r="Q797" i="1"/>
  <c r="R797" i="1" s="1"/>
  <c r="O797" i="1"/>
  <c r="Q796" i="1"/>
  <c r="R796" i="1" s="1"/>
  <c r="O796" i="1"/>
  <c r="Q795" i="1"/>
  <c r="R795" i="1" s="1"/>
  <c r="O795" i="1"/>
  <c r="O794" i="1"/>
  <c r="P793" i="1"/>
  <c r="Q794" i="1" s="1"/>
  <c r="R794" i="1" s="1"/>
  <c r="L787" i="1"/>
  <c r="K787" i="1"/>
  <c r="P785" i="1"/>
  <c r="Q778" i="1"/>
  <c r="R778" i="1" s="1"/>
  <c r="O778" i="1"/>
  <c r="Q777" i="1"/>
  <c r="R777" i="1" s="1"/>
  <c r="O777" i="1"/>
  <c r="Q776" i="1"/>
  <c r="R776" i="1" s="1"/>
  <c r="O776" i="1"/>
  <c r="Q775" i="1"/>
  <c r="R775" i="1" s="1"/>
  <c r="O775" i="1"/>
  <c r="Q774" i="1"/>
  <c r="R774" i="1" s="1"/>
  <c r="O774" i="1"/>
  <c r="Q773" i="1"/>
  <c r="R773" i="1" s="1"/>
  <c r="O773" i="1"/>
  <c r="Q772" i="1"/>
  <c r="R772" i="1" s="1"/>
  <c r="O772" i="1"/>
  <c r="O771" i="1"/>
  <c r="P770" i="1"/>
  <c r="Q771" i="1" s="1"/>
  <c r="R771" i="1" s="1"/>
  <c r="L764" i="1"/>
  <c r="K764" i="1"/>
  <c r="M764" i="1" s="1"/>
  <c r="P762" i="1"/>
  <c r="Q761" i="1"/>
  <c r="Q762" i="1" s="1"/>
  <c r="Q755" i="1"/>
  <c r="R755" i="1" s="1"/>
  <c r="O755" i="1"/>
  <c r="Q754" i="1"/>
  <c r="R754" i="1" s="1"/>
  <c r="O754" i="1"/>
  <c r="Q753" i="1"/>
  <c r="R753" i="1" s="1"/>
  <c r="O753" i="1"/>
  <c r="Q752" i="1"/>
  <c r="R752" i="1" s="1"/>
  <c r="O752" i="1"/>
  <c r="Q751" i="1"/>
  <c r="R751" i="1" s="1"/>
  <c r="O751" i="1"/>
  <c r="Q750" i="1"/>
  <c r="R750" i="1" s="1"/>
  <c r="O750" i="1"/>
  <c r="Q749" i="1"/>
  <c r="R749" i="1" s="1"/>
  <c r="O749" i="1"/>
  <c r="O748" i="1"/>
  <c r="P747" i="1"/>
  <c r="S749" i="1" s="1"/>
  <c r="L741" i="1"/>
  <c r="K741" i="1"/>
  <c r="M741" i="1" s="1"/>
  <c r="P739" i="1"/>
  <c r="Q732" i="1"/>
  <c r="R732" i="1" s="1"/>
  <c r="O732" i="1"/>
  <c r="Q731" i="1"/>
  <c r="R731" i="1" s="1"/>
  <c r="O731" i="1"/>
  <c r="Q730" i="1"/>
  <c r="R730" i="1" s="1"/>
  <c r="O730" i="1"/>
  <c r="Q729" i="1"/>
  <c r="R729" i="1" s="1"/>
  <c r="O729" i="1"/>
  <c r="Q728" i="1"/>
  <c r="R728" i="1" s="1"/>
  <c r="O728" i="1"/>
  <c r="Q727" i="1"/>
  <c r="R727" i="1" s="1"/>
  <c r="O727" i="1"/>
  <c r="Q726" i="1"/>
  <c r="R726" i="1" s="1"/>
  <c r="O726" i="1"/>
  <c r="O725" i="1"/>
  <c r="P724" i="1"/>
  <c r="S726" i="1" s="1"/>
  <c r="K718" i="1"/>
  <c r="M718" i="1" s="1"/>
  <c r="P716" i="1"/>
  <c r="Q715" i="1"/>
  <c r="Q716" i="1" s="1"/>
  <c r="Q709" i="1"/>
  <c r="R709" i="1" s="1"/>
  <c r="O709" i="1"/>
  <c r="Q708" i="1"/>
  <c r="R708" i="1" s="1"/>
  <c r="O708" i="1"/>
  <c r="Q707" i="1"/>
  <c r="R707" i="1" s="1"/>
  <c r="O707" i="1"/>
  <c r="Q706" i="1"/>
  <c r="R706" i="1" s="1"/>
  <c r="O706" i="1"/>
  <c r="Q705" i="1"/>
  <c r="R705" i="1" s="1"/>
  <c r="O705" i="1"/>
  <c r="Q704" i="1"/>
  <c r="R704" i="1" s="1"/>
  <c r="O704" i="1"/>
  <c r="Q703" i="1"/>
  <c r="R703" i="1" s="1"/>
  <c r="O703" i="1"/>
  <c r="O702" i="1"/>
  <c r="P701" i="1"/>
  <c r="S703" i="1" s="1"/>
  <c r="M695" i="1"/>
  <c r="L695" i="1"/>
  <c r="N695" i="1" s="1"/>
  <c r="Q693" i="1"/>
  <c r="R692" i="1"/>
  <c r="R693" i="1" s="1"/>
  <c r="R687" i="1"/>
  <c r="S687" i="1" s="1"/>
  <c r="P687" i="1"/>
  <c r="R686" i="1"/>
  <c r="S686" i="1" s="1"/>
  <c r="P686" i="1"/>
  <c r="R685" i="1"/>
  <c r="S685" i="1" s="1"/>
  <c r="P685" i="1"/>
  <c r="R684" i="1"/>
  <c r="S684" i="1" s="1"/>
  <c r="P684" i="1"/>
  <c r="R683" i="1"/>
  <c r="S683" i="1" s="1"/>
  <c r="P683" i="1"/>
  <c r="R682" i="1"/>
  <c r="S682" i="1" s="1"/>
  <c r="P682" i="1"/>
  <c r="R681" i="1"/>
  <c r="S681" i="1" s="1"/>
  <c r="P681" i="1"/>
  <c r="R680" i="1"/>
  <c r="S680" i="1" s="1"/>
  <c r="P680" i="1"/>
  <c r="P679" i="1"/>
  <c r="Q678" i="1"/>
  <c r="T680" i="1" s="1"/>
  <c r="M672" i="1"/>
  <c r="L672" i="1"/>
  <c r="N672" i="1" s="1"/>
  <c r="Q670" i="1"/>
  <c r="R669" i="1"/>
  <c r="R670" i="1" s="1"/>
  <c r="R664" i="1"/>
  <c r="S664" i="1" s="1"/>
  <c r="P664" i="1"/>
  <c r="R663" i="1"/>
  <c r="S663" i="1" s="1"/>
  <c r="P663" i="1"/>
  <c r="R662" i="1"/>
  <c r="S662" i="1" s="1"/>
  <c r="P662" i="1"/>
  <c r="R661" i="1"/>
  <c r="S661" i="1" s="1"/>
  <c r="P661" i="1"/>
  <c r="R660" i="1"/>
  <c r="S660" i="1" s="1"/>
  <c r="P660" i="1"/>
  <c r="R659" i="1"/>
  <c r="S659" i="1" s="1"/>
  <c r="P659" i="1"/>
  <c r="R658" i="1"/>
  <c r="S658" i="1" s="1"/>
  <c r="P658" i="1"/>
  <c r="R657" i="1"/>
  <c r="S657" i="1" s="1"/>
  <c r="P657" i="1"/>
  <c r="P656" i="1"/>
  <c r="Q655" i="1"/>
  <c r="T657" i="1" s="1"/>
  <c r="M649" i="1"/>
  <c r="L649" i="1"/>
  <c r="N649" i="1" s="1"/>
  <c r="Q647" i="1"/>
  <c r="R641" i="1"/>
  <c r="S641" i="1" s="1"/>
  <c r="P641" i="1"/>
  <c r="R640" i="1"/>
  <c r="S640" i="1" s="1"/>
  <c r="P640" i="1"/>
  <c r="R639" i="1"/>
  <c r="S639" i="1" s="1"/>
  <c r="P639" i="1"/>
  <c r="R638" i="1"/>
  <c r="S638" i="1" s="1"/>
  <c r="P638" i="1"/>
  <c r="R637" i="1"/>
  <c r="S637" i="1" s="1"/>
  <c r="P637" i="1"/>
  <c r="R636" i="1"/>
  <c r="S636" i="1" s="1"/>
  <c r="P636" i="1"/>
  <c r="R635" i="1"/>
  <c r="S635" i="1" s="1"/>
  <c r="P635" i="1"/>
  <c r="R634" i="1"/>
  <c r="S634" i="1" s="1"/>
  <c r="P634" i="1"/>
  <c r="P633" i="1"/>
  <c r="Q632" i="1"/>
  <c r="T634" i="1" s="1"/>
  <c r="M626" i="1"/>
  <c r="L626" i="1"/>
  <c r="N626" i="1" s="1"/>
  <c r="Q624" i="1"/>
  <c r="R618" i="1"/>
  <c r="S618" i="1" s="1"/>
  <c r="P618" i="1"/>
  <c r="R617" i="1"/>
  <c r="S617" i="1" s="1"/>
  <c r="P617" i="1"/>
  <c r="R616" i="1"/>
  <c r="S616" i="1" s="1"/>
  <c r="P616" i="1"/>
  <c r="R615" i="1"/>
  <c r="S615" i="1" s="1"/>
  <c r="P615" i="1"/>
  <c r="R614" i="1"/>
  <c r="S614" i="1" s="1"/>
  <c r="P614" i="1"/>
  <c r="R613" i="1"/>
  <c r="S613" i="1" s="1"/>
  <c r="P613" i="1"/>
  <c r="R612" i="1"/>
  <c r="S612" i="1" s="1"/>
  <c r="P612" i="1"/>
  <c r="R611" i="1"/>
  <c r="S611" i="1" s="1"/>
  <c r="P611" i="1"/>
  <c r="P610" i="1"/>
  <c r="Q609" i="1"/>
  <c r="T611" i="1" s="1"/>
  <c r="M603" i="1"/>
  <c r="L603" i="1"/>
  <c r="N603" i="1" s="1"/>
  <c r="Q601" i="1"/>
  <c r="R595" i="1"/>
  <c r="S595" i="1" s="1"/>
  <c r="P595" i="1"/>
  <c r="R594" i="1"/>
  <c r="S594" i="1" s="1"/>
  <c r="P594" i="1"/>
  <c r="R593" i="1"/>
  <c r="S593" i="1" s="1"/>
  <c r="P593" i="1"/>
  <c r="R592" i="1"/>
  <c r="S592" i="1" s="1"/>
  <c r="P592" i="1"/>
  <c r="R591" i="1"/>
  <c r="S591" i="1" s="1"/>
  <c r="P591" i="1"/>
  <c r="R590" i="1"/>
  <c r="S590" i="1" s="1"/>
  <c r="P590" i="1"/>
  <c r="R589" i="1"/>
  <c r="S589" i="1" s="1"/>
  <c r="P589" i="1"/>
  <c r="R588" i="1"/>
  <c r="S588" i="1" s="1"/>
  <c r="P588" i="1"/>
  <c r="P587" i="1"/>
  <c r="Q586" i="1"/>
  <c r="T588" i="1" s="1"/>
  <c r="M580" i="1"/>
  <c r="L580" i="1"/>
  <c r="N580" i="1" s="1"/>
  <c r="Q578" i="1"/>
  <c r="R572" i="1"/>
  <c r="S572" i="1" s="1"/>
  <c r="P572" i="1"/>
  <c r="R571" i="1"/>
  <c r="S571" i="1" s="1"/>
  <c r="P571" i="1"/>
  <c r="R570" i="1"/>
  <c r="S570" i="1" s="1"/>
  <c r="P570" i="1"/>
  <c r="R569" i="1"/>
  <c r="S569" i="1" s="1"/>
  <c r="P569" i="1"/>
  <c r="R568" i="1"/>
  <c r="S568" i="1" s="1"/>
  <c r="P568" i="1"/>
  <c r="R567" i="1"/>
  <c r="S567" i="1" s="1"/>
  <c r="P567" i="1"/>
  <c r="R566" i="1"/>
  <c r="S566" i="1" s="1"/>
  <c r="P566" i="1"/>
  <c r="R565" i="1"/>
  <c r="S565" i="1" s="1"/>
  <c r="P565" i="1"/>
  <c r="P564" i="1"/>
  <c r="Q563" i="1"/>
  <c r="T565" i="1" s="1"/>
  <c r="M557" i="1"/>
  <c r="N557" i="1"/>
  <c r="Q555" i="1"/>
  <c r="R549" i="1"/>
  <c r="S549" i="1" s="1"/>
  <c r="P549" i="1"/>
  <c r="R548" i="1"/>
  <c r="S548" i="1" s="1"/>
  <c r="P548" i="1"/>
  <c r="R547" i="1"/>
  <c r="S547" i="1" s="1"/>
  <c r="P547" i="1"/>
  <c r="R546" i="1"/>
  <c r="S546" i="1" s="1"/>
  <c r="P546" i="1"/>
  <c r="R545" i="1"/>
  <c r="S545" i="1" s="1"/>
  <c r="P545" i="1"/>
  <c r="R544" i="1"/>
  <c r="S544" i="1" s="1"/>
  <c r="P544" i="1"/>
  <c r="R543" i="1"/>
  <c r="S543" i="1" s="1"/>
  <c r="P543" i="1"/>
  <c r="R542" i="1"/>
  <c r="S542" i="1" s="1"/>
  <c r="P542" i="1"/>
  <c r="P541" i="1"/>
  <c r="Q540" i="1"/>
  <c r="T542" i="1" s="1"/>
  <c r="M535" i="1"/>
  <c r="L535" i="1"/>
  <c r="N535" i="1" s="1"/>
  <c r="Q533" i="1"/>
  <c r="R527" i="1"/>
  <c r="S527" i="1" s="1"/>
  <c r="P527" i="1"/>
  <c r="R526" i="1"/>
  <c r="S526" i="1" s="1"/>
  <c r="P526" i="1"/>
  <c r="R525" i="1"/>
  <c r="S525" i="1" s="1"/>
  <c r="P525" i="1"/>
  <c r="R524" i="1"/>
  <c r="S524" i="1" s="1"/>
  <c r="P524" i="1"/>
  <c r="R523" i="1"/>
  <c r="S523" i="1" s="1"/>
  <c r="P523" i="1"/>
  <c r="R522" i="1"/>
  <c r="S522" i="1" s="1"/>
  <c r="P522" i="1"/>
  <c r="R521" i="1"/>
  <c r="S521" i="1" s="1"/>
  <c r="P521" i="1"/>
  <c r="R520" i="1"/>
  <c r="S520" i="1" s="1"/>
  <c r="P520" i="1"/>
  <c r="P519" i="1"/>
  <c r="Q518" i="1"/>
  <c r="T520" i="1" s="1"/>
  <c r="M512" i="1"/>
  <c r="L512" i="1"/>
  <c r="N512" i="1" s="1"/>
  <c r="Q510" i="1"/>
  <c r="R509" i="1"/>
  <c r="R510" i="1" s="1"/>
  <c r="R504" i="1"/>
  <c r="S504" i="1" s="1"/>
  <c r="P504" i="1"/>
  <c r="R503" i="1"/>
  <c r="S503" i="1" s="1"/>
  <c r="P503" i="1"/>
  <c r="R502" i="1"/>
  <c r="S502" i="1" s="1"/>
  <c r="P502" i="1"/>
  <c r="R501" i="1"/>
  <c r="S501" i="1" s="1"/>
  <c r="P501" i="1"/>
  <c r="R500" i="1"/>
  <c r="S500" i="1" s="1"/>
  <c r="P500" i="1"/>
  <c r="R499" i="1"/>
  <c r="S499" i="1" s="1"/>
  <c r="P499" i="1"/>
  <c r="R498" i="1"/>
  <c r="S498" i="1" s="1"/>
  <c r="P498" i="1"/>
  <c r="R497" i="1"/>
  <c r="S497" i="1" s="1"/>
  <c r="P497" i="1"/>
  <c r="P496" i="1"/>
  <c r="Q495" i="1"/>
  <c r="T497" i="1" s="1"/>
  <c r="M489" i="1"/>
  <c r="L489" i="1"/>
  <c r="N489" i="1" s="1"/>
  <c r="Q487" i="1"/>
  <c r="R480" i="1"/>
  <c r="S480" i="1" s="1"/>
  <c r="P480" i="1"/>
  <c r="R479" i="1"/>
  <c r="S479" i="1" s="1"/>
  <c r="P479" i="1"/>
  <c r="R478" i="1"/>
  <c r="S478" i="1" s="1"/>
  <c r="P478" i="1"/>
  <c r="R477" i="1"/>
  <c r="S477" i="1" s="1"/>
  <c r="P477" i="1"/>
  <c r="R476" i="1"/>
  <c r="S476" i="1" s="1"/>
  <c r="P476" i="1"/>
  <c r="R475" i="1"/>
  <c r="S475" i="1" s="1"/>
  <c r="P475" i="1"/>
  <c r="R474" i="1"/>
  <c r="S474" i="1" s="1"/>
  <c r="P474" i="1"/>
  <c r="R473" i="1"/>
  <c r="S473" i="1" s="1"/>
  <c r="P473" i="1"/>
  <c r="P472" i="1"/>
  <c r="Q471" i="1"/>
  <c r="T473" i="1" s="1"/>
  <c r="M465" i="1"/>
  <c r="L465" i="1"/>
  <c r="N465" i="1" s="1"/>
  <c r="Q463" i="1"/>
  <c r="R456" i="1"/>
  <c r="S456" i="1" s="1"/>
  <c r="P456" i="1"/>
  <c r="R455" i="1"/>
  <c r="S455" i="1" s="1"/>
  <c r="P455" i="1"/>
  <c r="R454" i="1"/>
  <c r="S454" i="1" s="1"/>
  <c r="P454" i="1"/>
  <c r="R453" i="1"/>
  <c r="S453" i="1" s="1"/>
  <c r="P453" i="1"/>
  <c r="R452" i="1"/>
  <c r="S452" i="1" s="1"/>
  <c r="P452" i="1"/>
  <c r="R451" i="1"/>
  <c r="S451" i="1" s="1"/>
  <c r="P451" i="1"/>
  <c r="R450" i="1"/>
  <c r="S450" i="1" s="1"/>
  <c r="P450" i="1"/>
  <c r="R449" i="1"/>
  <c r="S449" i="1" s="1"/>
  <c r="P449" i="1"/>
  <c r="P448" i="1"/>
  <c r="Q447" i="1"/>
  <c r="T449" i="1" s="1"/>
  <c r="M441" i="1"/>
  <c r="L441" i="1"/>
  <c r="N441" i="1" s="1"/>
  <c r="Q439" i="1"/>
  <c r="R432" i="1"/>
  <c r="S432" i="1" s="1"/>
  <c r="P432" i="1"/>
  <c r="R431" i="1"/>
  <c r="S431" i="1" s="1"/>
  <c r="P431" i="1"/>
  <c r="R430" i="1"/>
  <c r="S430" i="1" s="1"/>
  <c r="P430" i="1"/>
  <c r="R429" i="1"/>
  <c r="S429" i="1" s="1"/>
  <c r="P429" i="1"/>
  <c r="R428" i="1"/>
  <c r="S428" i="1" s="1"/>
  <c r="P428" i="1"/>
  <c r="R427" i="1"/>
  <c r="S427" i="1" s="1"/>
  <c r="P427" i="1"/>
  <c r="R426" i="1"/>
  <c r="S426" i="1" s="1"/>
  <c r="P426" i="1"/>
  <c r="R425" i="1"/>
  <c r="S425" i="1" s="1"/>
  <c r="P425" i="1"/>
  <c r="P424" i="1"/>
  <c r="Q423" i="1"/>
  <c r="T425" i="1" s="1"/>
  <c r="M417" i="1"/>
  <c r="L417" i="1"/>
  <c r="N417" i="1" s="1"/>
  <c r="Q415" i="1"/>
  <c r="R409" i="1"/>
  <c r="S409" i="1" s="1"/>
  <c r="P409" i="1"/>
  <c r="R408" i="1"/>
  <c r="S408" i="1" s="1"/>
  <c r="P408" i="1"/>
  <c r="R407" i="1"/>
  <c r="S407" i="1" s="1"/>
  <c r="P407" i="1"/>
  <c r="R406" i="1"/>
  <c r="S406" i="1" s="1"/>
  <c r="P406" i="1"/>
  <c r="R405" i="1"/>
  <c r="S405" i="1" s="1"/>
  <c r="P405" i="1"/>
  <c r="R404" i="1"/>
  <c r="S404" i="1" s="1"/>
  <c r="P404" i="1"/>
  <c r="R403" i="1"/>
  <c r="S403" i="1" s="1"/>
  <c r="P403" i="1"/>
  <c r="R402" i="1"/>
  <c r="S402" i="1" s="1"/>
  <c r="P402" i="1"/>
  <c r="P401" i="1"/>
  <c r="Q400" i="1"/>
  <c r="T402" i="1" s="1"/>
  <c r="M394" i="1"/>
  <c r="L394" i="1"/>
  <c r="N394" i="1" s="1"/>
  <c r="Q392" i="1"/>
  <c r="R384" i="1"/>
  <c r="S384" i="1" s="1"/>
  <c r="P384" i="1"/>
  <c r="R383" i="1"/>
  <c r="S383" i="1" s="1"/>
  <c r="P383" i="1"/>
  <c r="R382" i="1"/>
  <c r="S382" i="1" s="1"/>
  <c r="P382" i="1"/>
  <c r="R381" i="1"/>
  <c r="S381" i="1" s="1"/>
  <c r="P381" i="1"/>
  <c r="R380" i="1"/>
  <c r="S380" i="1" s="1"/>
  <c r="P380" i="1"/>
  <c r="R379" i="1"/>
  <c r="S379" i="1" s="1"/>
  <c r="P379" i="1"/>
  <c r="R378" i="1"/>
  <c r="S378" i="1" s="1"/>
  <c r="P378" i="1"/>
  <c r="R377" i="1"/>
  <c r="S377" i="1" s="1"/>
  <c r="P377" i="1"/>
  <c r="P376" i="1"/>
  <c r="Q375" i="1"/>
  <c r="T377" i="1" s="1"/>
  <c r="M369" i="1"/>
  <c r="L369" i="1"/>
  <c r="N369" i="1" s="1"/>
  <c r="Q367" i="1"/>
  <c r="R366" i="1"/>
  <c r="R367" i="1" s="1"/>
  <c r="R361" i="1"/>
  <c r="S361" i="1" s="1"/>
  <c r="P361" i="1"/>
  <c r="R360" i="1"/>
  <c r="S360" i="1" s="1"/>
  <c r="P360" i="1"/>
  <c r="R359" i="1"/>
  <c r="S359" i="1" s="1"/>
  <c r="P359" i="1"/>
  <c r="R358" i="1"/>
  <c r="S358" i="1" s="1"/>
  <c r="P358" i="1"/>
  <c r="R357" i="1"/>
  <c r="S357" i="1" s="1"/>
  <c r="P357" i="1"/>
  <c r="R356" i="1"/>
  <c r="S356" i="1" s="1"/>
  <c r="P356" i="1"/>
  <c r="R355" i="1"/>
  <c r="S355" i="1" s="1"/>
  <c r="P355" i="1"/>
  <c r="R354" i="1"/>
  <c r="S354" i="1" s="1"/>
  <c r="P354" i="1"/>
  <c r="P353" i="1"/>
  <c r="Q352" i="1"/>
  <c r="T354" i="1" s="1"/>
  <c r="M346" i="1"/>
  <c r="L346" i="1"/>
  <c r="N346" i="1" s="1"/>
  <c r="Q344" i="1"/>
  <c r="R338" i="1"/>
  <c r="S338" i="1" s="1"/>
  <c r="P338" i="1"/>
  <c r="R337" i="1"/>
  <c r="S337" i="1" s="1"/>
  <c r="P337" i="1"/>
  <c r="R336" i="1"/>
  <c r="S336" i="1" s="1"/>
  <c r="P336" i="1"/>
  <c r="R335" i="1"/>
  <c r="S335" i="1" s="1"/>
  <c r="P335" i="1"/>
  <c r="R334" i="1"/>
  <c r="S334" i="1" s="1"/>
  <c r="P334" i="1"/>
  <c r="R333" i="1"/>
  <c r="S333" i="1" s="1"/>
  <c r="P333" i="1"/>
  <c r="R332" i="1"/>
  <c r="S332" i="1" s="1"/>
  <c r="P332" i="1"/>
  <c r="R331" i="1"/>
  <c r="S331" i="1" s="1"/>
  <c r="P331" i="1"/>
  <c r="P330" i="1"/>
  <c r="Q329" i="1"/>
  <c r="R330" i="1" s="1"/>
  <c r="S330" i="1" s="1"/>
  <c r="M323" i="1"/>
  <c r="L323" i="1"/>
  <c r="R320" i="1" s="1"/>
  <c r="R321" i="1" s="1"/>
  <c r="Q321" i="1"/>
  <c r="R315" i="1"/>
  <c r="S315" i="1" s="1"/>
  <c r="P315" i="1"/>
  <c r="R314" i="1"/>
  <c r="S314" i="1" s="1"/>
  <c r="P314" i="1"/>
  <c r="R313" i="1"/>
  <c r="S313" i="1" s="1"/>
  <c r="P313" i="1"/>
  <c r="R312" i="1"/>
  <c r="S312" i="1" s="1"/>
  <c r="P312" i="1"/>
  <c r="R311" i="1"/>
  <c r="S311" i="1" s="1"/>
  <c r="P311" i="1"/>
  <c r="R310" i="1"/>
  <c r="S310" i="1" s="1"/>
  <c r="P310" i="1"/>
  <c r="R309" i="1"/>
  <c r="S309" i="1" s="1"/>
  <c r="P309" i="1"/>
  <c r="R308" i="1"/>
  <c r="S308" i="1" s="1"/>
  <c r="P308" i="1"/>
  <c r="P307" i="1"/>
  <c r="Q306" i="1"/>
  <c r="R307" i="1" s="1"/>
  <c r="S307" i="1" s="1"/>
  <c r="M300" i="1"/>
  <c r="L300" i="1"/>
  <c r="R297" i="1" s="1"/>
  <c r="R298" i="1" s="1"/>
  <c r="Q298" i="1"/>
  <c r="R292" i="1"/>
  <c r="S292" i="1" s="1"/>
  <c r="P292" i="1"/>
  <c r="R291" i="1"/>
  <c r="S291" i="1" s="1"/>
  <c r="P291" i="1"/>
  <c r="R290" i="1"/>
  <c r="S290" i="1" s="1"/>
  <c r="P290" i="1"/>
  <c r="R289" i="1"/>
  <c r="S289" i="1" s="1"/>
  <c r="P289" i="1"/>
  <c r="R288" i="1"/>
  <c r="S288" i="1" s="1"/>
  <c r="P288" i="1"/>
  <c r="R287" i="1"/>
  <c r="S287" i="1" s="1"/>
  <c r="P287" i="1"/>
  <c r="R286" i="1"/>
  <c r="S286" i="1" s="1"/>
  <c r="P286" i="1"/>
  <c r="R285" i="1"/>
  <c r="S285" i="1" s="1"/>
  <c r="P285" i="1"/>
  <c r="P284" i="1"/>
  <c r="Q283" i="1"/>
  <c r="R284" i="1" s="1"/>
  <c r="S284" i="1" s="1"/>
  <c r="M277" i="1"/>
  <c r="L277" i="1"/>
  <c r="N277" i="1" s="1"/>
  <c r="R269" i="1"/>
  <c r="S269" i="1" s="1"/>
  <c r="P269" i="1"/>
  <c r="R268" i="1"/>
  <c r="S268" i="1" s="1"/>
  <c r="P268" i="1"/>
  <c r="R267" i="1"/>
  <c r="S267" i="1" s="1"/>
  <c r="P267" i="1"/>
  <c r="R266" i="1"/>
  <c r="S266" i="1" s="1"/>
  <c r="P266" i="1"/>
  <c r="R265" i="1"/>
  <c r="S265" i="1" s="1"/>
  <c r="P265" i="1"/>
  <c r="R264" i="1"/>
  <c r="S264" i="1" s="1"/>
  <c r="P264" i="1"/>
  <c r="R263" i="1"/>
  <c r="S263" i="1" s="1"/>
  <c r="P263" i="1"/>
  <c r="R262" i="1"/>
  <c r="S262" i="1" s="1"/>
  <c r="P262" i="1"/>
  <c r="P261" i="1"/>
  <c r="Q260" i="1"/>
  <c r="R261" i="1" s="1"/>
  <c r="S261" i="1" s="1"/>
  <c r="M254" i="1"/>
  <c r="L254" i="1"/>
  <c r="N254" i="1" s="1"/>
  <c r="R246" i="1"/>
  <c r="S246" i="1" s="1"/>
  <c r="P246" i="1"/>
  <c r="R245" i="1"/>
  <c r="S245" i="1" s="1"/>
  <c r="P245" i="1"/>
  <c r="R244" i="1"/>
  <c r="S244" i="1" s="1"/>
  <c r="P244" i="1"/>
  <c r="R243" i="1"/>
  <c r="S243" i="1" s="1"/>
  <c r="P243" i="1"/>
  <c r="R242" i="1"/>
  <c r="S242" i="1" s="1"/>
  <c r="P242" i="1"/>
  <c r="R241" i="1"/>
  <c r="S241" i="1" s="1"/>
  <c r="P241" i="1"/>
  <c r="R240" i="1"/>
  <c r="S240" i="1" s="1"/>
  <c r="P240" i="1"/>
  <c r="R239" i="1"/>
  <c r="S239" i="1" s="1"/>
  <c r="P239" i="1"/>
  <c r="P238" i="1"/>
  <c r="Q237" i="1"/>
  <c r="R238" i="1" s="1"/>
  <c r="S238" i="1" s="1"/>
  <c r="M231" i="1"/>
  <c r="L231" i="1"/>
  <c r="N231" i="1" s="1"/>
  <c r="R227" i="1"/>
  <c r="S227" i="1" s="1"/>
  <c r="P227" i="1"/>
  <c r="R226" i="1"/>
  <c r="S226" i="1" s="1"/>
  <c r="P226" i="1"/>
  <c r="R225" i="1"/>
  <c r="S225" i="1" s="1"/>
  <c r="P225" i="1"/>
  <c r="R224" i="1"/>
  <c r="S224" i="1" s="1"/>
  <c r="P224" i="1"/>
  <c r="R223" i="1"/>
  <c r="S223" i="1" s="1"/>
  <c r="P223" i="1"/>
  <c r="R222" i="1"/>
  <c r="S222" i="1" s="1"/>
  <c r="P222" i="1"/>
  <c r="R221" i="1"/>
  <c r="S221" i="1" s="1"/>
  <c r="P221" i="1"/>
  <c r="R220" i="1"/>
  <c r="S220" i="1" s="1"/>
  <c r="P220" i="1"/>
  <c r="P219" i="1"/>
  <c r="Q218" i="1"/>
  <c r="R219" i="1" s="1"/>
  <c r="S219" i="1" s="1"/>
  <c r="M212" i="1"/>
  <c r="L212" i="1"/>
  <c r="N212" i="1" s="1"/>
  <c r="R208" i="1"/>
  <c r="S208" i="1" s="1"/>
  <c r="P208" i="1"/>
  <c r="R207" i="1"/>
  <c r="S207" i="1" s="1"/>
  <c r="P207" i="1"/>
  <c r="R206" i="1"/>
  <c r="S206" i="1" s="1"/>
  <c r="P206" i="1"/>
  <c r="R205" i="1"/>
  <c r="S205" i="1" s="1"/>
  <c r="P205" i="1"/>
  <c r="R204" i="1"/>
  <c r="S204" i="1" s="1"/>
  <c r="P204" i="1"/>
  <c r="R203" i="1"/>
  <c r="S203" i="1" s="1"/>
  <c r="P203" i="1"/>
  <c r="R202" i="1"/>
  <c r="S202" i="1" s="1"/>
  <c r="P202" i="1"/>
  <c r="R201" i="1"/>
  <c r="S201" i="1" s="1"/>
  <c r="P201" i="1"/>
  <c r="P200" i="1"/>
  <c r="Q199" i="1"/>
  <c r="R200" i="1" s="1"/>
  <c r="S200" i="1" s="1"/>
  <c r="M193" i="1"/>
  <c r="L193" i="1"/>
  <c r="N193" i="1" s="1"/>
  <c r="R185" i="1"/>
  <c r="S185" i="1" s="1"/>
  <c r="P185" i="1"/>
  <c r="R184" i="1"/>
  <c r="S184" i="1" s="1"/>
  <c r="P184" i="1"/>
  <c r="R183" i="1"/>
  <c r="S183" i="1" s="1"/>
  <c r="P183" i="1"/>
  <c r="R182" i="1"/>
  <c r="S182" i="1" s="1"/>
  <c r="P182" i="1"/>
  <c r="R181" i="1"/>
  <c r="S181" i="1" s="1"/>
  <c r="P181" i="1"/>
  <c r="R180" i="1"/>
  <c r="S180" i="1" s="1"/>
  <c r="P180" i="1"/>
  <c r="R179" i="1"/>
  <c r="S179" i="1" s="1"/>
  <c r="P179" i="1"/>
  <c r="R178" i="1"/>
  <c r="S178" i="1" s="1"/>
  <c r="P178" i="1"/>
  <c r="P177" i="1"/>
  <c r="Q176" i="1"/>
  <c r="R177" i="1" s="1"/>
  <c r="S177" i="1" s="1"/>
  <c r="M170" i="1"/>
  <c r="L170" i="1"/>
  <c r="N170" i="1" s="1"/>
  <c r="R162" i="1"/>
  <c r="S162" i="1" s="1"/>
  <c r="P162" i="1"/>
  <c r="R161" i="1"/>
  <c r="S161" i="1" s="1"/>
  <c r="P161" i="1"/>
  <c r="R160" i="1"/>
  <c r="S160" i="1" s="1"/>
  <c r="P160" i="1"/>
  <c r="R159" i="1"/>
  <c r="S159" i="1" s="1"/>
  <c r="P159" i="1"/>
  <c r="R158" i="1"/>
  <c r="S158" i="1" s="1"/>
  <c r="P158" i="1"/>
  <c r="R157" i="1"/>
  <c r="S157" i="1" s="1"/>
  <c r="P157" i="1"/>
  <c r="R156" i="1"/>
  <c r="S156" i="1" s="1"/>
  <c r="P156" i="1"/>
  <c r="R155" i="1"/>
  <c r="S155" i="1" s="1"/>
  <c r="P155" i="1"/>
  <c r="P154" i="1"/>
  <c r="Q153" i="1"/>
  <c r="R154" i="1" s="1"/>
  <c r="S154" i="1" s="1"/>
  <c r="M147" i="1"/>
  <c r="L147" i="1"/>
  <c r="N147" i="1" s="1"/>
  <c r="R139" i="1"/>
  <c r="S139" i="1" s="1"/>
  <c r="P139" i="1"/>
  <c r="R138" i="1"/>
  <c r="S138" i="1" s="1"/>
  <c r="P138" i="1"/>
  <c r="R137" i="1"/>
  <c r="S137" i="1" s="1"/>
  <c r="P137" i="1"/>
  <c r="R136" i="1"/>
  <c r="S136" i="1" s="1"/>
  <c r="P136" i="1"/>
  <c r="R135" i="1"/>
  <c r="S135" i="1" s="1"/>
  <c r="P135" i="1"/>
  <c r="R134" i="1"/>
  <c r="S134" i="1" s="1"/>
  <c r="P134" i="1"/>
  <c r="R133" i="1"/>
  <c r="S133" i="1" s="1"/>
  <c r="P133" i="1"/>
  <c r="R132" i="1"/>
  <c r="S132" i="1" s="1"/>
  <c r="P132" i="1"/>
  <c r="P131" i="1"/>
  <c r="Q130" i="1"/>
  <c r="R131" i="1" s="1"/>
  <c r="S131" i="1" s="1"/>
  <c r="M124" i="1"/>
  <c r="L124" i="1"/>
  <c r="N124" i="1" s="1"/>
  <c r="R115" i="1"/>
  <c r="S115" i="1" s="1"/>
  <c r="P115" i="1"/>
  <c r="R114" i="1"/>
  <c r="S114" i="1" s="1"/>
  <c r="P114" i="1"/>
  <c r="R113" i="1"/>
  <c r="S113" i="1" s="1"/>
  <c r="P113" i="1"/>
  <c r="R112" i="1"/>
  <c r="S112" i="1" s="1"/>
  <c r="P112" i="1"/>
  <c r="R111" i="1"/>
  <c r="S111" i="1" s="1"/>
  <c r="P111" i="1"/>
  <c r="R110" i="1"/>
  <c r="S110" i="1" s="1"/>
  <c r="P110" i="1"/>
  <c r="R109" i="1"/>
  <c r="S109" i="1" s="1"/>
  <c r="P109" i="1"/>
  <c r="R108" i="1"/>
  <c r="S108" i="1" s="1"/>
  <c r="P108" i="1"/>
  <c r="P107" i="1"/>
  <c r="Q106" i="1"/>
  <c r="R107" i="1" s="1"/>
  <c r="S107" i="1" s="1"/>
  <c r="M100" i="1"/>
  <c r="L100" i="1"/>
  <c r="N100" i="1" s="1"/>
  <c r="R92" i="1"/>
  <c r="S92" i="1" s="1"/>
  <c r="P92" i="1"/>
  <c r="R91" i="1"/>
  <c r="S91" i="1" s="1"/>
  <c r="P91" i="1"/>
  <c r="R90" i="1"/>
  <c r="S90" i="1" s="1"/>
  <c r="P90" i="1"/>
  <c r="R89" i="1"/>
  <c r="S89" i="1" s="1"/>
  <c r="P89" i="1"/>
  <c r="R88" i="1"/>
  <c r="S88" i="1" s="1"/>
  <c r="P88" i="1"/>
  <c r="R87" i="1"/>
  <c r="S87" i="1" s="1"/>
  <c r="P87" i="1"/>
  <c r="R86" i="1"/>
  <c r="S86" i="1" s="1"/>
  <c r="P86" i="1"/>
  <c r="R85" i="1"/>
  <c r="S85" i="1" s="1"/>
  <c r="P85" i="1"/>
  <c r="P84" i="1"/>
  <c r="Q83" i="1"/>
  <c r="R84" i="1" s="1"/>
  <c r="S84" i="1" s="1"/>
  <c r="M77" i="1"/>
  <c r="L77" i="1"/>
  <c r="N77" i="1" s="1"/>
  <c r="R69" i="1"/>
  <c r="S69" i="1" s="1"/>
  <c r="P69" i="1"/>
  <c r="R68" i="1"/>
  <c r="S68" i="1" s="1"/>
  <c r="P68" i="1"/>
  <c r="R67" i="1"/>
  <c r="S67" i="1" s="1"/>
  <c r="P67" i="1"/>
  <c r="R66" i="1"/>
  <c r="S66" i="1" s="1"/>
  <c r="P66" i="1"/>
  <c r="R65" i="1"/>
  <c r="S65" i="1" s="1"/>
  <c r="P65" i="1"/>
  <c r="R64" i="1"/>
  <c r="S64" i="1" s="1"/>
  <c r="P64" i="1"/>
  <c r="R63" i="1"/>
  <c r="S63" i="1" s="1"/>
  <c r="P63" i="1"/>
  <c r="R62" i="1"/>
  <c r="S62" i="1" s="1"/>
  <c r="P62" i="1"/>
  <c r="P61" i="1"/>
  <c r="Q60" i="1"/>
  <c r="R61" i="1" s="1"/>
  <c r="S61" i="1" s="1"/>
  <c r="M54" i="1"/>
  <c r="L54" i="1"/>
  <c r="N54" i="1" s="1"/>
  <c r="R46" i="1"/>
  <c r="S46" i="1" s="1"/>
  <c r="P46" i="1"/>
  <c r="R45" i="1"/>
  <c r="S45" i="1" s="1"/>
  <c r="P45" i="1"/>
  <c r="R44" i="1"/>
  <c r="S44" i="1" s="1"/>
  <c r="P44" i="1"/>
  <c r="R43" i="1"/>
  <c r="S43" i="1" s="1"/>
  <c r="P43" i="1"/>
  <c r="R42" i="1"/>
  <c r="S42" i="1" s="1"/>
  <c r="P42" i="1"/>
  <c r="R41" i="1"/>
  <c r="S41" i="1" s="1"/>
  <c r="P41" i="1"/>
  <c r="R40" i="1"/>
  <c r="S40" i="1" s="1"/>
  <c r="P40" i="1"/>
  <c r="R39" i="1"/>
  <c r="S39" i="1" s="1"/>
  <c r="P39" i="1"/>
  <c r="P38" i="1"/>
  <c r="Q37" i="1"/>
  <c r="R38" i="1" s="1"/>
  <c r="S38" i="1" s="1"/>
  <c r="M31" i="1"/>
  <c r="L31" i="1"/>
  <c r="N31" i="1" s="1"/>
  <c r="R23" i="1"/>
  <c r="S23" i="1" s="1"/>
  <c r="P23" i="1"/>
  <c r="R22" i="1"/>
  <c r="S22" i="1" s="1"/>
  <c r="P22" i="1"/>
  <c r="R21" i="1"/>
  <c r="S21" i="1" s="1"/>
  <c r="P21" i="1"/>
  <c r="R20" i="1"/>
  <c r="S20" i="1" s="1"/>
  <c r="P20" i="1"/>
  <c r="R19" i="1"/>
  <c r="S19" i="1" s="1"/>
  <c r="P19" i="1"/>
  <c r="R18" i="1"/>
  <c r="S18" i="1" s="1"/>
  <c r="P18" i="1"/>
  <c r="R17" i="1"/>
  <c r="S17" i="1" s="1"/>
  <c r="P17" i="1"/>
  <c r="R16" i="1"/>
  <c r="S16" i="1" s="1"/>
  <c r="P16" i="1"/>
  <c r="P15" i="1"/>
  <c r="Q14" i="1"/>
  <c r="R15" i="1" s="1"/>
  <c r="S15" i="1" s="1"/>
  <c r="T692" i="3" l="1"/>
  <c r="M712" i="3"/>
  <c r="L101" i="4"/>
  <c r="N446" i="2"/>
  <c r="N584" i="2"/>
  <c r="N768" i="2"/>
  <c r="N718" i="1"/>
  <c r="N856" i="1"/>
  <c r="V836" i="1"/>
  <c r="Q1024" i="1"/>
  <c r="R1024" i="1" s="1"/>
  <c r="X970" i="1"/>
  <c r="K76" i="5"/>
  <c r="R316" i="4"/>
  <c r="R17" i="4"/>
  <c r="M32" i="4"/>
  <c r="P39" i="4"/>
  <c r="Q39" i="4" s="1"/>
  <c r="P200" i="4"/>
  <c r="Q200" i="4" s="1"/>
  <c r="R293" i="4"/>
  <c r="R224" i="4"/>
  <c r="R132" i="4"/>
  <c r="M55" i="4"/>
  <c r="P857" i="3"/>
  <c r="Q857" i="3" s="1"/>
  <c r="P229" i="5"/>
  <c r="P181" i="5"/>
  <c r="M101" i="4"/>
  <c r="R1028" i="2"/>
  <c r="S1028" i="2" s="1"/>
  <c r="Q489" i="2"/>
  <c r="Q490" i="2" s="1"/>
  <c r="P177" i="4"/>
  <c r="Q177" i="4" s="1"/>
  <c r="S868" i="2"/>
  <c r="P108" i="4"/>
  <c r="Q108" i="4" s="1"/>
  <c r="T960" i="2"/>
  <c r="P85" i="4"/>
  <c r="Q85" i="4" s="1"/>
  <c r="K141" i="5"/>
  <c r="K157" i="5"/>
  <c r="P133" i="5"/>
  <c r="T914" i="2"/>
  <c r="N436" i="3"/>
  <c r="M833" i="1"/>
  <c r="N833" i="1" s="1"/>
  <c r="Q830" i="1"/>
  <c r="Q831" i="1" s="1"/>
  <c r="T646" i="3"/>
  <c r="K60" i="5"/>
  <c r="P100" i="5"/>
  <c r="N115" i="5"/>
  <c r="O115" i="5" s="1"/>
  <c r="K173" i="5"/>
  <c r="N212" i="5"/>
  <c r="O212" i="5" s="1"/>
  <c r="N83" i="5"/>
  <c r="O83" i="5" s="1"/>
  <c r="N164" i="5"/>
  <c r="O164" i="5" s="1"/>
  <c r="K28" i="5"/>
  <c r="K189" i="5"/>
  <c r="V794" i="2"/>
  <c r="U790" i="1"/>
  <c r="L147" i="4"/>
  <c r="M147" i="4" s="1"/>
  <c r="P121" i="4"/>
  <c r="P122" i="4" s="1"/>
  <c r="M124" i="4"/>
  <c r="L643" i="3"/>
  <c r="M643" i="3" s="1"/>
  <c r="P640" i="3"/>
  <c r="P641" i="3" s="1"/>
  <c r="N791" i="2"/>
  <c r="Q351" i="2"/>
  <c r="Q352" i="2" s="1"/>
  <c r="N515" i="2"/>
  <c r="Q627" i="2"/>
  <c r="Q628" i="2" s="1"/>
  <c r="N124" i="2"/>
  <c r="N308" i="2"/>
  <c r="Q581" i="2"/>
  <c r="Q582" i="2" s="1"/>
  <c r="N676" i="2"/>
  <c r="N745" i="2"/>
  <c r="T891" i="2"/>
  <c r="Q397" i="2"/>
  <c r="Q398" i="2" s="1"/>
  <c r="N285" i="2"/>
  <c r="N814" i="2"/>
  <c r="N262" i="2"/>
  <c r="M423" i="2"/>
  <c r="N423" i="2" s="1"/>
  <c r="N607" i="2"/>
  <c r="S776" i="2"/>
  <c r="N193" i="2"/>
  <c r="Q512" i="2"/>
  <c r="Q513" i="2" s="1"/>
  <c r="T937" i="2"/>
  <c r="T1006" i="2"/>
  <c r="N170" i="2"/>
  <c r="N354" i="2"/>
  <c r="M469" i="2"/>
  <c r="N469" i="2" s="1"/>
  <c r="N492" i="2"/>
  <c r="N860" i="2"/>
  <c r="N653" i="2"/>
  <c r="T983" i="2"/>
  <c r="X974" i="2" s="1"/>
  <c r="Q535" i="2"/>
  <c r="Q536" i="2" s="1"/>
  <c r="N837" i="2"/>
  <c r="Q443" i="2"/>
  <c r="Q444" i="2" s="1"/>
  <c r="V840" i="2"/>
  <c r="N538" i="2"/>
  <c r="N699" i="2"/>
  <c r="M810" i="1"/>
  <c r="N810" i="1" s="1"/>
  <c r="Q807" i="1"/>
  <c r="Q808" i="1" s="1"/>
  <c r="M787" i="1"/>
  <c r="Q784" i="1"/>
  <c r="Q785" i="1" s="1"/>
  <c r="V579" i="3"/>
  <c r="P811" i="3"/>
  <c r="Q811" i="3" s="1"/>
  <c r="Q128" i="3"/>
  <c r="Q129" i="3" s="1"/>
  <c r="N273" i="3"/>
  <c r="N505" i="3"/>
  <c r="N390" i="3"/>
  <c r="N551" i="3"/>
  <c r="N34" i="3"/>
  <c r="N154" i="3"/>
  <c r="P765" i="3"/>
  <c r="Q765" i="3" s="1"/>
  <c r="M597" i="3"/>
  <c r="N58" i="3"/>
  <c r="W579" i="3"/>
  <c r="P742" i="3"/>
  <c r="Q742" i="3" s="1"/>
  <c r="N84" i="3"/>
  <c r="N131" i="3"/>
  <c r="N226" i="3"/>
  <c r="M459" i="3"/>
  <c r="N459" i="3" s="1"/>
  <c r="P719" i="3"/>
  <c r="Q719" i="3" s="1"/>
  <c r="Q558" i="3"/>
  <c r="R558" i="3" s="1"/>
  <c r="N321" i="3"/>
  <c r="P673" i="3"/>
  <c r="Q673" i="3" s="1"/>
  <c r="N107" i="3"/>
  <c r="Q387" i="3"/>
  <c r="Q388" i="3" s="1"/>
  <c r="N413" i="3"/>
  <c r="R789" i="3"/>
  <c r="W802" i="3" s="1"/>
  <c r="M178" i="3"/>
  <c r="N178" i="3" s="1"/>
  <c r="N528" i="3"/>
  <c r="N574" i="3"/>
  <c r="M689" i="3"/>
  <c r="N202" i="3"/>
  <c r="Q270" i="3"/>
  <c r="Q271" i="3" s="1"/>
  <c r="M620" i="3"/>
  <c r="M344" i="3"/>
  <c r="N344" i="3" s="1"/>
  <c r="Q151" i="3"/>
  <c r="Q152" i="3" s="1"/>
  <c r="M250" i="3"/>
  <c r="N250" i="3" s="1"/>
  <c r="Q318" i="3"/>
  <c r="Q319" i="3" s="1"/>
  <c r="Q410" i="3"/>
  <c r="Q411" i="3" s="1"/>
  <c r="Q433" i="3"/>
  <c r="Q434" i="3" s="1"/>
  <c r="M666" i="3"/>
  <c r="P834" i="3"/>
  <c r="Q834" i="3" s="1"/>
  <c r="M367" i="3"/>
  <c r="N367" i="3" s="1"/>
  <c r="P581" i="3"/>
  <c r="Q581" i="3" s="1"/>
  <c r="R628" i="3"/>
  <c r="P650" i="3"/>
  <c r="Q650" i="3" s="1"/>
  <c r="P696" i="3"/>
  <c r="Q696" i="3" s="1"/>
  <c r="R605" i="3"/>
  <c r="Q199" i="3"/>
  <c r="Q200" i="3" s="1"/>
  <c r="Q223" i="3"/>
  <c r="Q224" i="3" s="1"/>
  <c r="N482" i="3"/>
  <c r="N741" i="1"/>
  <c r="N764" i="1"/>
  <c r="R519" i="1"/>
  <c r="S519" i="1" s="1"/>
  <c r="O346" i="1"/>
  <c r="R496" i="1"/>
  <c r="S496" i="1" s="1"/>
  <c r="N323" i="1"/>
  <c r="O323" i="1" s="1"/>
  <c r="R353" i="1"/>
  <c r="S353" i="1" s="1"/>
  <c r="O695" i="1"/>
  <c r="S910" i="1"/>
  <c r="R401" i="1"/>
  <c r="S401" i="1" s="1"/>
  <c r="O212" i="1"/>
  <c r="O580" i="1"/>
  <c r="O672" i="1"/>
  <c r="O557" i="1"/>
  <c r="O170" i="1"/>
  <c r="O489" i="1"/>
  <c r="O512" i="1"/>
  <c r="Q840" i="1"/>
  <c r="R840" i="1" s="1"/>
  <c r="S933" i="1"/>
  <c r="R376" i="1"/>
  <c r="S376" i="1" s="1"/>
  <c r="R541" i="1"/>
  <c r="S541" i="1" s="1"/>
  <c r="O100" i="1"/>
  <c r="O147" i="1"/>
  <c r="R472" i="1"/>
  <c r="S472" i="1" s="1"/>
  <c r="O77" i="1"/>
  <c r="O254" i="1"/>
  <c r="R610" i="1"/>
  <c r="S610" i="1" s="1"/>
  <c r="O369" i="1"/>
  <c r="O649" i="1"/>
  <c r="O465" i="1"/>
  <c r="R587" i="1"/>
  <c r="S587" i="1" s="1"/>
  <c r="N300" i="1"/>
  <c r="O300" i="1" s="1"/>
  <c r="O441" i="1"/>
  <c r="R564" i="1"/>
  <c r="S564" i="1" s="1"/>
  <c r="Q748" i="1"/>
  <c r="R748" i="1" s="1"/>
  <c r="N787" i="1"/>
  <c r="O417" i="1"/>
  <c r="O31" i="1"/>
  <c r="O394" i="1"/>
  <c r="Q738" i="1"/>
  <c r="Q739" i="1" s="1"/>
  <c r="R448" i="1"/>
  <c r="S448" i="1" s="1"/>
  <c r="O54" i="1"/>
  <c r="R424" i="1"/>
  <c r="S424" i="1" s="1"/>
  <c r="O626" i="1"/>
  <c r="Q1001" i="1"/>
  <c r="R1001" i="1" s="1"/>
  <c r="O603" i="1"/>
  <c r="O124" i="1"/>
  <c r="O231" i="1"/>
  <c r="O277" i="1"/>
  <c r="R656" i="1"/>
  <c r="S656" i="1" s="1"/>
  <c r="R679" i="1"/>
  <c r="S679" i="1" s="1"/>
  <c r="Q702" i="1"/>
  <c r="R702" i="1" s="1"/>
  <c r="Q725" i="1"/>
  <c r="R725" i="1" s="1"/>
  <c r="O193" i="1"/>
  <c r="O535" i="1"/>
  <c r="R633" i="1"/>
  <c r="S633" i="1" s="1"/>
  <c r="Q978" i="1"/>
  <c r="R978" i="1" s="1"/>
  <c r="R343" i="1"/>
  <c r="R344" i="1" s="1"/>
  <c r="R391" i="1"/>
  <c r="R392" i="1" s="1"/>
  <c r="R414" i="1"/>
  <c r="R415" i="1" s="1"/>
  <c r="R438" i="1"/>
  <c r="R439" i="1" s="1"/>
  <c r="R462" i="1"/>
  <c r="R463" i="1" s="1"/>
  <c r="R486" i="1"/>
  <c r="R487" i="1" s="1"/>
  <c r="R532" i="1"/>
  <c r="R533" i="1" s="1"/>
  <c r="R554" i="1"/>
  <c r="R555" i="1" s="1"/>
  <c r="R577" i="1"/>
  <c r="R578" i="1" s="1"/>
  <c r="R600" i="1"/>
  <c r="R601" i="1" s="1"/>
  <c r="R623" i="1"/>
  <c r="R624" i="1" s="1"/>
  <c r="R646" i="1"/>
  <c r="R647" i="1" s="1"/>
  <c r="S818" i="1"/>
  <c r="Q863" i="1"/>
  <c r="R863" i="1" s="1"/>
  <c r="Q955" i="1"/>
  <c r="R955" i="1" s="1"/>
  <c r="S795" i="1"/>
  <c r="S887" i="1"/>
  <c r="S772" i="1"/>
  <c r="N216" i="2"/>
  <c r="M561" i="2"/>
  <c r="N561" i="2" s="1"/>
  <c r="Q558" i="2"/>
  <c r="Q559" i="2" s="1"/>
  <c r="S845" i="2"/>
  <c r="Q844" i="2"/>
  <c r="R844" i="2" s="1"/>
  <c r="M377" i="2"/>
  <c r="N377" i="2" s="1"/>
  <c r="Q374" i="2"/>
  <c r="Q375" i="2" s="1"/>
  <c r="M298" i="3"/>
  <c r="N298" i="3" s="1"/>
  <c r="Q295" i="3"/>
  <c r="Q296" i="3" s="1"/>
  <c r="N101" i="2"/>
  <c r="S753" i="2"/>
  <c r="P154" i="4"/>
  <c r="Q154" i="4" s="1"/>
  <c r="S822" i="2"/>
  <c r="N148" i="5"/>
  <c r="O148" i="5" s="1"/>
  <c r="S799" i="2"/>
  <c r="R270" i="4"/>
  <c r="P197" i="5"/>
  <c r="R247" i="4"/>
  <c r="W261" i="4" s="1"/>
  <c r="P68" i="5"/>
  <c r="R63" i="4"/>
</calcChain>
</file>

<file path=xl/sharedStrings.xml><?xml version="1.0" encoding="utf-8"?>
<sst xmlns="http://schemas.openxmlformats.org/spreadsheetml/2006/main" count="6254" uniqueCount="87">
  <si>
    <t>0002</t>
  </si>
  <si>
    <t>Ciclo</t>
  </si>
  <si>
    <t>Semestre</t>
  </si>
  <si>
    <t>Egresados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</si>
  <si>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</si>
  <si>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</si>
  <si>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</si>
  <si>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</si>
  <si>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</si>
  <si>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</si>
  <si>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abandono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</si>
  <si>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</si>
  <si>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</si>
  <si>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</si>
  <si>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</si>
  <si>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</si>
  <si>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</si>
  <si>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</si>
  <si>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</si>
  <si>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</si>
  <si>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</si>
  <si>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0101</t>
  </si>
  <si>
    <t>0102</t>
  </si>
  <si>
    <t>0201</t>
  </si>
  <si>
    <t>0202</t>
  </si>
  <si>
    <t>0301</t>
  </si>
  <si>
    <t>0302</t>
  </si>
  <si>
    <t>0401</t>
  </si>
  <si>
    <t>0402</t>
  </si>
  <si>
    <t>0501</t>
  </si>
  <si>
    <t>0502</t>
  </si>
  <si>
    <t>0601</t>
  </si>
  <si>
    <t>0602</t>
  </si>
  <si>
    <t>0701</t>
  </si>
  <si>
    <t>0702</t>
  </si>
  <si>
    <t>0801</t>
  </si>
  <si>
    <t>0802</t>
  </si>
  <si>
    <t>Total de Egresados</t>
  </si>
  <si>
    <t>0901</t>
  </si>
  <si>
    <t>0902</t>
  </si>
  <si>
    <t>1001</t>
  </si>
  <si>
    <t>1002</t>
  </si>
  <si>
    <t>1101</t>
  </si>
  <si>
    <t>1102</t>
  </si>
  <si>
    <t>1201</t>
  </si>
  <si>
    <t>1202</t>
  </si>
  <si>
    <t>1301</t>
  </si>
  <si>
    <t>1302</t>
  </si>
  <si>
    <t>Titulados</t>
  </si>
  <si>
    <t>1401</t>
  </si>
  <si>
    <t>Tit. Terminal</t>
  </si>
  <si>
    <t>Tit. Egreso</t>
  </si>
  <si>
    <t>1402</t>
  </si>
  <si>
    <t>1501</t>
  </si>
  <si>
    <t>1502</t>
  </si>
  <si>
    <t>1601</t>
  </si>
  <si>
    <t>1602</t>
  </si>
  <si>
    <t>1701</t>
  </si>
  <si>
    <t>1702</t>
  </si>
  <si>
    <t>1801</t>
  </si>
  <si>
    <t>1802</t>
  </si>
  <si>
    <t>1901</t>
  </si>
  <si>
    <t>1902</t>
  </si>
  <si>
    <t>2001</t>
  </si>
  <si>
    <t>2002</t>
  </si>
  <si>
    <t>2101</t>
  </si>
  <si>
    <t>2102</t>
  </si>
  <si>
    <t xml:space="preserve"> </t>
  </si>
  <si>
    <t>2201</t>
  </si>
  <si>
    <t>2202</t>
  </si>
  <si>
    <t>2301</t>
  </si>
  <si>
    <t>2302</t>
  </si>
  <si>
    <t>Cohorte Generacional:</t>
  </si>
  <si>
    <t>2401</t>
  </si>
  <si>
    <t>2402</t>
  </si>
  <si>
    <t>2501</t>
  </si>
  <si>
    <t>2502</t>
  </si>
  <si>
    <t>2601</t>
  </si>
  <si>
    <t>2602</t>
  </si>
  <si>
    <t>2701</t>
  </si>
  <si>
    <t>2702</t>
  </si>
  <si>
    <t>2801</t>
  </si>
  <si>
    <t>2802</t>
  </si>
  <si>
    <t>2901</t>
  </si>
  <si>
    <t>Cohorte Generacional</t>
  </si>
  <si>
    <t>3201</t>
  </si>
  <si>
    <t>2902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</si>
</sst>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23">
    <font>
      <sz val="10"/>
      <color rgb="FF000000"/>
      <name val="Arial"/>
      <scheme val="minor"/>
    </font>
    <font>
      <b/>
      <sz val="26"/>
      <color theme="1"/>
      <name val="Trajanpro-regular"/>
    </font>
    <font>
      <b/>
      <sz val="25"/>
      <color theme="1"/>
      <name val="Trajanpro-regular"/>
    </font>
    <font>
      <sz val="22"/>
      <color rgb="FFDD0806"/>
      <name val="Arial"/>
      <family val="2"/>
    </font>
    <font>
      <i/>
      <sz val="18"/>
      <color rgb="FF7F7F7F"/>
      <name val="Arial"/>
      <family val="2"/>
    </font>
    <font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4"/>
      <color theme="1"/>
      <name val="Trajanpro-regula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1"/>
      <name val="Arial"/>
      <family val="2"/>
    </font>
    <font>
      <b/>
      <sz val="11"/>
      <color rgb="FFFF0000"/>
      <name val="Arial"/>
      <family val="2"/>
    </font>
    <font>
      <i/>
      <sz val="11"/>
      <color theme="1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F305"/>
        <bgColor rgb="FFFCF305"/>
      </patternFill>
    </fill>
    <fill>
      <patternFill patternType="solid">
        <fgColor rgb="FFBFBFBF"/>
        <bgColor rgb="FFBFBFBF"/>
      </patternFill>
    </fill>
    <fill>
      <patternFill patternType="solid">
        <fgColor theme="4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222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10" fontId="6" fillId="0" borderId="0" xfId="0" applyNumberFormat="1" applyFont="1" applyAlignment="1"/>
    <xf numFmtId="0" fontId="6" fillId="0" borderId="0" xfId="0" applyFont="1" applyAlignment="1"/>
    <xf numFmtId="0" fontId="7" fillId="0" borderId="0" xfId="0" applyFont="1" applyAlignment="1"/>
    <xf numFmtId="49" fontId="8" fillId="0" borderId="1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10" fontId="6" fillId="0" borderId="1" xfId="0" applyNumberFormat="1" applyFont="1" applyBorder="1" applyAlignment="1"/>
    <xf numFmtId="0" fontId="6" fillId="0" borderId="1" xfId="0" applyFont="1" applyBorder="1" applyAlignment="1"/>
    <xf numFmtId="0" fontId="6" fillId="0" borderId="13" xfId="0" applyFont="1" applyBorder="1" applyAlignment="1"/>
    <xf numFmtId="49" fontId="6" fillId="0" borderId="0" xfId="0" applyNumberFormat="1" applyFont="1" applyAlignment="1">
      <alignment horizontal="right"/>
    </xf>
    <xf numFmtId="10" fontId="11" fillId="0" borderId="6" xfId="0" applyNumberFormat="1" applyFont="1" applyBorder="1" applyAlignment="1">
      <alignment horizontal="center"/>
    </xf>
    <xf numFmtId="164" fontId="6" fillId="0" borderId="0" xfId="0" applyNumberFormat="1" applyFont="1" applyAlignment="1"/>
    <xf numFmtId="10" fontId="13" fillId="0" borderId="0" xfId="0" applyNumberFormat="1" applyFont="1" applyAlignment="1"/>
    <xf numFmtId="0" fontId="13" fillId="0" borderId="0" xfId="0" applyFont="1" applyAlignment="1"/>
    <xf numFmtId="10" fontId="7" fillId="0" borderId="8" xfId="0" applyNumberFormat="1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10" fontId="7" fillId="0" borderId="14" xfId="0" applyNumberFormat="1" applyFont="1" applyBorder="1" applyAlignment="1">
      <alignment horizontal="center"/>
    </xf>
    <xf numFmtId="10" fontId="7" fillId="0" borderId="15" xfId="0" applyNumberFormat="1" applyFont="1" applyBorder="1" applyAlignment="1">
      <alignment horizontal="center"/>
    </xf>
    <xf numFmtId="164" fontId="13" fillId="0" borderId="13" xfId="0" applyNumberFormat="1" applyFont="1" applyBorder="1" applyAlignment="1">
      <alignment horizontal="center" vertical="center"/>
    </xf>
    <xf numFmtId="164" fontId="13" fillId="0" borderId="15" xfId="0" applyNumberFormat="1" applyFont="1" applyBorder="1" applyAlignment="1">
      <alignment horizontal="center"/>
    </xf>
    <xf numFmtId="10" fontId="7" fillId="0" borderId="13" xfId="0" applyNumberFormat="1" applyFont="1" applyBorder="1" applyAlignment="1">
      <alignment horizontal="center"/>
    </xf>
    <xf numFmtId="9" fontId="14" fillId="0" borderId="0" xfId="0" applyNumberFormat="1" applyFont="1" applyAlignment="1"/>
    <xf numFmtId="164" fontId="13" fillId="0" borderId="0" xfId="0" applyNumberFormat="1" applyFont="1" applyAlignment="1"/>
    <xf numFmtId="10" fontId="13" fillId="0" borderId="12" xfId="0" applyNumberFormat="1" applyFont="1" applyBorder="1" applyAlignment="1"/>
    <xf numFmtId="10" fontId="11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10" fontId="13" fillId="0" borderId="8" xfId="0" applyNumberFormat="1" applyFont="1" applyBorder="1" applyAlignment="1"/>
    <xf numFmtId="10" fontId="13" fillId="0" borderId="9" xfId="0" applyNumberFormat="1" applyFont="1" applyBorder="1" applyAlignment="1"/>
    <xf numFmtId="0" fontId="13" fillId="0" borderId="9" xfId="0" applyFont="1" applyBorder="1" applyAlignment="1"/>
    <xf numFmtId="10" fontId="13" fillId="0" borderId="5" xfId="0" applyNumberFormat="1" applyFont="1" applyBorder="1" applyAlignment="1"/>
    <xf numFmtId="1" fontId="14" fillId="3" borderId="10" xfId="0" applyNumberFormat="1" applyFont="1" applyFill="1" applyBorder="1" applyAlignment="1">
      <alignment horizontal="center" vertical="center"/>
    </xf>
    <xf numFmtId="1" fontId="13" fillId="0" borderId="3" xfId="0" applyNumberFormat="1" applyFont="1" applyBorder="1" applyAlignment="1"/>
    <xf numFmtId="10" fontId="13" fillId="0" borderId="11" xfId="0" applyNumberFormat="1" applyFont="1" applyBorder="1" applyAlignment="1"/>
    <xf numFmtId="0" fontId="13" fillId="0" borderId="12" xfId="0" applyFont="1" applyBorder="1" applyAlignment="1"/>
    <xf numFmtId="10" fontId="13" fillId="0" borderId="13" xfId="0" applyNumberFormat="1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10" fontId="13" fillId="0" borderId="6" xfId="0" applyNumberFormat="1" applyFont="1" applyBorder="1" applyAlignment="1">
      <alignment horizontal="center"/>
    </xf>
    <xf numFmtId="10" fontId="13" fillId="0" borderId="14" xfId="0" applyNumberFormat="1" applyFont="1" applyBorder="1" applyAlignment="1"/>
    <xf numFmtId="0" fontId="13" fillId="3" borderId="10" xfId="0" applyFont="1" applyFill="1" applyBorder="1" applyAlignment="1">
      <alignment horizontal="center" vertical="center"/>
    </xf>
    <xf numFmtId="164" fontId="13" fillId="0" borderId="8" xfId="0" applyNumberFormat="1" applyFont="1" applyBorder="1" applyAlignment="1"/>
    <xf numFmtId="164" fontId="13" fillId="0" borderId="11" xfId="0" applyNumberFormat="1" applyFont="1" applyBorder="1" applyAlignment="1"/>
    <xf numFmtId="10" fontId="13" fillId="0" borderId="15" xfId="0" applyNumberFormat="1" applyFont="1" applyBorder="1" applyAlignment="1"/>
    <xf numFmtId="10" fontId="13" fillId="0" borderId="1" xfId="0" applyNumberFormat="1" applyFont="1" applyBorder="1" applyAlignment="1"/>
    <xf numFmtId="0" fontId="13" fillId="0" borderId="1" xfId="0" applyFont="1" applyBorder="1" applyAlignment="1"/>
    <xf numFmtId="0" fontId="8" fillId="0" borderId="1" xfId="0" applyFont="1" applyBorder="1" applyAlignment="1"/>
    <xf numFmtId="0" fontId="14" fillId="2" borderId="7" xfId="0" applyFont="1" applyFill="1" applyBorder="1" applyAlignment="1">
      <alignment horizontal="center" vertical="center"/>
    </xf>
    <xf numFmtId="0" fontId="16" fillId="0" borderId="0" xfId="0" applyFont="1" applyAlignment="1"/>
    <xf numFmtId="10" fontId="13" fillId="0" borderId="5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0" fontId="13" fillId="0" borderId="7" xfId="0" applyNumberFormat="1" applyFont="1" applyBorder="1" applyAlignment="1">
      <alignment horizontal="center" vertical="center"/>
    </xf>
    <xf numFmtId="10" fontId="13" fillId="0" borderId="7" xfId="0" applyNumberFormat="1" applyFont="1" applyBorder="1" applyAlignment="1">
      <alignment horizontal="center"/>
    </xf>
    <xf numFmtId="9" fontId="7" fillId="0" borderId="0" xfId="0" applyNumberFormat="1" applyFont="1" applyAlignment="1"/>
    <xf numFmtId="49" fontId="8" fillId="0" borderId="1" xfId="0" applyNumberFormat="1" applyFont="1" applyBorder="1" applyAlignment="1">
      <alignment vertical="center"/>
    </xf>
    <xf numFmtId="10" fontId="13" fillId="0" borderId="0" xfId="0" applyNumberFormat="1" applyFont="1" applyAlignment="1">
      <alignment horizontal="center" vertical="center"/>
    </xf>
    <xf numFmtId="10" fontId="13" fillId="0" borderId="0" xfId="0" applyNumberFormat="1" applyFont="1" applyAlignment="1">
      <alignment horizontal="center"/>
    </xf>
    <xf numFmtId="10" fontId="13" fillId="0" borderId="14" xfId="0" applyNumberFormat="1" applyFont="1" applyBorder="1" applyAlignment="1">
      <alignment horizontal="center"/>
    </xf>
    <xf numFmtId="165" fontId="6" fillId="0" borderId="0" xfId="0" applyNumberFormat="1" applyFont="1" applyAlignment="1"/>
    <xf numFmtId="0" fontId="8" fillId="0" borderId="1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/>
    </xf>
    <xf numFmtId="9" fontId="11" fillId="0" borderId="6" xfId="0" applyNumberFormat="1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9" fillId="0" borderId="1" xfId="0" applyFont="1" applyBorder="1" applyAlignment="1"/>
    <xf numFmtId="9" fontId="0" fillId="0" borderId="0" xfId="0" applyNumberFormat="1" applyFont="1" applyAlignment="1"/>
    <xf numFmtId="10" fontId="0" fillId="0" borderId="0" xfId="0" applyNumberFormat="1" applyFont="1" applyAlignment="1"/>
    <xf numFmtId="10" fontId="16" fillId="0" borderId="0" xfId="0" applyNumberFormat="1" applyFont="1" applyAlignment="1"/>
    <xf numFmtId="0" fontId="0" fillId="0" borderId="0" xfId="0" applyFont="1" applyAlignment="1"/>
    <xf numFmtId="49" fontId="8" fillId="0" borderId="1" xfId="0" applyNumberFormat="1" applyFont="1" applyBorder="1" applyAlignment="1">
      <alignment horizontal="center" vertical="center"/>
    </xf>
    <xf numFmtId="164" fontId="0" fillId="0" borderId="0" xfId="0" applyNumberFormat="1" applyFont="1" applyAlignment="1"/>
    <xf numFmtId="164" fontId="16" fillId="0" borderId="0" xfId="0" applyNumberFormat="1" applyFont="1" applyAlignment="1"/>
    <xf numFmtId="164" fontId="0" fillId="0" borderId="0" xfId="1" applyNumberFormat="1" applyFont="1" applyAlignment="1"/>
    <xf numFmtId="0" fontId="0" fillId="0" borderId="0" xfId="0" applyFont="1" applyAlignment="1"/>
    <xf numFmtId="49" fontId="8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49" fontId="8" fillId="0" borderId="1" xfId="0" applyNumberFormat="1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0" fillId="0" borderId="0" xfId="0" applyFont="1" applyAlignment="1"/>
    <xf numFmtId="49" fontId="8" fillId="0" borderId="1" xfId="0" applyNumberFormat="1" applyFont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0" fillId="0" borderId="0" xfId="0" applyFont="1" applyAlignment="1"/>
    <xf numFmtId="49" fontId="8" fillId="0" borderId="1" xfId="0" applyNumberFormat="1" applyFont="1" applyBorder="1" applyAlignment="1">
      <alignment horizontal="center" vertical="center"/>
    </xf>
    <xf numFmtId="10" fontId="13" fillId="0" borderId="6" xfId="0" applyNumberFormat="1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10" fontId="13" fillId="0" borderId="6" xfId="0" applyNumberFormat="1" applyFont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10" fontId="21" fillId="0" borderId="0" xfId="0" applyNumberFormat="1" applyFont="1" applyAlignment="1">
      <alignment horizontal="center" vertical="center"/>
    </xf>
    <xf numFmtId="10" fontId="21" fillId="0" borderId="0" xfId="0" applyNumberFormat="1" applyFont="1" applyAlignment="1">
      <alignment horizontal="center"/>
    </xf>
    <xf numFmtId="10" fontId="21" fillId="0" borderId="12" xfId="0" applyNumberFormat="1" applyFont="1" applyBorder="1" applyAlignment="1">
      <alignment horizontal="center"/>
    </xf>
    <xf numFmtId="10" fontId="21" fillId="0" borderId="1" xfId="0" applyNumberFormat="1" applyFont="1" applyBorder="1" applyAlignment="1">
      <alignment horizontal="center" vertical="center"/>
    </xf>
    <xf numFmtId="10" fontId="21" fillId="0" borderId="1" xfId="0" applyNumberFormat="1" applyFont="1" applyBorder="1" applyAlignment="1">
      <alignment horizontal="center"/>
    </xf>
    <xf numFmtId="10" fontId="21" fillId="0" borderId="13" xfId="0" applyNumberFormat="1" applyFont="1" applyBorder="1" applyAlignment="1">
      <alignment horizontal="center"/>
    </xf>
    <xf numFmtId="10" fontId="13" fillId="0" borderId="12" xfId="0" applyNumberFormat="1" applyFont="1" applyBorder="1" applyAlignment="1">
      <alignment horizontal="center"/>
    </xf>
    <xf numFmtId="10" fontId="13" fillId="0" borderId="1" xfId="0" applyNumberFormat="1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/>
    </xf>
    <xf numFmtId="10" fontId="13" fillId="0" borderId="13" xfId="0" applyNumberFormat="1" applyFont="1" applyBorder="1" applyAlignment="1">
      <alignment horizontal="center"/>
    </xf>
    <xf numFmtId="10" fontId="13" fillId="0" borderId="0" xfId="0" applyNumberFormat="1" applyFont="1" applyBorder="1" applyAlignment="1"/>
    <xf numFmtId="0" fontId="13" fillId="0" borderId="0" xfId="0" applyFont="1" applyBorder="1" applyAlignment="1"/>
    <xf numFmtId="10" fontId="13" fillId="0" borderId="0" xfId="0" applyNumberFormat="1" applyFont="1" applyBorder="1" applyAlignment="1">
      <alignment horizontal="center" vertical="center"/>
    </xf>
    <xf numFmtId="10" fontId="13" fillId="0" borderId="0" xfId="0" applyNumberFormat="1" applyFont="1" applyBorder="1" applyAlignment="1">
      <alignment horizontal="center"/>
    </xf>
    <xf numFmtId="0" fontId="13" fillId="3" borderId="18" xfId="0" applyFont="1" applyFill="1" applyBorder="1" applyAlignment="1">
      <alignment horizontal="center" vertical="center"/>
    </xf>
    <xf numFmtId="10" fontId="13" fillId="0" borderId="20" xfId="0" applyNumberFormat="1" applyFont="1" applyBorder="1" applyAlignment="1">
      <alignment horizontal="center" vertical="center"/>
    </xf>
    <xf numFmtId="10" fontId="13" fillId="0" borderId="21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13" xfId="0" applyFont="1" applyBorder="1" applyAlignment="1"/>
    <xf numFmtId="0" fontId="13" fillId="3" borderId="16" xfId="0" applyFont="1" applyFill="1" applyBorder="1" applyAlignment="1">
      <alignment horizontal="center" vertical="center"/>
    </xf>
    <xf numFmtId="164" fontId="13" fillId="0" borderId="0" xfId="0" applyNumberFormat="1" applyFont="1" applyBorder="1" applyAlignment="1"/>
    <xf numFmtId="10" fontId="13" fillId="0" borderId="13" xfId="0" applyNumberFormat="1" applyFont="1" applyBorder="1" applyAlignment="1"/>
    <xf numFmtId="164" fontId="13" fillId="0" borderId="15" xfId="0" applyNumberFormat="1" applyFont="1" applyBorder="1" applyAlignment="1"/>
    <xf numFmtId="0" fontId="13" fillId="0" borderId="12" xfId="0" applyFont="1" applyBorder="1" applyAlignment="1">
      <alignment horizontal="center"/>
    </xf>
    <xf numFmtId="10" fontId="14" fillId="0" borderId="8" xfId="0" applyNumberFormat="1" applyFont="1" applyBorder="1" applyAlignment="1">
      <alignment horizontal="center"/>
    </xf>
    <xf numFmtId="10" fontId="14" fillId="0" borderId="14" xfId="0" applyNumberFormat="1" applyFont="1" applyBorder="1" applyAlignment="1">
      <alignment horizontal="center"/>
    </xf>
    <xf numFmtId="10" fontId="14" fillId="0" borderId="15" xfId="0" applyNumberFormat="1" applyFont="1" applyBorder="1" applyAlignment="1">
      <alignment horizontal="center"/>
    </xf>
    <xf numFmtId="10" fontId="14" fillId="0" borderId="13" xfId="0" applyNumberFormat="1" applyFont="1" applyBorder="1" applyAlignment="1">
      <alignment horizontal="center"/>
    </xf>
    <xf numFmtId="10" fontId="21" fillId="0" borderId="14" xfId="0" applyNumberFormat="1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0" fontId="13" fillId="0" borderId="8" xfId="0" applyNumberFormat="1" applyFont="1" applyBorder="1" applyAlignment="1">
      <alignment horizontal="center" vertical="center"/>
    </xf>
    <xf numFmtId="10" fontId="13" fillId="0" borderId="11" xfId="0" applyNumberFormat="1" applyFont="1" applyBorder="1" applyAlignment="1">
      <alignment horizontal="center" vertical="center"/>
    </xf>
    <xf numFmtId="10" fontId="13" fillId="0" borderId="15" xfId="0" applyNumberFormat="1" applyFont="1" applyBorder="1" applyAlignment="1">
      <alignment horizontal="center" vertical="center"/>
    </xf>
    <xf numFmtId="10" fontId="11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10" fontId="7" fillId="0" borderId="8" xfId="0" applyNumberFormat="1" applyFont="1" applyBorder="1" applyAlignment="1">
      <alignment horizontal="center" vertical="center"/>
    </xf>
    <xf numFmtId="10" fontId="7" fillId="0" borderId="15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0" fontId="13" fillId="0" borderId="5" xfId="0" applyNumberFormat="1" applyFont="1" applyBorder="1" applyAlignment="1">
      <alignment horizontal="center" vertical="center"/>
    </xf>
    <xf numFmtId="10" fontId="13" fillId="0" borderId="14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10" fontId="13" fillId="0" borderId="13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0" fillId="0" borderId="0" xfId="0" applyFont="1" applyAlignme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/>
    <xf numFmtId="0" fontId="6" fillId="0" borderId="0" xfId="0" applyFont="1"/>
    <xf numFmtId="0" fontId="0" fillId="0" borderId="0" xfId="0"/>
    <xf numFmtId="10" fontId="13" fillId="0" borderId="8" xfId="0" applyNumberFormat="1" applyFont="1" applyBorder="1"/>
    <xf numFmtId="10" fontId="13" fillId="0" borderId="16" xfId="0" applyNumberFormat="1" applyFont="1" applyBorder="1"/>
    <xf numFmtId="0" fontId="13" fillId="0" borderId="16" xfId="0" applyFont="1" applyBorder="1"/>
    <xf numFmtId="10" fontId="13" fillId="0" borderId="5" xfId="0" applyNumberFormat="1" applyFont="1" applyBorder="1"/>
    <xf numFmtId="1" fontId="13" fillId="0" borderId="3" xfId="0" applyNumberFormat="1" applyFont="1" applyBorder="1"/>
    <xf numFmtId="10" fontId="13" fillId="0" borderId="11" xfId="0" applyNumberFormat="1" applyFont="1" applyBorder="1"/>
    <xf numFmtId="10" fontId="13" fillId="0" borderId="0" xfId="0" applyNumberFormat="1" applyFont="1"/>
    <xf numFmtId="0" fontId="13" fillId="0" borderId="12" xfId="0" applyFont="1" applyBorder="1"/>
    <xf numFmtId="10" fontId="13" fillId="0" borderId="17" xfId="0" applyNumberFormat="1" applyFont="1" applyBorder="1" applyAlignment="1">
      <alignment horizontal="center" vertical="center"/>
    </xf>
    <xf numFmtId="10" fontId="13" fillId="0" borderId="17" xfId="0" applyNumberFormat="1" applyFont="1" applyBorder="1" applyAlignment="1">
      <alignment horizontal="center"/>
    </xf>
    <xf numFmtId="9" fontId="7" fillId="0" borderId="0" xfId="0" applyNumberFormat="1" applyFont="1"/>
    <xf numFmtId="0" fontId="13" fillId="0" borderId="0" xfId="0" applyFont="1"/>
    <xf numFmtId="10" fontId="13" fillId="0" borderId="15" xfId="0" applyNumberFormat="1" applyFont="1" applyBorder="1"/>
    <xf numFmtId="10" fontId="13" fillId="0" borderId="1" xfId="0" applyNumberFormat="1" applyFont="1" applyBorder="1"/>
    <xf numFmtId="0" fontId="13" fillId="0" borderId="1" xfId="0" applyFont="1" applyBorder="1"/>
    <xf numFmtId="10" fontId="11" fillId="0" borderId="17" xfId="0" applyNumberFormat="1" applyFont="1" applyBorder="1" applyAlignment="1">
      <alignment horizontal="center"/>
    </xf>
    <xf numFmtId="10" fontId="6" fillId="0" borderId="0" xfId="0" applyNumberFormat="1" applyFont="1"/>
    <xf numFmtId="164" fontId="6" fillId="0" borderId="0" xfId="0" applyNumberFormat="1" applyFo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2" fillId="0" borderId="7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/>
    </xf>
    <xf numFmtId="10" fontId="11" fillId="0" borderId="0" xfId="0" applyNumberFormat="1" applyFont="1" applyBorder="1" applyAlignment="1">
      <alignment horizontal="center"/>
    </xf>
    <xf numFmtId="0" fontId="0" fillId="0" borderId="0" xfId="0" applyFont="1" applyAlignment="1"/>
    <xf numFmtId="10" fontId="13" fillId="0" borderId="18" xfId="0" applyNumberFormat="1" applyFont="1" applyBorder="1" applyAlignment="1">
      <alignment horizontal="center"/>
    </xf>
    <xf numFmtId="10" fontId="13" fillId="0" borderId="19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center" vertical="center" wrapText="1"/>
    </xf>
    <xf numFmtId="10" fontId="7" fillId="0" borderId="2" xfId="0" applyNumberFormat="1" applyFont="1" applyBorder="1" applyAlignment="1">
      <alignment horizontal="center" vertical="center" wrapText="1"/>
    </xf>
    <xf numFmtId="10" fontId="7" fillId="0" borderId="17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6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0" borderId="1" xfId="0" applyFont="1" applyBorder="1"/>
    <xf numFmtId="0" fontId="15" fillId="0" borderId="0" xfId="0" applyFont="1" applyAlignment="1">
      <alignment horizontal="left"/>
    </xf>
    <xf numFmtId="0" fontId="9" fillId="0" borderId="17" xfId="0" applyFont="1" applyBorder="1"/>
    <xf numFmtId="0" fontId="17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9" fillId="0" borderId="10" xfId="0" applyFont="1" applyBorder="1"/>
    <xf numFmtId="0" fontId="9" fillId="0" borderId="17" xfId="0" applyFont="1" applyBorder="1" applyAlignment="1">
      <alignment horizontal="center" vertical="center"/>
    </xf>
    <xf numFmtId="0" fontId="15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117526</xdr:colOff>
      <xdr:row>7</xdr:row>
      <xdr:rowOff>225092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E0E8ABB-BD09-4816-96F7-FA52D491A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765226</xdr:colOff>
      <xdr:row>8</xdr:row>
      <xdr:rowOff>148892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33C6A3-A24A-47E4-B668-7A769FC15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574726</xdr:colOff>
      <xdr:row>8</xdr:row>
      <xdr:rowOff>34592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DA9F09-730D-4504-98E5-6FDB28E71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574726</xdr:colOff>
      <xdr:row>8</xdr:row>
      <xdr:rowOff>34592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BD69A3-FA0D-4FBC-9167-41E4FAC0A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227331-6826-4BB1-9834-33D6D04F5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</sheetPr>
  <dimension ref="A1:X12640"/>
  <sheetViews>
    <sheetView topLeftCell="A954" zoomScaleNormal="100" workbookViewId="0">
      <selection activeCell="P992" sqref="P992"/>
    </sheetView>
  </sheetViews>
  <sheetFormatPr baseColWidth="10" defaultColWidth="12.5703125" defaultRowHeight="15" customHeight="1"/>
  <cols>
    <col min="1" max="1" width="9" bestFit="1" customWidth="1"/>
    <col min="2" max="10" width="7.140625" customWidth="1"/>
    <col min="11" max="11" width="15.7109375" style="128" customWidth="1"/>
    <col min="12" max="12" width="12.85546875" style="128" customWidth="1"/>
    <col min="13" max="15" width="12.85546875" customWidth="1"/>
    <col min="16" max="16" width="12.85546875" style="128" customWidth="1"/>
    <col min="17" max="18" width="12.85546875" customWidth="1"/>
    <col min="19" max="19" width="10.28515625" customWidth="1"/>
    <col min="20" max="26" width="10" customWidth="1"/>
  </cols>
  <sheetData>
    <row r="1" spans="1:19" s="155" customFormat="1" ht="15" customHeight="1">
      <c r="K1" s="128"/>
      <c r="L1" s="128"/>
      <c r="P1" s="128"/>
    </row>
    <row r="2" spans="1:19" s="155" customFormat="1" ht="15" customHeight="1">
      <c r="K2" s="128"/>
      <c r="L2" s="128"/>
      <c r="P2" s="128"/>
    </row>
    <row r="3" spans="1:19" s="155" customFormat="1" ht="15" customHeight="1">
      <c r="K3" s="128"/>
      <c r="L3" s="128"/>
      <c r="P3" s="128"/>
    </row>
    <row r="4" spans="1:19" ht="33.75" customHeight="1">
      <c r="F4" s="1"/>
      <c r="G4" s="209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</row>
    <row r="5" spans="1:19" ht="27" customHeight="1">
      <c r="F5" s="2"/>
      <c r="G5" s="211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</row>
    <row r="6" spans="1:19" ht="23.25" customHeight="1">
      <c r="F6" s="3"/>
      <c r="G6" s="212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</row>
    <row r="7" spans="1:19" ht="24.75" customHeight="1">
      <c r="F7" s="4"/>
      <c r="G7" s="213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</row>
    <row r="8" spans="1:19" s="155" customFormat="1" ht="24.75" customHeight="1">
      <c r="F8" s="4"/>
      <c r="G8" s="156"/>
    </row>
    <row r="9" spans="1:19" ht="12.75" customHeight="1">
      <c r="M9" s="5"/>
      <c r="N9" s="5"/>
      <c r="P9" s="130"/>
    </row>
    <row r="10" spans="1:19" ht="12.75" customHeight="1">
      <c r="L10" s="129"/>
      <c r="M10" s="5"/>
      <c r="N10" s="5"/>
      <c r="P10" s="130"/>
    </row>
    <row r="11" spans="1:19" ht="26.25">
      <c r="A11" s="7"/>
      <c r="B11" s="194" t="s">
        <v>72</v>
      </c>
      <c r="C11" s="194"/>
      <c r="D11" s="194"/>
      <c r="E11" s="194"/>
      <c r="F11" s="194"/>
      <c r="G11" s="194"/>
      <c r="H11" s="194"/>
      <c r="I11" s="194"/>
      <c r="J11" s="194"/>
      <c r="K11" s="194"/>
      <c r="L11" s="113" t="s">
        <v>0</v>
      </c>
      <c r="M11" s="67"/>
      <c r="N11" s="67"/>
      <c r="O11" s="67"/>
      <c r="P11" s="130"/>
      <c r="Q11" s="6"/>
      <c r="R11" s="6"/>
      <c r="S11" s="6"/>
    </row>
    <row r="12" spans="1:19" ht="20.25">
      <c r="A12" s="195" t="s">
        <v>1</v>
      </c>
      <c r="B12" s="197" t="s">
        <v>2</v>
      </c>
      <c r="C12" s="205"/>
      <c r="D12" s="205"/>
      <c r="E12" s="205"/>
      <c r="F12" s="205"/>
      <c r="G12" s="205"/>
      <c r="H12" s="205"/>
      <c r="I12" s="205"/>
      <c r="J12" s="205"/>
      <c r="K12" s="206"/>
      <c r="L12" s="200" t="s">
        <v>3</v>
      </c>
      <c r="M12" s="191" t="s">
        <v>4</v>
      </c>
      <c r="N12" s="191" t="s">
        <v>5</v>
      </c>
      <c r="O12" s="202" t="s">
        <v>6</v>
      </c>
      <c r="P12" s="191" t="s">
        <v>7</v>
      </c>
      <c r="Q12" s="189" t="s">
        <v>8</v>
      </c>
      <c r="R12" s="189" t="s">
        <v>9</v>
      </c>
      <c r="S12" s="191" t="s">
        <v>10</v>
      </c>
    </row>
    <row r="13" spans="1:19" ht="15.75">
      <c r="A13" s="204"/>
      <c r="B13" s="9" t="s">
        <v>11</v>
      </c>
      <c r="C13" s="9" t="s">
        <v>12</v>
      </c>
      <c r="D13" s="9" t="s">
        <v>13</v>
      </c>
      <c r="E13" s="9" t="s">
        <v>14</v>
      </c>
      <c r="F13" s="9" t="s">
        <v>15</v>
      </c>
      <c r="G13" s="9" t="s">
        <v>16</v>
      </c>
      <c r="H13" s="9" t="s">
        <v>17</v>
      </c>
      <c r="I13" s="9" t="s">
        <v>18</v>
      </c>
      <c r="J13" s="9" t="s">
        <v>19</v>
      </c>
      <c r="K13" s="135" t="s">
        <v>20</v>
      </c>
      <c r="L13" s="207"/>
      <c r="M13" s="204"/>
      <c r="N13" s="204"/>
      <c r="O13" s="204"/>
      <c r="P13" s="207"/>
      <c r="Q13" s="204"/>
      <c r="R13" s="204"/>
      <c r="S13" s="204"/>
    </row>
    <row r="14" spans="1:19" ht="15.75" customHeight="1">
      <c r="A14" s="10" t="s">
        <v>0</v>
      </c>
      <c r="B14" s="31">
        <v>103</v>
      </c>
      <c r="C14" s="31"/>
      <c r="D14" s="31"/>
      <c r="E14" s="31"/>
      <c r="F14" s="31"/>
      <c r="G14" s="31"/>
      <c r="H14" s="31"/>
      <c r="I14" s="31"/>
      <c r="J14" s="31"/>
      <c r="K14" s="31"/>
      <c r="L14" s="51"/>
      <c r="M14" s="32"/>
      <c r="N14" s="33"/>
      <c r="O14" s="34"/>
      <c r="P14" s="144"/>
      <c r="Q14" s="36">
        <f>B14</f>
        <v>103</v>
      </c>
      <c r="R14" s="37"/>
      <c r="S14" s="35"/>
    </row>
    <row r="15" spans="1:19" ht="15.75" customHeight="1">
      <c r="A15" s="10" t="s">
        <v>21</v>
      </c>
      <c r="B15" s="31"/>
      <c r="C15" s="31">
        <v>88</v>
      </c>
      <c r="D15" s="31"/>
      <c r="E15" s="31"/>
      <c r="F15" s="31"/>
      <c r="G15" s="31"/>
      <c r="H15" s="31"/>
      <c r="I15" s="31"/>
      <c r="J15" s="31"/>
      <c r="K15" s="31"/>
      <c r="L15" s="51"/>
      <c r="M15" s="38"/>
      <c r="N15" s="17"/>
      <c r="O15" s="39"/>
      <c r="P15" s="40">
        <f>IF(C15=0,"",C15/B14)</f>
        <v>0.85436893203883491</v>
      </c>
      <c r="Q15" s="41">
        <v>88</v>
      </c>
      <c r="R15" s="42">
        <f t="shared" ref="R15:R23" si="0">IF(Q15=0,"",Q15/Q14)</f>
        <v>0.85436893203883491</v>
      </c>
      <c r="S15" s="42">
        <f t="shared" ref="S15:S23" si="1">IF(Q15=0,"",100%-R15)</f>
        <v>0.14563106796116509</v>
      </c>
    </row>
    <row r="16" spans="1:19" ht="15.75" customHeight="1">
      <c r="A16" s="10" t="s">
        <v>22</v>
      </c>
      <c r="B16" s="31"/>
      <c r="C16" s="31"/>
      <c r="D16" s="31">
        <v>83</v>
      </c>
      <c r="E16" s="31"/>
      <c r="F16" s="31"/>
      <c r="G16" s="31"/>
      <c r="H16" s="31"/>
      <c r="I16" s="31"/>
      <c r="J16" s="31"/>
      <c r="K16" s="31"/>
      <c r="L16" s="51"/>
      <c r="M16" s="38"/>
      <c r="N16" s="17"/>
      <c r="O16" s="39"/>
      <c r="P16" s="40">
        <f>IF(D16=0,"",D16/C15)</f>
        <v>0.94318181818181823</v>
      </c>
      <c r="Q16" s="41">
        <v>86</v>
      </c>
      <c r="R16" s="42">
        <f t="shared" si="0"/>
        <v>0.97727272727272729</v>
      </c>
      <c r="S16" s="42">
        <f t="shared" si="1"/>
        <v>2.2727272727272707E-2</v>
      </c>
    </row>
    <row r="17" spans="1:19" ht="15.75" customHeight="1">
      <c r="A17" s="10" t="s">
        <v>23</v>
      </c>
      <c r="B17" s="31"/>
      <c r="C17" s="31"/>
      <c r="D17" s="31"/>
      <c r="E17" s="31">
        <v>76</v>
      </c>
      <c r="F17" s="31"/>
      <c r="G17" s="31"/>
      <c r="H17" s="31"/>
      <c r="I17" s="31"/>
      <c r="J17" s="31"/>
      <c r="K17" s="31"/>
      <c r="L17" s="51"/>
      <c r="M17" s="38"/>
      <c r="N17" s="17"/>
      <c r="O17" s="39"/>
      <c r="P17" s="40">
        <f>IF(E17=0,"",E17/D16)</f>
        <v>0.91566265060240959</v>
      </c>
      <c r="Q17" s="41">
        <v>80</v>
      </c>
      <c r="R17" s="42">
        <f t="shared" si="0"/>
        <v>0.93023255813953487</v>
      </c>
      <c r="S17" s="42">
        <f t="shared" si="1"/>
        <v>6.9767441860465129E-2</v>
      </c>
    </row>
    <row r="18" spans="1:19" ht="15.75" customHeight="1">
      <c r="A18" s="10" t="s">
        <v>24</v>
      </c>
      <c r="B18" s="31"/>
      <c r="C18" s="31"/>
      <c r="D18" s="31"/>
      <c r="E18" s="31"/>
      <c r="F18" s="31">
        <v>73</v>
      </c>
      <c r="G18" s="31"/>
      <c r="H18" s="31"/>
      <c r="I18" s="31"/>
      <c r="J18" s="31"/>
      <c r="K18" s="31"/>
      <c r="L18" s="51"/>
      <c r="M18" s="38"/>
      <c r="N18" s="17"/>
      <c r="O18" s="39"/>
      <c r="P18" s="40">
        <f>IF(F18=0,"",F18/E17)</f>
        <v>0.96052631578947367</v>
      </c>
      <c r="Q18" s="41">
        <v>77</v>
      </c>
      <c r="R18" s="42">
        <f t="shared" si="0"/>
        <v>0.96250000000000002</v>
      </c>
      <c r="S18" s="42">
        <f t="shared" si="1"/>
        <v>3.7499999999999978E-2</v>
      </c>
    </row>
    <row r="19" spans="1:19" ht="15.75" customHeight="1">
      <c r="A19" s="10" t="s">
        <v>25</v>
      </c>
      <c r="B19" s="31"/>
      <c r="C19" s="31"/>
      <c r="D19" s="31"/>
      <c r="E19" s="31"/>
      <c r="F19" s="31"/>
      <c r="G19" s="31">
        <v>68</v>
      </c>
      <c r="H19" s="31"/>
      <c r="I19" s="31"/>
      <c r="J19" s="31"/>
      <c r="K19" s="31"/>
      <c r="L19" s="51"/>
      <c r="M19" s="38"/>
      <c r="N19" s="17"/>
      <c r="O19" s="39"/>
      <c r="P19" s="40">
        <f>IF(G19=0,"",G19/F18)</f>
        <v>0.93150684931506844</v>
      </c>
      <c r="Q19" s="41">
        <v>71</v>
      </c>
      <c r="R19" s="42">
        <f t="shared" si="0"/>
        <v>0.92207792207792205</v>
      </c>
      <c r="S19" s="42">
        <f t="shared" si="1"/>
        <v>7.7922077922077948E-2</v>
      </c>
    </row>
    <row r="20" spans="1:19" ht="15.75" customHeight="1">
      <c r="A20" s="10" t="s">
        <v>26</v>
      </c>
      <c r="B20" s="31"/>
      <c r="C20" s="31"/>
      <c r="D20" s="31"/>
      <c r="E20" s="31"/>
      <c r="F20" s="31"/>
      <c r="G20" s="31"/>
      <c r="H20" s="31">
        <v>68</v>
      </c>
      <c r="I20" s="31"/>
      <c r="J20" s="31"/>
      <c r="K20" s="31"/>
      <c r="L20" s="51"/>
      <c r="M20" s="38"/>
      <c r="N20" s="17"/>
      <c r="O20" s="39"/>
      <c r="P20" s="40">
        <f>IF(H20=0,"",H20/G19)</f>
        <v>1</v>
      </c>
      <c r="Q20" s="41">
        <v>70</v>
      </c>
      <c r="R20" s="42">
        <f t="shared" si="0"/>
        <v>0.9859154929577465</v>
      </c>
      <c r="S20" s="42">
        <f t="shared" si="1"/>
        <v>1.4084507042253502E-2</v>
      </c>
    </row>
    <row r="21" spans="1:19" ht="15.75" customHeight="1">
      <c r="A21" s="10" t="s">
        <v>27</v>
      </c>
      <c r="B21" s="31"/>
      <c r="C21" s="31"/>
      <c r="D21" s="31"/>
      <c r="E21" s="31"/>
      <c r="F21" s="31"/>
      <c r="G21" s="31"/>
      <c r="H21" s="31"/>
      <c r="I21" s="31">
        <v>63</v>
      </c>
      <c r="J21" s="31"/>
      <c r="K21" s="31"/>
      <c r="L21" s="51"/>
      <c r="M21" s="38"/>
      <c r="N21" s="17"/>
      <c r="O21" s="39"/>
      <c r="P21" s="40">
        <f>IF(I21=0,"",I21/H20)</f>
        <v>0.92647058823529416</v>
      </c>
      <c r="Q21" s="41">
        <v>66</v>
      </c>
      <c r="R21" s="42">
        <f t="shared" si="0"/>
        <v>0.94285714285714284</v>
      </c>
      <c r="S21" s="42">
        <f t="shared" si="1"/>
        <v>5.7142857142857162E-2</v>
      </c>
    </row>
    <row r="22" spans="1:19" ht="15.75" customHeight="1">
      <c r="A22" s="10" t="s">
        <v>28</v>
      </c>
      <c r="B22" s="31"/>
      <c r="C22" s="31"/>
      <c r="D22" s="31"/>
      <c r="E22" s="31"/>
      <c r="F22" s="31"/>
      <c r="G22" s="31"/>
      <c r="H22" s="31"/>
      <c r="I22" s="31"/>
      <c r="J22" s="31">
        <v>55</v>
      </c>
      <c r="K22" s="31"/>
      <c r="L22" s="51"/>
      <c r="M22" s="38"/>
      <c r="N22" s="17"/>
      <c r="O22" s="39"/>
      <c r="P22" s="40">
        <f>IF(J22=0,"",J22/I21)</f>
        <v>0.87301587301587302</v>
      </c>
      <c r="Q22" s="41">
        <v>58</v>
      </c>
      <c r="R22" s="42">
        <f t="shared" si="0"/>
        <v>0.87878787878787878</v>
      </c>
      <c r="S22" s="42">
        <f t="shared" si="1"/>
        <v>0.12121212121212122</v>
      </c>
    </row>
    <row r="23" spans="1:19" ht="15.75" customHeight="1">
      <c r="A23" s="10" t="s">
        <v>29</v>
      </c>
      <c r="B23" s="31"/>
      <c r="C23" s="31"/>
      <c r="D23" s="31"/>
      <c r="E23" s="31"/>
      <c r="F23" s="31"/>
      <c r="G23" s="31"/>
      <c r="H23" s="31"/>
      <c r="I23" s="31"/>
      <c r="J23" s="31"/>
      <c r="K23" s="31">
        <v>55</v>
      </c>
      <c r="L23" s="51">
        <v>55</v>
      </c>
      <c r="M23" s="38"/>
      <c r="N23" s="17"/>
      <c r="O23" s="39"/>
      <c r="P23" s="40">
        <f>IF(K23=0,"",K23/J22)</f>
        <v>1</v>
      </c>
      <c r="Q23" s="41">
        <v>56</v>
      </c>
      <c r="R23" s="42">
        <f t="shared" si="0"/>
        <v>0.96551724137931039</v>
      </c>
      <c r="S23" s="42">
        <f t="shared" si="1"/>
        <v>3.4482758620689613E-2</v>
      </c>
    </row>
    <row r="24" spans="1:19" ht="15.75" customHeight="1">
      <c r="A24" s="10" t="s">
        <v>30</v>
      </c>
      <c r="B24" s="31"/>
      <c r="C24" s="31"/>
      <c r="D24" s="31"/>
      <c r="E24" s="31"/>
      <c r="F24" s="31"/>
      <c r="G24" s="31"/>
      <c r="H24" s="31"/>
      <c r="I24" s="31"/>
      <c r="J24" s="31"/>
      <c r="K24" s="31">
        <v>1</v>
      </c>
      <c r="L24" s="51"/>
      <c r="M24" s="38"/>
      <c r="N24" s="17"/>
      <c r="O24" s="18"/>
      <c r="P24" s="145"/>
      <c r="Q24" s="44">
        <v>1</v>
      </c>
      <c r="R24" s="45"/>
      <c r="S24" s="43"/>
    </row>
    <row r="25" spans="1:19" ht="15.75" customHeight="1">
      <c r="A25" s="10" t="s">
        <v>31</v>
      </c>
      <c r="B25" s="31"/>
      <c r="C25" s="31"/>
      <c r="D25" s="31"/>
      <c r="E25" s="31"/>
      <c r="F25" s="31"/>
      <c r="G25" s="31"/>
      <c r="H25" s="31"/>
      <c r="I25" s="31"/>
      <c r="J25" s="31"/>
      <c r="K25" s="31">
        <v>1</v>
      </c>
      <c r="L25" s="51">
        <v>1</v>
      </c>
      <c r="M25" s="38"/>
      <c r="N25" s="17"/>
      <c r="O25" s="18"/>
      <c r="P25" s="146"/>
      <c r="Q25" s="44">
        <v>2</v>
      </c>
      <c r="R25" s="46"/>
      <c r="S25" s="29"/>
    </row>
    <row r="26" spans="1:19" ht="15.75" customHeight="1">
      <c r="A26" s="10" t="s">
        <v>32</v>
      </c>
      <c r="B26" s="31"/>
      <c r="C26" s="31"/>
      <c r="D26" s="31"/>
      <c r="E26" s="31"/>
      <c r="F26" s="31"/>
      <c r="G26" s="31"/>
      <c r="H26" s="31"/>
      <c r="I26" s="31"/>
      <c r="J26" s="31"/>
      <c r="K26" s="31">
        <v>1</v>
      </c>
      <c r="L26" s="51"/>
      <c r="M26" s="38"/>
      <c r="N26" s="17"/>
      <c r="O26" s="18"/>
      <c r="P26" s="146"/>
      <c r="Q26" s="44">
        <v>1</v>
      </c>
      <c r="R26" s="46"/>
      <c r="S26" s="29"/>
    </row>
    <row r="27" spans="1:19" ht="15.75" customHeight="1">
      <c r="A27" s="10" t="s">
        <v>33</v>
      </c>
      <c r="B27" s="31"/>
      <c r="C27" s="31"/>
      <c r="D27" s="31"/>
      <c r="E27" s="31"/>
      <c r="F27" s="31"/>
      <c r="G27" s="31"/>
      <c r="H27" s="31"/>
      <c r="I27" s="31"/>
      <c r="J27" s="31"/>
      <c r="K27" s="31">
        <v>1</v>
      </c>
      <c r="L27" s="51">
        <v>1</v>
      </c>
      <c r="M27" s="38"/>
      <c r="N27" s="17"/>
      <c r="O27" s="18"/>
      <c r="P27" s="146"/>
      <c r="Q27" s="44">
        <v>1</v>
      </c>
      <c r="R27" s="46"/>
      <c r="S27" s="29"/>
    </row>
    <row r="28" spans="1:19" ht="15.75" customHeight="1">
      <c r="A28" s="10" t="s">
        <v>34</v>
      </c>
      <c r="B28" s="31"/>
      <c r="C28" s="31"/>
      <c r="D28" s="31"/>
      <c r="E28" s="31"/>
      <c r="F28" s="31"/>
      <c r="G28" s="31"/>
      <c r="H28" s="31"/>
      <c r="I28" s="31"/>
      <c r="J28" s="31"/>
      <c r="K28" s="31">
        <v>1</v>
      </c>
      <c r="L28" s="51"/>
      <c r="M28" s="38"/>
      <c r="N28" s="17"/>
      <c r="O28" s="18"/>
      <c r="P28" s="146"/>
      <c r="Q28" s="44">
        <v>3</v>
      </c>
      <c r="R28" s="46"/>
      <c r="S28" s="29"/>
    </row>
    <row r="29" spans="1:19" ht="15.75">
      <c r="A29" s="10" t="s">
        <v>35</v>
      </c>
      <c r="B29" s="31"/>
      <c r="C29" s="31"/>
      <c r="D29" s="31"/>
      <c r="E29" s="31"/>
      <c r="F29" s="31"/>
      <c r="G29" s="31"/>
      <c r="H29" s="31"/>
      <c r="I29" s="31"/>
      <c r="J29" s="31"/>
      <c r="K29" s="31">
        <v>1</v>
      </c>
      <c r="L29" s="51"/>
      <c r="M29" s="38"/>
      <c r="N29" s="17"/>
      <c r="O29" s="18"/>
      <c r="P29" s="146"/>
      <c r="Q29" s="118">
        <v>2</v>
      </c>
      <c r="R29" s="46"/>
      <c r="S29" s="29"/>
    </row>
    <row r="30" spans="1:19" ht="15.75">
      <c r="A30" s="10" t="s">
        <v>36</v>
      </c>
      <c r="B30" s="115"/>
      <c r="C30" s="115"/>
      <c r="D30" s="115"/>
      <c r="E30" s="115"/>
      <c r="F30" s="115"/>
      <c r="G30" s="115"/>
      <c r="H30" s="115"/>
      <c r="I30" s="115"/>
      <c r="J30" s="115"/>
      <c r="K30" s="115">
        <v>1</v>
      </c>
      <c r="L30" s="51"/>
      <c r="M30" s="47"/>
      <c r="N30" s="48"/>
      <c r="O30" s="49"/>
      <c r="P30" s="99"/>
      <c r="Q30" s="89">
        <v>1</v>
      </c>
      <c r="R30" s="49"/>
      <c r="S30" s="117"/>
    </row>
    <row r="31" spans="1:19" ht="18">
      <c r="A31" s="14"/>
      <c r="B31" s="193" t="s">
        <v>37</v>
      </c>
      <c r="C31" s="193"/>
      <c r="D31" s="193"/>
      <c r="E31" s="193"/>
      <c r="F31" s="193"/>
      <c r="G31" s="193"/>
      <c r="H31" s="193"/>
      <c r="I31" s="193"/>
      <c r="J31" s="193"/>
      <c r="K31" s="193"/>
      <c r="L31" s="114">
        <f>SUM(L23:L27)</f>
        <v>57</v>
      </c>
      <c r="M31" s="15">
        <f>IF(L23=0,"",L23/B14)</f>
        <v>0.53398058252427183</v>
      </c>
      <c r="N31" s="15">
        <f>IF(L31=0,"",L31/B14)</f>
        <v>0.55339805825242716</v>
      </c>
      <c r="O31" s="15">
        <f>IF(L23=0,"",N31-M31)</f>
        <v>1.9417475728155331E-2</v>
      </c>
      <c r="P31" s="130"/>
      <c r="Q31" s="6"/>
      <c r="R31" s="16"/>
      <c r="S31" s="5"/>
    </row>
    <row r="32" spans="1:19" ht="12.75" customHeight="1">
      <c r="M32" s="5"/>
      <c r="N32" s="5"/>
      <c r="P32" s="130"/>
    </row>
    <row r="33" spans="1:19" ht="12.75" customHeight="1">
      <c r="L33" s="129"/>
      <c r="M33" s="5"/>
      <c r="N33" s="5"/>
      <c r="P33" s="130"/>
    </row>
    <row r="34" spans="1:19" ht="26.25">
      <c r="A34" s="7"/>
      <c r="B34" s="194" t="s">
        <v>72</v>
      </c>
      <c r="C34" s="194"/>
      <c r="D34" s="194"/>
      <c r="E34" s="194"/>
      <c r="F34" s="194"/>
      <c r="G34" s="194"/>
      <c r="H34" s="194"/>
      <c r="I34" s="194"/>
      <c r="J34" s="194"/>
      <c r="K34" s="194"/>
      <c r="L34" s="113" t="s">
        <v>21</v>
      </c>
      <c r="M34" s="67"/>
      <c r="N34" s="67"/>
      <c r="O34" s="67"/>
      <c r="P34" s="130"/>
      <c r="Q34" s="6"/>
      <c r="R34" s="6"/>
      <c r="S34" s="6"/>
    </row>
    <row r="35" spans="1:19" ht="20.25">
      <c r="A35" s="195" t="s">
        <v>1</v>
      </c>
      <c r="B35" s="197" t="s">
        <v>2</v>
      </c>
      <c r="C35" s="205"/>
      <c r="D35" s="205"/>
      <c r="E35" s="205"/>
      <c r="F35" s="205"/>
      <c r="G35" s="205"/>
      <c r="H35" s="205"/>
      <c r="I35" s="205"/>
      <c r="J35" s="205"/>
      <c r="K35" s="206"/>
      <c r="L35" s="200" t="s">
        <v>3</v>
      </c>
      <c r="M35" s="191" t="s">
        <v>4</v>
      </c>
      <c r="N35" s="191" t="s">
        <v>5</v>
      </c>
      <c r="O35" s="202" t="s">
        <v>6</v>
      </c>
      <c r="P35" s="191" t="s">
        <v>7</v>
      </c>
      <c r="Q35" s="189" t="s">
        <v>8</v>
      </c>
      <c r="R35" s="189" t="s">
        <v>9</v>
      </c>
      <c r="S35" s="191" t="s">
        <v>10</v>
      </c>
    </row>
    <row r="36" spans="1:19" ht="15.75">
      <c r="A36" s="204"/>
      <c r="B36" s="9" t="s">
        <v>11</v>
      </c>
      <c r="C36" s="9" t="s">
        <v>12</v>
      </c>
      <c r="D36" s="9" t="s">
        <v>13</v>
      </c>
      <c r="E36" s="9" t="s">
        <v>14</v>
      </c>
      <c r="F36" s="9" t="s">
        <v>15</v>
      </c>
      <c r="G36" s="9" t="s">
        <v>16</v>
      </c>
      <c r="H36" s="9" t="s">
        <v>17</v>
      </c>
      <c r="I36" s="9" t="s">
        <v>18</v>
      </c>
      <c r="J36" s="9" t="s">
        <v>19</v>
      </c>
      <c r="K36" s="135" t="s">
        <v>20</v>
      </c>
      <c r="L36" s="207"/>
      <c r="M36" s="204"/>
      <c r="N36" s="204"/>
      <c r="O36" s="204"/>
      <c r="P36" s="207"/>
      <c r="Q36" s="204"/>
      <c r="R36" s="204"/>
      <c r="S36" s="204"/>
    </row>
    <row r="37" spans="1:19" ht="15.75" customHeight="1">
      <c r="A37" s="10" t="s">
        <v>21</v>
      </c>
      <c r="B37" s="31">
        <v>50</v>
      </c>
      <c r="C37" s="31"/>
      <c r="D37" s="31"/>
      <c r="E37" s="31"/>
      <c r="F37" s="31"/>
      <c r="G37" s="31"/>
      <c r="H37" s="31"/>
      <c r="I37" s="31"/>
      <c r="J37" s="31"/>
      <c r="K37" s="31"/>
      <c r="L37" s="51"/>
      <c r="M37" s="32"/>
      <c r="N37" s="33"/>
      <c r="O37" s="34"/>
      <c r="P37" s="144"/>
      <c r="Q37" s="36">
        <f>B37</f>
        <v>50</v>
      </c>
      <c r="R37" s="37"/>
      <c r="S37" s="35"/>
    </row>
    <row r="38" spans="1:19" ht="15.75" customHeight="1">
      <c r="A38" s="10" t="s">
        <v>22</v>
      </c>
      <c r="B38" s="31"/>
      <c r="C38" s="31">
        <v>42</v>
      </c>
      <c r="D38" s="31"/>
      <c r="E38" s="31"/>
      <c r="F38" s="31"/>
      <c r="G38" s="31"/>
      <c r="H38" s="31"/>
      <c r="I38" s="31"/>
      <c r="J38" s="31"/>
      <c r="K38" s="31"/>
      <c r="L38" s="51"/>
      <c r="M38" s="38"/>
      <c r="N38" s="17"/>
      <c r="O38" s="39"/>
      <c r="P38" s="40">
        <f>IF(C38=0,"",C38/B37)</f>
        <v>0.84</v>
      </c>
      <c r="Q38" s="41">
        <v>43</v>
      </c>
      <c r="R38" s="42">
        <f t="shared" ref="R38:R46" si="2">IF(Q38=0,"",Q38/Q37)</f>
        <v>0.86</v>
      </c>
      <c r="S38" s="42">
        <f t="shared" ref="S38:S46" si="3">IF(Q38=0,"",100%-R38)</f>
        <v>0.14000000000000001</v>
      </c>
    </row>
    <row r="39" spans="1:19" ht="15.75" customHeight="1">
      <c r="A39" s="10" t="s">
        <v>23</v>
      </c>
      <c r="B39" s="31"/>
      <c r="C39" s="31"/>
      <c r="D39" s="31">
        <v>40</v>
      </c>
      <c r="E39" s="31"/>
      <c r="F39" s="31"/>
      <c r="G39" s="31"/>
      <c r="H39" s="31"/>
      <c r="I39" s="31"/>
      <c r="J39" s="31"/>
      <c r="K39" s="31"/>
      <c r="L39" s="51"/>
      <c r="M39" s="38"/>
      <c r="N39" s="17"/>
      <c r="O39" s="39"/>
      <c r="P39" s="40">
        <f>IF(D39=0,"",D39/C38)</f>
        <v>0.95238095238095233</v>
      </c>
      <c r="Q39" s="41">
        <v>42</v>
      </c>
      <c r="R39" s="42">
        <f t="shared" si="2"/>
        <v>0.97674418604651159</v>
      </c>
      <c r="S39" s="42">
        <f t="shared" si="3"/>
        <v>2.3255813953488413E-2</v>
      </c>
    </row>
    <row r="40" spans="1:19" ht="15.75" customHeight="1">
      <c r="A40" s="10" t="s">
        <v>24</v>
      </c>
      <c r="B40" s="31"/>
      <c r="C40" s="31"/>
      <c r="D40" s="31"/>
      <c r="E40" s="31">
        <v>37</v>
      </c>
      <c r="F40" s="31"/>
      <c r="G40" s="31"/>
      <c r="H40" s="31"/>
      <c r="I40" s="31"/>
      <c r="J40" s="31"/>
      <c r="K40" s="31"/>
      <c r="L40" s="51"/>
      <c r="M40" s="38"/>
      <c r="N40" s="17"/>
      <c r="O40" s="39"/>
      <c r="P40" s="40">
        <f>IF(E40=0,"",E40/D39)</f>
        <v>0.92500000000000004</v>
      </c>
      <c r="Q40" s="41">
        <v>38</v>
      </c>
      <c r="R40" s="42">
        <f t="shared" si="2"/>
        <v>0.90476190476190477</v>
      </c>
      <c r="S40" s="42">
        <f t="shared" si="3"/>
        <v>9.5238095238095233E-2</v>
      </c>
    </row>
    <row r="41" spans="1:19" ht="15.75" customHeight="1">
      <c r="A41" s="10" t="s">
        <v>25</v>
      </c>
      <c r="B41" s="31"/>
      <c r="C41" s="31"/>
      <c r="D41" s="31"/>
      <c r="E41" s="31"/>
      <c r="F41" s="31">
        <v>34</v>
      </c>
      <c r="G41" s="31"/>
      <c r="H41" s="31"/>
      <c r="I41" s="31"/>
      <c r="J41" s="31"/>
      <c r="K41" s="31"/>
      <c r="L41" s="51"/>
      <c r="M41" s="38"/>
      <c r="N41" s="17"/>
      <c r="O41" s="39"/>
      <c r="P41" s="40">
        <f>IF(F41=0,"",F41/E40)</f>
        <v>0.91891891891891897</v>
      </c>
      <c r="Q41" s="41">
        <v>37</v>
      </c>
      <c r="R41" s="42">
        <f t="shared" si="2"/>
        <v>0.97368421052631582</v>
      </c>
      <c r="S41" s="42">
        <f t="shared" si="3"/>
        <v>2.6315789473684181E-2</v>
      </c>
    </row>
    <row r="42" spans="1:19" ht="15.75" customHeight="1">
      <c r="A42" s="10" t="s">
        <v>26</v>
      </c>
      <c r="B42" s="31"/>
      <c r="C42" s="31"/>
      <c r="D42" s="31"/>
      <c r="E42" s="31"/>
      <c r="F42" s="31"/>
      <c r="G42" s="31">
        <v>32</v>
      </c>
      <c r="H42" s="31"/>
      <c r="I42" s="31"/>
      <c r="J42" s="31"/>
      <c r="K42" s="31"/>
      <c r="L42" s="51"/>
      <c r="M42" s="38"/>
      <c r="N42" s="17"/>
      <c r="O42" s="39"/>
      <c r="P42" s="40">
        <f>IF(G42=0,"",G42/F41)</f>
        <v>0.94117647058823528</v>
      </c>
      <c r="Q42" s="41">
        <v>36</v>
      </c>
      <c r="R42" s="42">
        <f t="shared" si="2"/>
        <v>0.97297297297297303</v>
      </c>
      <c r="S42" s="42">
        <f t="shared" si="3"/>
        <v>2.7027027027026973E-2</v>
      </c>
    </row>
    <row r="43" spans="1:19" ht="15.75" customHeight="1">
      <c r="A43" s="10" t="s">
        <v>27</v>
      </c>
      <c r="B43" s="31"/>
      <c r="C43" s="31"/>
      <c r="D43" s="31"/>
      <c r="E43" s="31"/>
      <c r="F43" s="31"/>
      <c r="G43" s="31"/>
      <c r="H43" s="31">
        <v>28</v>
      </c>
      <c r="I43" s="31"/>
      <c r="J43" s="31"/>
      <c r="K43" s="31"/>
      <c r="L43" s="51"/>
      <c r="M43" s="38"/>
      <c r="N43" s="17"/>
      <c r="O43" s="39"/>
      <c r="P43" s="40">
        <f>IF(H43=0,"",H43/G42)</f>
        <v>0.875</v>
      </c>
      <c r="Q43" s="41">
        <v>31</v>
      </c>
      <c r="R43" s="42">
        <f t="shared" si="2"/>
        <v>0.86111111111111116</v>
      </c>
      <c r="S43" s="42">
        <f t="shared" si="3"/>
        <v>0.13888888888888884</v>
      </c>
    </row>
    <row r="44" spans="1:19" ht="15.75" customHeight="1">
      <c r="A44" s="10" t="s">
        <v>28</v>
      </c>
      <c r="B44" s="31"/>
      <c r="C44" s="31"/>
      <c r="D44" s="31"/>
      <c r="E44" s="31"/>
      <c r="F44" s="31"/>
      <c r="G44" s="31"/>
      <c r="H44" s="31"/>
      <c r="I44" s="31">
        <v>27</v>
      </c>
      <c r="J44" s="31"/>
      <c r="K44" s="31"/>
      <c r="L44" s="51"/>
      <c r="M44" s="38"/>
      <c r="N44" s="17"/>
      <c r="O44" s="39"/>
      <c r="P44" s="40">
        <f>IF(I44=0,"",I44/H43)</f>
        <v>0.9642857142857143</v>
      </c>
      <c r="Q44" s="41">
        <v>30</v>
      </c>
      <c r="R44" s="42">
        <f t="shared" si="2"/>
        <v>0.967741935483871</v>
      </c>
      <c r="S44" s="42">
        <f t="shared" si="3"/>
        <v>3.2258064516129004E-2</v>
      </c>
    </row>
    <row r="45" spans="1:19" ht="15.75" customHeight="1">
      <c r="A45" s="10" t="s">
        <v>29</v>
      </c>
      <c r="B45" s="31"/>
      <c r="C45" s="31"/>
      <c r="D45" s="31"/>
      <c r="E45" s="31"/>
      <c r="F45" s="31"/>
      <c r="G45" s="31"/>
      <c r="H45" s="31"/>
      <c r="I45" s="31"/>
      <c r="J45" s="31">
        <v>27</v>
      </c>
      <c r="K45" s="31"/>
      <c r="L45" s="51"/>
      <c r="M45" s="38"/>
      <c r="N45" s="17"/>
      <c r="O45" s="39"/>
      <c r="P45" s="40">
        <f>IF(J45=0,"",J45/I44)</f>
        <v>1</v>
      </c>
      <c r="Q45" s="41">
        <v>30</v>
      </c>
      <c r="R45" s="42">
        <f t="shared" si="2"/>
        <v>1</v>
      </c>
      <c r="S45" s="42">
        <f t="shared" si="3"/>
        <v>0</v>
      </c>
    </row>
    <row r="46" spans="1:19" ht="15.75" customHeight="1">
      <c r="A46" s="10" t="s">
        <v>30</v>
      </c>
      <c r="B46" s="31"/>
      <c r="C46" s="31"/>
      <c r="D46" s="31"/>
      <c r="E46" s="31"/>
      <c r="F46" s="31"/>
      <c r="G46" s="31"/>
      <c r="H46" s="31"/>
      <c r="I46" s="31"/>
      <c r="J46" s="31"/>
      <c r="K46" s="31">
        <v>27</v>
      </c>
      <c r="L46" s="51">
        <v>27</v>
      </c>
      <c r="M46" s="38"/>
      <c r="N46" s="17"/>
      <c r="O46" s="39"/>
      <c r="P46" s="40">
        <f>IF(K46=0,"",K46/J45)</f>
        <v>1</v>
      </c>
      <c r="Q46" s="41">
        <v>30</v>
      </c>
      <c r="R46" s="42">
        <f t="shared" si="2"/>
        <v>1</v>
      </c>
      <c r="S46" s="42">
        <f t="shared" si="3"/>
        <v>0</v>
      </c>
    </row>
    <row r="47" spans="1:19" ht="15.75" customHeight="1">
      <c r="A47" s="10" t="s">
        <v>31</v>
      </c>
      <c r="B47" s="31"/>
      <c r="C47" s="31"/>
      <c r="D47" s="31"/>
      <c r="E47" s="31"/>
      <c r="F47" s="31"/>
      <c r="G47" s="31"/>
      <c r="H47" s="31"/>
      <c r="I47" s="31"/>
      <c r="J47" s="31"/>
      <c r="K47" s="31">
        <v>3</v>
      </c>
      <c r="L47" s="51">
        <v>3</v>
      </c>
      <c r="M47" s="38"/>
      <c r="N47" s="17"/>
      <c r="O47" s="18"/>
      <c r="P47" s="145"/>
      <c r="Q47" s="44">
        <v>3</v>
      </c>
      <c r="R47" s="45"/>
      <c r="S47" s="43"/>
    </row>
    <row r="48" spans="1:19" ht="15.75" customHeight="1">
      <c r="A48" s="10" t="s">
        <v>32</v>
      </c>
      <c r="B48" s="31"/>
      <c r="C48" s="31"/>
      <c r="D48" s="31"/>
      <c r="E48" s="31"/>
      <c r="F48" s="31"/>
      <c r="G48" s="31"/>
      <c r="H48" s="31"/>
      <c r="I48" s="31"/>
      <c r="J48" s="31"/>
      <c r="K48" s="31">
        <v>1</v>
      </c>
      <c r="L48" s="51"/>
      <c r="M48" s="38"/>
      <c r="N48" s="17"/>
      <c r="O48" s="18"/>
      <c r="P48" s="146"/>
      <c r="Q48" s="44">
        <v>2</v>
      </c>
      <c r="R48" s="46"/>
      <c r="S48" s="29"/>
    </row>
    <row r="49" spans="1:19" ht="15.75" customHeight="1">
      <c r="A49" s="10" t="s">
        <v>33</v>
      </c>
      <c r="B49" s="31"/>
      <c r="C49" s="31"/>
      <c r="D49" s="31"/>
      <c r="E49" s="31"/>
      <c r="F49" s="31"/>
      <c r="G49" s="31"/>
      <c r="H49" s="31"/>
      <c r="I49" s="31"/>
      <c r="J49" s="31"/>
      <c r="K49" s="31">
        <v>1</v>
      </c>
      <c r="L49" s="51"/>
      <c r="M49" s="38"/>
      <c r="N49" s="17"/>
      <c r="O49" s="18"/>
      <c r="P49" s="146"/>
      <c r="Q49" s="44">
        <v>1</v>
      </c>
      <c r="R49" s="46"/>
      <c r="S49" s="29"/>
    </row>
    <row r="50" spans="1:19" ht="15.75" customHeight="1">
      <c r="A50" s="10" t="s">
        <v>34</v>
      </c>
      <c r="B50" s="31"/>
      <c r="C50" s="31"/>
      <c r="D50" s="31"/>
      <c r="E50" s="31"/>
      <c r="F50" s="31"/>
      <c r="G50" s="31"/>
      <c r="H50" s="31"/>
      <c r="I50" s="31"/>
      <c r="J50" s="31"/>
      <c r="K50" s="31">
        <v>1</v>
      </c>
      <c r="L50" s="51"/>
      <c r="M50" s="38"/>
      <c r="N50" s="17"/>
      <c r="O50" s="18"/>
      <c r="P50" s="146"/>
      <c r="Q50" s="44">
        <v>1</v>
      </c>
      <c r="R50" s="46"/>
      <c r="S50" s="29"/>
    </row>
    <row r="51" spans="1:19" ht="15.75" customHeight="1">
      <c r="A51" s="10" t="s">
        <v>35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51"/>
      <c r="M51" s="38"/>
      <c r="N51" s="17"/>
      <c r="O51" s="18"/>
      <c r="P51" s="146"/>
      <c r="Q51" s="44"/>
      <c r="R51" s="46"/>
      <c r="S51" s="29"/>
    </row>
    <row r="52" spans="1:19" ht="15.75" customHeight="1">
      <c r="A52" s="10" t="s">
        <v>36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51"/>
      <c r="M52" s="38"/>
      <c r="N52" s="17"/>
      <c r="O52" s="18"/>
      <c r="P52" s="146"/>
      <c r="Q52" s="44"/>
      <c r="R52" s="46"/>
      <c r="S52" s="29"/>
    </row>
    <row r="53" spans="1:19" ht="15.75" customHeight="1">
      <c r="A53" s="10" t="s">
        <v>38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51"/>
      <c r="M53" s="47"/>
      <c r="N53" s="48"/>
      <c r="O53" s="49"/>
      <c r="P53" s="99"/>
      <c r="Q53" s="116"/>
      <c r="R53" s="49"/>
      <c r="S53" s="117"/>
    </row>
    <row r="54" spans="1:19" ht="18">
      <c r="A54" s="14"/>
      <c r="B54" s="193" t="s">
        <v>37</v>
      </c>
      <c r="C54" s="193"/>
      <c r="D54" s="193"/>
      <c r="E54" s="193"/>
      <c r="F54" s="193"/>
      <c r="G54" s="193"/>
      <c r="H54" s="193"/>
      <c r="I54" s="193"/>
      <c r="J54" s="193"/>
      <c r="K54" s="193"/>
      <c r="L54" s="114">
        <f>SUM(L46:L50)</f>
        <v>30</v>
      </c>
      <c r="M54" s="15">
        <f>IF(L46=0,"",L46/B37)</f>
        <v>0.54</v>
      </c>
      <c r="N54" s="15">
        <f>IF(L54=0,"",L54/B37)</f>
        <v>0.6</v>
      </c>
      <c r="O54" s="15">
        <f>IF(L46=0,"",N54-M54)</f>
        <v>5.9999999999999942E-2</v>
      </c>
      <c r="P54" s="130"/>
      <c r="Q54" s="6"/>
      <c r="R54" s="16"/>
      <c r="S54" s="5"/>
    </row>
    <row r="55" spans="1:19" ht="12.75" customHeight="1">
      <c r="M55" s="5"/>
      <c r="N55" s="5"/>
      <c r="P55" s="130"/>
    </row>
    <row r="56" spans="1:19" ht="12.75" customHeight="1">
      <c r="L56" s="129"/>
      <c r="M56" s="5"/>
      <c r="N56" s="5"/>
      <c r="P56" s="130"/>
    </row>
    <row r="57" spans="1:19" ht="26.25">
      <c r="A57" s="7"/>
      <c r="B57" s="194" t="s">
        <v>72</v>
      </c>
      <c r="C57" s="194"/>
      <c r="D57" s="194"/>
      <c r="E57" s="194"/>
      <c r="F57" s="194"/>
      <c r="G57" s="194"/>
      <c r="H57" s="194"/>
      <c r="I57" s="194"/>
      <c r="J57" s="194"/>
      <c r="K57" s="194"/>
      <c r="L57" s="113" t="s">
        <v>22</v>
      </c>
      <c r="M57" s="67"/>
      <c r="N57" s="67"/>
      <c r="O57" s="67"/>
      <c r="P57" s="130"/>
      <c r="Q57" s="6"/>
      <c r="R57" s="6"/>
      <c r="S57" s="6"/>
    </row>
    <row r="58" spans="1:19" ht="20.25">
      <c r="A58" s="195" t="s">
        <v>1</v>
      </c>
      <c r="B58" s="197" t="s">
        <v>2</v>
      </c>
      <c r="C58" s="205"/>
      <c r="D58" s="205"/>
      <c r="E58" s="205"/>
      <c r="F58" s="205"/>
      <c r="G58" s="205"/>
      <c r="H58" s="205"/>
      <c r="I58" s="205"/>
      <c r="J58" s="205"/>
      <c r="K58" s="206"/>
      <c r="L58" s="200" t="s">
        <v>3</v>
      </c>
      <c r="M58" s="191" t="s">
        <v>4</v>
      </c>
      <c r="N58" s="191" t="s">
        <v>5</v>
      </c>
      <c r="O58" s="202" t="s">
        <v>6</v>
      </c>
      <c r="P58" s="191" t="s">
        <v>7</v>
      </c>
      <c r="Q58" s="189" t="s">
        <v>8</v>
      </c>
      <c r="R58" s="189" t="s">
        <v>9</v>
      </c>
      <c r="S58" s="191" t="s">
        <v>10</v>
      </c>
    </row>
    <row r="59" spans="1:19" ht="15.75">
      <c r="A59" s="204"/>
      <c r="B59" s="9" t="s">
        <v>11</v>
      </c>
      <c r="C59" s="9" t="s">
        <v>12</v>
      </c>
      <c r="D59" s="9" t="s">
        <v>13</v>
      </c>
      <c r="E59" s="9" t="s">
        <v>14</v>
      </c>
      <c r="F59" s="9" t="s">
        <v>15</v>
      </c>
      <c r="G59" s="9" t="s">
        <v>16</v>
      </c>
      <c r="H59" s="9" t="s">
        <v>17</v>
      </c>
      <c r="I59" s="9" t="s">
        <v>18</v>
      </c>
      <c r="J59" s="9" t="s">
        <v>19</v>
      </c>
      <c r="K59" s="135" t="s">
        <v>20</v>
      </c>
      <c r="L59" s="207"/>
      <c r="M59" s="204"/>
      <c r="N59" s="204"/>
      <c r="O59" s="204"/>
      <c r="P59" s="207"/>
      <c r="Q59" s="204"/>
      <c r="R59" s="204"/>
      <c r="S59" s="204"/>
    </row>
    <row r="60" spans="1:19" ht="15.75" customHeight="1">
      <c r="A60" s="10" t="s">
        <v>22</v>
      </c>
      <c r="B60" s="31">
        <v>112</v>
      </c>
      <c r="C60" s="31"/>
      <c r="D60" s="31"/>
      <c r="E60" s="31"/>
      <c r="F60" s="31"/>
      <c r="G60" s="31"/>
      <c r="H60" s="31"/>
      <c r="I60" s="31"/>
      <c r="J60" s="31"/>
      <c r="K60" s="31"/>
      <c r="L60" s="51"/>
      <c r="M60" s="32"/>
      <c r="N60" s="33"/>
      <c r="O60" s="34"/>
      <c r="P60" s="144"/>
      <c r="Q60" s="36">
        <f>B60</f>
        <v>112</v>
      </c>
      <c r="R60" s="37"/>
      <c r="S60" s="35"/>
    </row>
    <row r="61" spans="1:19" ht="15.75" customHeight="1">
      <c r="A61" s="10" t="s">
        <v>23</v>
      </c>
      <c r="B61" s="31"/>
      <c r="C61" s="31">
        <v>101</v>
      </c>
      <c r="D61" s="31"/>
      <c r="E61" s="31"/>
      <c r="F61" s="31"/>
      <c r="G61" s="31"/>
      <c r="H61" s="31"/>
      <c r="I61" s="31"/>
      <c r="J61" s="31"/>
      <c r="K61" s="31"/>
      <c r="L61" s="51"/>
      <c r="M61" s="38"/>
      <c r="N61" s="17"/>
      <c r="O61" s="39"/>
      <c r="P61" s="40">
        <f>IF(C61=0,"",C61/B60)</f>
        <v>0.9017857142857143</v>
      </c>
      <c r="Q61" s="41">
        <v>101</v>
      </c>
      <c r="R61" s="42">
        <f t="shared" ref="R61:R69" si="4">IF(Q61=0,"",Q61/Q60)</f>
        <v>0.9017857142857143</v>
      </c>
      <c r="S61" s="42">
        <f t="shared" ref="S61:S69" si="5">IF(Q61=0,"",100%-R61)</f>
        <v>9.8214285714285698E-2</v>
      </c>
    </row>
    <row r="62" spans="1:19" ht="15.75" customHeight="1">
      <c r="A62" s="10" t="s">
        <v>24</v>
      </c>
      <c r="B62" s="31"/>
      <c r="C62" s="31"/>
      <c r="D62" s="31">
        <v>81</v>
      </c>
      <c r="E62" s="31"/>
      <c r="F62" s="31"/>
      <c r="G62" s="31"/>
      <c r="H62" s="31"/>
      <c r="I62" s="31"/>
      <c r="J62" s="31"/>
      <c r="K62" s="31"/>
      <c r="L62" s="51"/>
      <c r="M62" s="38"/>
      <c r="N62" s="17"/>
      <c r="O62" s="39"/>
      <c r="P62" s="40">
        <f>IF(D62=0,"",D62/C61)</f>
        <v>0.80198019801980203</v>
      </c>
      <c r="Q62" s="41">
        <v>96</v>
      </c>
      <c r="R62" s="42">
        <f t="shared" si="4"/>
        <v>0.95049504950495045</v>
      </c>
      <c r="S62" s="42">
        <f t="shared" si="5"/>
        <v>4.9504950495049549E-2</v>
      </c>
    </row>
    <row r="63" spans="1:19" ht="15.75" customHeight="1">
      <c r="A63" s="10" t="s">
        <v>25</v>
      </c>
      <c r="B63" s="31"/>
      <c r="C63" s="31"/>
      <c r="D63" s="31"/>
      <c r="E63" s="31">
        <v>74</v>
      </c>
      <c r="F63" s="31"/>
      <c r="G63" s="31"/>
      <c r="H63" s="31"/>
      <c r="I63" s="31"/>
      <c r="J63" s="31"/>
      <c r="K63" s="31"/>
      <c r="L63" s="51"/>
      <c r="M63" s="38"/>
      <c r="N63" s="17"/>
      <c r="O63" s="39"/>
      <c r="P63" s="40">
        <f>IF(E63=0,"",E63/D62)</f>
        <v>0.9135802469135802</v>
      </c>
      <c r="Q63" s="41">
        <v>92</v>
      </c>
      <c r="R63" s="42">
        <f t="shared" si="4"/>
        <v>0.95833333333333337</v>
      </c>
      <c r="S63" s="42">
        <f t="shared" si="5"/>
        <v>4.166666666666663E-2</v>
      </c>
    </row>
    <row r="64" spans="1:19" ht="15.75" customHeight="1">
      <c r="A64" s="10" t="s">
        <v>26</v>
      </c>
      <c r="B64" s="31"/>
      <c r="C64" s="31"/>
      <c r="D64" s="31"/>
      <c r="E64" s="31"/>
      <c r="F64" s="31">
        <v>72</v>
      </c>
      <c r="G64" s="31"/>
      <c r="H64" s="31"/>
      <c r="I64" s="31"/>
      <c r="J64" s="31"/>
      <c r="K64" s="31"/>
      <c r="L64" s="51"/>
      <c r="M64" s="38"/>
      <c r="N64" s="17"/>
      <c r="O64" s="39"/>
      <c r="P64" s="40">
        <f>IF(F64=0,"",F64/E63)</f>
        <v>0.97297297297297303</v>
      </c>
      <c r="Q64" s="41">
        <v>88</v>
      </c>
      <c r="R64" s="42">
        <f t="shared" si="4"/>
        <v>0.95652173913043481</v>
      </c>
      <c r="S64" s="42">
        <f t="shared" si="5"/>
        <v>4.3478260869565188E-2</v>
      </c>
    </row>
    <row r="65" spans="1:19" ht="15.75" customHeight="1">
      <c r="A65" s="10" t="s">
        <v>27</v>
      </c>
      <c r="B65" s="31"/>
      <c r="C65" s="31"/>
      <c r="D65" s="31"/>
      <c r="E65" s="31"/>
      <c r="F65" s="31"/>
      <c r="G65" s="31">
        <v>63</v>
      </c>
      <c r="H65" s="31"/>
      <c r="I65" s="31"/>
      <c r="J65" s="31"/>
      <c r="K65" s="31"/>
      <c r="L65" s="51"/>
      <c r="M65" s="38"/>
      <c r="N65" s="17"/>
      <c r="O65" s="39"/>
      <c r="P65" s="40">
        <f>IF(G65=0,"",G65/F64)</f>
        <v>0.875</v>
      </c>
      <c r="Q65" s="41">
        <v>82</v>
      </c>
      <c r="R65" s="42">
        <f t="shared" si="4"/>
        <v>0.93181818181818177</v>
      </c>
      <c r="S65" s="42">
        <f t="shared" si="5"/>
        <v>6.8181818181818232E-2</v>
      </c>
    </row>
    <row r="66" spans="1:19" ht="15.75" customHeight="1">
      <c r="A66" s="10" t="s">
        <v>28</v>
      </c>
      <c r="B66" s="31"/>
      <c r="C66" s="31"/>
      <c r="D66" s="31"/>
      <c r="E66" s="31"/>
      <c r="F66" s="31"/>
      <c r="G66" s="31"/>
      <c r="H66" s="31">
        <v>58</v>
      </c>
      <c r="I66" s="31"/>
      <c r="J66" s="31"/>
      <c r="K66" s="31"/>
      <c r="L66" s="51"/>
      <c r="M66" s="38"/>
      <c r="N66" s="17"/>
      <c r="O66" s="39"/>
      <c r="P66" s="40">
        <f>IF(H66=0,"",H66/G65)</f>
        <v>0.92063492063492058</v>
      </c>
      <c r="Q66" s="41">
        <v>75</v>
      </c>
      <c r="R66" s="42">
        <f t="shared" si="4"/>
        <v>0.91463414634146345</v>
      </c>
      <c r="S66" s="42">
        <f t="shared" si="5"/>
        <v>8.536585365853655E-2</v>
      </c>
    </row>
    <row r="67" spans="1:19" ht="15.75" customHeight="1">
      <c r="A67" s="10" t="s">
        <v>29</v>
      </c>
      <c r="B67" s="31"/>
      <c r="C67" s="31"/>
      <c r="D67" s="31"/>
      <c r="E67" s="31"/>
      <c r="F67" s="31"/>
      <c r="G67" s="31"/>
      <c r="H67" s="31"/>
      <c r="I67" s="31">
        <v>54</v>
      </c>
      <c r="J67" s="31"/>
      <c r="K67" s="31"/>
      <c r="L67" s="51"/>
      <c r="M67" s="38"/>
      <c r="N67" s="17"/>
      <c r="O67" s="39"/>
      <c r="P67" s="40">
        <f>IF(I67=0,"",I67/H66)</f>
        <v>0.93103448275862066</v>
      </c>
      <c r="Q67" s="41">
        <v>68</v>
      </c>
      <c r="R67" s="42">
        <f t="shared" si="4"/>
        <v>0.90666666666666662</v>
      </c>
      <c r="S67" s="42">
        <f t="shared" si="5"/>
        <v>9.3333333333333379E-2</v>
      </c>
    </row>
    <row r="68" spans="1:19" ht="15.75" customHeight="1">
      <c r="A68" s="10" t="s">
        <v>30</v>
      </c>
      <c r="B68" s="31"/>
      <c r="C68" s="31"/>
      <c r="D68" s="31"/>
      <c r="E68" s="31"/>
      <c r="F68" s="31"/>
      <c r="G68" s="31"/>
      <c r="H68" s="31"/>
      <c r="I68" s="31"/>
      <c r="J68" s="31">
        <v>53</v>
      </c>
      <c r="K68" s="31"/>
      <c r="L68" s="51"/>
      <c r="M68" s="38"/>
      <c r="N68" s="17"/>
      <c r="O68" s="39"/>
      <c r="P68" s="40">
        <f>IF(J68=0,"",J68/I67)</f>
        <v>0.98148148148148151</v>
      </c>
      <c r="Q68" s="41">
        <v>65</v>
      </c>
      <c r="R68" s="42">
        <f t="shared" si="4"/>
        <v>0.95588235294117652</v>
      </c>
      <c r="S68" s="42">
        <f t="shared" si="5"/>
        <v>4.4117647058823484E-2</v>
      </c>
    </row>
    <row r="69" spans="1:19" ht="15.75" customHeight="1">
      <c r="A69" s="10" t="s">
        <v>31</v>
      </c>
      <c r="B69" s="31"/>
      <c r="C69" s="31"/>
      <c r="D69" s="31"/>
      <c r="E69" s="31"/>
      <c r="F69" s="31"/>
      <c r="G69" s="31"/>
      <c r="H69" s="31"/>
      <c r="I69" s="31"/>
      <c r="J69" s="31"/>
      <c r="K69" s="31">
        <v>51</v>
      </c>
      <c r="L69" s="51">
        <v>51</v>
      </c>
      <c r="M69" s="38"/>
      <c r="N69" s="17"/>
      <c r="O69" s="39"/>
      <c r="P69" s="40">
        <f>IF(K69=0,"",K69/J68)</f>
        <v>0.96226415094339623</v>
      </c>
      <c r="Q69" s="41">
        <v>64</v>
      </c>
      <c r="R69" s="42">
        <f t="shared" si="4"/>
        <v>0.98461538461538467</v>
      </c>
      <c r="S69" s="42">
        <f t="shared" si="5"/>
        <v>1.538461538461533E-2</v>
      </c>
    </row>
    <row r="70" spans="1:19" ht="15.75" customHeight="1">
      <c r="A70" s="10" t="s">
        <v>32</v>
      </c>
      <c r="B70" s="31"/>
      <c r="C70" s="31"/>
      <c r="D70" s="31"/>
      <c r="E70" s="31"/>
      <c r="F70" s="31"/>
      <c r="G70" s="31"/>
      <c r="H70" s="31"/>
      <c r="I70" s="31"/>
      <c r="J70" s="31"/>
      <c r="K70" s="31">
        <v>12</v>
      </c>
      <c r="L70" s="51">
        <v>12</v>
      </c>
      <c r="M70" s="38"/>
      <c r="N70" s="17"/>
      <c r="O70" s="18"/>
      <c r="P70" s="145"/>
      <c r="Q70" s="44">
        <v>16</v>
      </c>
      <c r="R70" s="45"/>
      <c r="S70" s="43"/>
    </row>
    <row r="71" spans="1:19" ht="15.75" customHeight="1">
      <c r="A71" s="10" t="s">
        <v>33</v>
      </c>
      <c r="B71" s="31"/>
      <c r="C71" s="31"/>
      <c r="D71" s="31"/>
      <c r="E71" s="31"/>
      <c r="F71" s="31"/>
      <c r="G71" s="31"/>
      <c r="H71" s="31"/>
      <c r="I71" s="31"/>
      <c r="J71" s="31"/>
      <c r="K71" s="31">
        <v>2</v>
      </c>
      <c r="L71" s="51">
        <v>2</v>
      </c>
      <c r="M71" s="38"/>
      <c r="N71" s="17"/>
      <c r="O71" s="18"/>
      <c r="P71" s="146"/>
      <c r="Q71" s="44">
        <v>3</v>
      </c>
      <c r="R71" s="46"/>
      <c r="S71" s="29"/>
    </row>
    <row r="72" spans="1:19" ht="15.75" customHeight="1">
      <c r="A72" s="10" t="s">
        <v>34</v>
      </c>
      <c r="B72" s="31"/>
      <c r="C72" s="31"/>
      <c r="D72" s="31"/>
      <c r="E72" s="31"/>
      <c r="F72" s="31"/>
      <c r="G72" s="31"/>
      <c r="H72" s="31"/>
      <c r="I72" s="31"/>
      <c r="J72" s="31"/>
      <c r="K72" s="31">
        <v>1</v>
      </c>
      <c r="L72" s="51"/>
      <c r="M72" s="38"/>
      <c r="N72" s="17"/>
      <c r="O72" s="18"/>
      <c r="P72" s="146"/>
      <c r="Q72" s="44">
        <v>1</v>
      </c>
      <c r="R72" s="46"/>
      <c r="S72" s="29"/>
    </row>
    <row r="73" spans="1:19" ht="15.75" customHeight="1">
      <c r="A73" s="10" t="s">
        <v>35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51"/>
      <c r="M73" s="38"/>
      <c r="N73" s="17"/>
      <c r="O73" s="18"/>
      <c r="P73" s="146"/>
      <c r="Q73" s="44"/>
      <c r="R73" s="46"/>
      <c r="S73" s="29"/>
    </row>
    <row r="74" spans="1:19" ht="15.75" customHeight="1">
      <c r="A74" s="10" t="s">
        <v>36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51"/>
      <c r="M74" s="38"/>
      <c r="N74" s="17"/>
      <c r="O74" s="18"/>
      <c r="P74" s="146"/>
      <c r="Q74" s="44"/>
      <c r="R74" s="46"/>
      <c r="S74" s="29"/>
    </row>
    <row r="75" spans="1:19" ht="15.75" customHeight="1">
      <c r="A75" s="10" t="s">
        <v>38</v>
      </c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51"/>
      <c r="M75" s="38"/>
      <c r="N75" s="17"/>
      <c r="O75" s="18"/>
      <c r="P75" s="146"/>
      <c r="Q75" s="44"/>
      <c r="R75" s="46"/>
      <c r="S75" s="29"/>
    </row>
    <row r="76" spans="1:19" ht="15.75">
      <c r="A76" s="10" t="s">
        <v>39</v>
      </c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51"/>
      <c r="M76" s="47"/>
      <c r="N76" s="48"/>
      <c r="O76" s="49"/>
      <c r="P76" s="99"/>
      <c r="Q76" s="116"/>
      <c r="R76" s="49"/>
      <c r="S76" s="117"/>
    </row>
    <row r="77" spans="1:19" ht="18">
      <c r="A77" s="14"/>
      <c r="B77" s="193" t="s">
        <v>37</v>
      </c>
      <c r="C77" s="193"/>
      <c r="D77" s="193"/>
      <c r="E77" s="193"/>
      <c r="F77" s="193"/>
      <c r="G77" s="193"/>
      <c r="H77" s="193"/>
      <c r="I77" s="193"/>
      <c r="J77" s="193"/>
      <c r="K77" s="193"/>
      <c r="L77" s="114">
        <f>SUM(L69:L72)</f>
        <v>65</v>
      </c>
      <c r="M77" s="15">
        <f>IF(L69=0,"",L69/B60)</f>
        <v>0.45535714285714285</v>
      </c>
      <c r="N77" s="15">
        <f>IF(L77=0,"",L77/B60)</f>
        <v>0.5803571428571429</v>
      </c>
      <c r="O77" s="15">
        <f>IF(L69=0,"",N77-M77)</f>
        <v>0.12500000000000006</v>
      </c>
      <c r="P77" s="130"/>
      <c r="Q77" s="6"/>
      <c r="R77" s="16"/>
      <c r="S77" s="5"/>
    </row>
    <row r="78" spans="1:19" ht="12.75" customHeight="1">
      <c r="M78" s="5"/>
      <c r="N78" s="5"/>
      <c r="P78" s="130"/>
    </row>
    <row r="79" spans="1:19" ht="12.75" customHeight="1">
      <c r="L79" s="129"/>
      <c r="M79" s="5"/>
      <c r="N79" s="5"/>
      <c r="P79" s="130"/>
    </row>
    <row r="80" spans="1:19" ht="26.25" customHeight="1">
      <c r="A80" s="7"/>
      <c r="B80" s="194" t="s">
        <v>72</v>
      </c>
      <c r="C80" s="194"/>
      <c r="D80" s="194"/>
      <c r="E80" s="194"/>
      <c r="F80" s="194"/>
      <c r="G80" s="194"/>
      <c r="H80" s="194"/>
      <c r="I80" s="194"/>
      <c r="J80" s="194"/>
      <c r="K80" s="194"/>
      <c r="L80" s="113" t="s">
        <v>23</v>
      </c>
      <c r="M80" s="67"/>
      <c r="N80" s="67"/>
      <c r="O80" s="67"/>
      <c r="P80" s="130"/>
      <c r="Q80" s="6"/>
      <c r="R80" s="6"/>
      <c r="S80" s="6"/>
    </row>
    <row r="81" spans="1:19" ht="20.25">
      <c r="A81" s="195" t="s">
        <v>1</v>
      </c>
      <c r="B81" s="197" t="s">
        <v>2</v>
      </c>
      <c r="C81" s="205"/>
      <c r="D81" s="205"/>
      <c r="E81" s="205"/>
      <c r="F81" s="205"/>
      <c r="G81" s="205"/>
      <c r="H81" s="205"/>
      <c r="I81" s="205"/>
      <c r="J81" s="205"/>
      <c r="K81" s="206"/>
      <c r="L81" s="200" t="s">
        <v>3</v>
      </c>
      <c r="M81" s="191" t="s">
        <v>4</v>
      </c>
      <c r="N81" s="191" t="s">
        <v>5</v>
      </c>
      <c r="O81" s="202" t="s">
        <v>6</v>
      </c>
      <c r="P81" s="191" t="s">
        <v>7</v>
      </c>
      <c r="Q81" s="189" t="s">
        <v>8</v>
      </c>
      <c r="R81" s="189" t="s">
        <v>9</v>
      </c>
      <c r="S81" s="191" t="s">
        <v>10</v>
      </c>
    </row>
    <row r="82" spans="1:19" ht="15.75">
      <c r="A82" s="204"/>
      <c r="B82" s="9" t="s">
        <v>11</v>
      </c>
      <c r="C82" s="9" t="s">
        <v>12</v>
      </c>
      <c r="D82" s="9" t="s">
        <v>13</v>
      </c>
      <c r="E82" s="9" t="s">
        <v>14</v>
      </c>
      <c r="F82" s="9" t="s">
        <v>15</v>
      </c>
      <c r="G82" s="9" t="s">
        <v>16</v>
      </c>
      <c r="H82" s="9" t="s">
        <v>17</v>
      </c>
      <c r="I82" s="9" t="s">
        <v>18</v>
      </c>
      <c r="J82" s="9" t="s">
        <v>19</v>
      </c>
      <c r="K82" s="135" t="s">
        <v>20</v>
      </c>
      <c r="L82" s="207"/>
      <c r="M82" s="204"/>
      <c r="N82" s="204"/>
      <c r="O82" s="204"/>
      <c r="P82" s="207"/>
      <c r="Q82" s="204"/>
      <c r="R82" s="204"/>
      <c r="S82" s="204"/>
    </row>
    <row r="83" spans="1:19" ht="15.75" customHeight="1">
      <c r="A83" s="10" t="s">
        <v>23</v>
      </c>
      <c r="B83" s="31">
        <v>46</v>
      </c>
      <c r="C83" s="31"/>
      <c r="D83" s="31"/>
      <c r="E83" s="31"/>
      <c r="F83" s="31"/>
      <c r="G83" s="31"/>
      <c r="H83" s="31"/>
      <c r="I83" s="31"/>
      <c r="J83" s="31"/>
      <c r="K83" s="31"/>
      <c r="L83" s="51"/>
      <c r="M83" s="32"/>
      <c r="N83" s="33"/>
      <c r="O83" s="34"/>
      <c r="P83" s="144"/>
      <c r="Q83" s="36">
        <f>B83</f>
        <v>46</v>
      </c>
      <c r="R83" s="37"/>
      <c r="S83" s="35"/>
    </row>
    <row r="84" spans="1:19" ht="15.75" customHeight="1">
      <c r="A84" s="10" t="s">
        <v>24</v>
      </c>
      <c r="B84" s="31"/>
      <c r="C84" s="31">
        <v>40</v>
      </c>
      <c r="D84" s="31"/>
      <c r="E84" s="31"/>
      <c r="F84" s="31"/>
      <c r="G84" s="31"/>
      <c r="H84" s="31"/>
      <c r="I84" s="31"/>
      <c r="J84" s="31"/>
      <c r="K84" s="31"/>
      <c r="L84" s="51"/>
      <c r="M84" s="38"/>
      <c r="N84" s="17"/>
      <c r="O84" s="39"/>
      <c r="P84" s="40">
        <f>IF(C84=0,"",C84/B83)</f>
        <v>0.86956521739130432</v>
      </c>
      <c r="Q84" s="41">
        <v>40</v>
      </c>
      <c r="R84" s="42">
        <f t="shared" ref="R84:R92" si="6">IF(Q84=0,"",Q84/Q83)</f>
        <v>0.86956521739130432</v>
      </c>
      <c r="S84" s="42">
        <f t="shared" ref="S84:S92" si="7">IF(Q84=0,"",100%-R84)</f>
        <v>0.13043478260869568</v>
      </c>
    </row>
    <row r="85" spans="1:19" ht="15.75" customHeight="1">
      <c r="A85" s="10" t="s">
        <v>25</v>
      </c>
      <c r="B85" s="31"/>
      <c r="C85" s="31"/>
      <c r="D85" s="31">
        <v>31</v>
      </c>
      <c r="E85" s="31"/>
      <c r="F85" s="31"/>
      <c r="G85" s="31"/>
      <c r="H85" s="31"/>
      <c r="I85" s="31"/>
      <c r="J85" s="31"/>
      <c r="K85" s="31"/>
      <c r="L85" s="51"/>
      <c r="M85" s="38"/>
      <c r="N85" s="17"/>
      <c r="O85" s="39"/>
      <c r="P85" s="40">
        <f>IF(D85=0,"",D85/C84)</f>
        <v>0.77500000000000002</v>
      </c>
      <c r="Q85" s="41">
        <v>38</v>
      </c>
      <c r="R85" s="42">
        <f t="shared" si="6"/>
        <v>0.95</v>
      </c>
      <c r="S85" s="42">
        <f t="shared" si="7"/>
        <v>5.0000000000000044E-2</v>
      </c>
    </row>
    <row r="86" spans="1:19" ht="15.75" customHeight="1">
      <c r="A86" s="10" t="s">
        <v>26</v>
      </c>
      <c r="B86" s="31"/>
      <c r="C86" s="31"/>
      <c r="D86" s="31"/>
      <c r="E86" s="31">
        <v>27</v>
      </c>
      <c r="F86" s="31"/>
      <c r="G86" s="31"/>
      <c r="H86" s="31"/>
      <c r="I86" s="31"/>
      <c r="J86" s="31"/>
      <c r="K86" s="31"/>
      <c r="L86" s="51"/>
      <c r="M86" s="38"/>
      <c r="N86" s="17"/>
      <c r="O86" s="39"/>
      <c r="P86" s="40">
        <f>IF(E86=0,"",E86/D85)</f>
        <v>0.87096774193548387</v>
      </c>
      <c r="Q86" s="41">
        <v>32</v>
      </c>
      <c r="R86" s="42">
        <f t="shared" si="6"/>
        <v>0.84210526315789469</v>
      </c>
      <c r="S86" s="42">
        <f t="shared" si="7"/>
        <v>0.15789473684210531</v>
      </c>
    </row>
    <row r="87" spans="1:19" ht="15.75" customHeight="1">
      <c r="A87" s="10" t="s">
        <v>27</v>
      </c>
      <c r="B87" s="31"/>
      <c r="C87" s="31"/>
      <c r="D87" s="31"/>
      <c r="E87" s="31"/>
      <c r="F87" s="31">
        <v>24</v>
      </c>
      <c r="G87" s="31"/>
      <c r="H87" s="31"/>
      <c r="I87" s="31"/>
      <c r="J87" s="31"/>
      <c r="K87" s="31"/>
      <c r="L87" s="51"/>
      <c r="M87" s="38"/>
      <c r="N87" s="17"/>
      <c r="O87" s="39"/>
      <c r="P87" s="40">
        <f>IF(F87=0,"",F87/E86)</f>
        <v>0.88888888888888884</v>
      </c>
      <c r="Q87" s="41">
        <v>26</v>
      </c>
      <c r="R87" s="42">
        <f t="shared" si="6"/>
        <v>0.8125</v>
      </c>
      <c r="S87" s="42">
        <f t="shared" si="7"/>
        <v>0.1875</v>
      </c>
    </row>
    <row r="88" spans="1:19" ht="15.75" customHeight="1">
      <c r="A88" s="10" t="s">
        <v>28</v>
      </c>
      <c r="B88" s="31"/>
      <c r="C88" s="31"/>
      <c r="D88" s="31"/>
      <c r="E88" s="31"/>
      <c r="F88" s="31"/>
      <c r="G88" s="31">
        <v>24</v>
      </c>
      <c r="H88" s="31"/>
      <c r="I88" s="31"/>
      <c r="J88" s="31"/>
      <c r="K88" s="31"/>
      <c r="L88" s="51"/>
      <c r="M88" s="38"/>
      <c r="N88" s="17"/>
      <c r="O88" s="39"/>
      <c r="P88" s="40">
        <f>IF(G88=0,"",G88/F87)</f>
        <v>1</v>
      </c>
      <c r="Q88" s="41">
        <v>27</v>
      </c>
      <c r="R88" s="42">
        <f t="shared" si="6"/>
        <v>1.0384615384615385</v>
      </c>
      <c r="S88" s="42">
        <f t="shared" si="7"/>
        <v>-3.8461538461538547E-2</v>
      </c>
    </row>
    <row r="89" spans="1:19" ht="15.75" customHeight="1">
      <c r="A89" s="10" t="s">
        <v>29</v>
      </c>
      <c r="B89" s="31"/>
      <c r="C89" s="31"/>
      <c r="D89" s="31"/>
      <c r="E89" s="31"/>
      <c r="F89" s="31"/>
      <c r="G89" s="31"/>
      <c r="H89" s="31">
        <v>22</v>
      </c>
      <c r="I89" s="31"/>
      <c r="J89" s="31"/>
      <c r="K89" s="31"/>
      <c r="L89" s="51"/>
      <c r="M89" s="38"/>
      <c r="N89" s="17"/>
      <c r="O89" s="39"/>
      <c r="P89" s="40">
        <f>IF(H89=0,"",H89/G88)</f>
        <v>0.91666666666666663</v>
      </c>
      <c r="Q89" s="41">
        <v>27</v>
      </c>
      <c r="R89" s="42">
        <f t="shared" si="6"/>
        <v>1</v>
      </c>
      <c r="S89" s="42">
        <f t="shared" si="7"/>
        <v>0</v>
      </c>
    </row>
    <row r="90" spans="1:19" ht="15.75" customHeight="1">
      <c r="A90" s="10" t="s">
        <v>30</v>
      </c>
      <c r="B90" s="31"/>
      <c r="C90" s="31"/>
      <c r="D90" s="31"/>
      <c r="E90" s="31"/>
      <c r="F90" s="31"/>
      <c r="G90" s="31"/>
      <c r="H90" s="31"/>
      <c r="I90" s="31">
        <v>22</v>
      </c>
      <c r="J90" s="31"/>
      <c r="K90" s="31"/>
      <c r="L90" s="51"/>
      <c r="M90" s="38"/>
      <c r="N90" s="17"/>
      <c r="O90" s="39"/>
      <c r="P90" s="40">
        <f>IF(I90=0,"",I90/H89)</f>
        <v>1</v>
      </c>
      <c r="Q90" s="41">
        <v>27</v>
      </c>
      <c r="R90" s="42">
        <f t="shared" si="6"/>
        <v>1</v>
      </c>
      <c r="S90" s="42">
        <f t="shared" si="7"/>
        <v>0</v>
      </c>
    </row>
    <row r="91" spans="1:19" ht="15.75" customHeight="1">
      <c r="A91" s="10" t="s">
        <v>31</v>
      </c>
      <c r="B91" s="31"/>
      <c r="C91" s="31"/>
      <c r="D91" s="31"/>
      <c r="E91" s="31"/>
      <c r="F91" s="31"/>
      <c r="G91" s="31"/>
      <c r="H91" s="31"/>
      <c r="I91" s="31"/>
      <c r="J91" s="31">
        <v>22</v>
      </c>
      <c r="K91" s="31"/>
      <c r="L91" s="51"/>
      <c r="M91" s="38"/>
      <c r="N91" s="17"/>
      <c r="O91" s="39"/>
      <c r="P91" s="40">
        <f>IF(J91=0,"",J91/I90)</f>
        <v>1</v>
      </c>
      <c r="Q91" s="41">
        <v>28</v>
      </c>
      <c r="R91" s="42">
        <f t="shared" si="6"/>
        <v>1.037037037037037</v>
      </c>
      <c r="S91" s="42">
        <f t="shared" si="7"/>
        <v>-3.7037037037036979E-2</v>
      </c>
    </row>
    <row r="92" spans="1:19" ht="15.75" customHeight="1">
      <c r="A92" s="10" t="s">
        <v>32</v>
      </c>
      <c r="B92" s="31"/>
      <c r="C92" s="31"/>
      <c r="D92" s="31"/>
      <c r="E92" s="31"/>
      <c r="F92" s="31"/>
      <c r="G92" s="31"/>
      <c r="H92" s="31"/>
      <c r="I92" s="31"/>
      <c r="J92" s="31"/>
      <c r="K92" s="31">
        <v>22</v>
      </c>
      <c r="L92" s="51">
        <v>21</v>
      </c>
      <c r="M92" s="38"/>
      <c r="N92" s="17"/>
      <c r="O92" s="39"/>
      <c r="P92" s="40">
        <f>IF(K92=0,"",K92/J91)</f>
        <v>1</v>
      </c>
      <c r="Q92" s="41">
        <v>28</v>
      </c>
      <c r="R92" s="42">
        <f t="shared" si="6"/>
        <v>1</v>
      </c>
      <c r="S92" s="42">
        <f t="shared" si="7"/>
        <v>0</v>
      </c>
    </row>
    <row r="93" spans="1:19" ht="15.75" customHeight="1">
      <c r="A93" s="10" t="s">
        <v>33</v>
      </c>
      <c r="B93" s="31"/>
      <c r="C93" s="31"/>
      <c r="D93" s="31"/>
      <c r="E93" s="31"/>
      <c r="F93" s="31"/>
      <c r="G93" s="31"/>
      <c r="H93" s="31"/>
      <c r="I93" s="31"/>
      <c r="J93" s="31"/>
      <c r="K93" s="31">
        <v>1</v>
      </c>
      <c r="L93" s="51">
        <v>1</v>
      </c>
      <c r="M93" s="38"/>
      <c r="N93" s="17"/>
      <c r="O93" s="18"/>
      <c r="P93" s="145"/>
      <c r="Q93" s="44">
        <v>4</v>
      </c>
      <c r="R93" s="45"/>
      <c r="S93" s="43"/>
    </row>
    <row r="94" spans="1:19" ht="15.75" customHeight="1">
      <c r="A94" s="10" t="s">
        <v>34</v>
      </c>
      <c r="B94" s="31"/>
      <c r="C94" s="31"/>
      <c r="D94" s="31"/>
      <c r="E94" s="31"/>
      <c r="F94" s="31"/>
      <c r="G94" s="31"/>
      <c r="H94" s="31"/>
      <c r="I94" s="31"/>
      <c r="J94" s="31"/>
      <c r="K94" s="31">
        <v>1</v>
      </c>
      <c r="L94" s="51">
        <v>1</v>
      </c>
      <c r="M94" s="38"/>
      <c r="N94" s="17"/>
      <c r="O94" s="18"/>
      <c r="P94" s="146"/>
      <c r="Q94" s="44">
        <v>2</v>
      </c>
      <c r="R94" s="46"/>
      <c r="S94" s="29"/>
    </row>
    <row r="95" spans="1:19" ht="15.75" customHeight="1">
      <c r="A95" s="10" t="s">
        <v>35</v>
      </c>
      <c r="B95" s="31"/>
      <c r="C95" s="31"/>
      <c r="D95" s="31"/>
      <c r="E95" s="31"/>
      <c r="F95" s="31"/>
      <c r="G95" s="31"/>
      <c r="H95" s="31"/>
      <c r="I95" s="31"/>
      <c r="J95" s="31"/>
      <c r="K95" s="31">
        <v>1</v>
      </c>
      <c r="L95" s="51">
        <v>1</v>
      </c>
      <c r="M95" s="38"/>
      <c r="N95" s="17"/>
      <c r="O95" s="18"/>
      <c r="P95" s="146"/>
      <c r="Q95" s="44">
        <v>4</v>
      </c>
      <c r="R95" s="46"/>
      <c r="S95" s="29"/>
    </row>
    <row r="96" spans="1:19" ht="15.75" customHeight="1">
      <c r="A96" s="10" t="s">
        <v>36</v>
      </c>
      <c r="B96" s="31"/>
      <c r="C96" s="31"/>
      <c r="D96" s="31"/>
      <c r="E96" s="31"/>
      <c r="F96" s="31"/>
      <c r="G96" s="31"/>
      <c r="H96" s="31"/>
      <c r="I96" s="31"/>
      <c r="J96" s="31"/>
      <c r="K96" s="31">
        <v>1</v>
      </c>
      <c r="L96" s="51"/>
      <c r="M96" s="38"/>
      <c r="N96" s="17"/>
      <c r="O96" s="18"/>
      <c r="P96" s="146"/>
      <c r="Q96" s="44">
        <v>2</v>
      </c>
      <c r="R96" s="46"/>
      <c r="S96" s="29"/>
    </row>
    <row r="97" spans="1:19" ht="15.75" customHeight="1">
      <c r="A97" s="10" t="s">
        <v>38</v>
      </c>
      <c r="B97" s="31"/>
      <c r="C97" s="31"/>
      <c r="D97" s="31"/>
      <c r="E97" s="31"/>
      <c r="F97" s="31"/>
      <c r="G97" s="31"/>
      <c r="H97" s="31"/>
      <c r="I97" s="31"/>
      <c r="J97" s="31">
        <v>2</v>
      </c>
      <c r="K97" s="31"/>
      <c r="L97" s="51"/>
      <c r="M97" s="38"/>
      <c r="N97" s="17"/>
      <c r="O97" s="18"/>
      <c r="P97" s="146"/>
      <c r="Q97" s="44">
        <v>2</v>
      </c>
      <c r="R97" s="46"/>
      <c r="S97" s="29"/>
    </row>
    <row r="98" spans="1:19" ht="15.75" customHeight="1">
      <c r="A98" s="10" t="s">
        <v>40</v>
      </c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51"/>
      <c r="M98" s="38"/>
      <c r="N98" s="17"/>
      <c r="O98" s="18"/>
      <c r="P98" s="146"/>
      <c r="Q98" s="44"/>
      <c r="R98" s="46"/>
      <c r="S98" s="29"/>
    </row>
    <row r="99" spans="1:19" ht="15.75" customHeight="1">
      <c r="A99" s="10" t="s">
        <v>41</v>
      </c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51"/>
      <c r="M99" s="47"/>
      <c r="N99" s="48"/>
      <c r="O99" s="49"/>
      <c r="P99" s="99"/>
      <c r="Q99" s="116"/>
      <c r="R99" s="49"/>
      <c r="S99" s="117"/>
    </row>
    <row r="100" spans="1:19" ht="18.75" customHeight="1">
      <c r="A100" s="14"/>
      <c r="B100" s="193" t="s">
        <v>37</v>
      </c>
      <c r="C100" s="193"/>
      <c r="D100" s="193"/>
      <c r="E100" s="193"/>
      <c r="F100" s="193"/>
      <c r="G100" s="193"/>
      <c r="H100" s="193"/>
      <c r="I100" s="193"/>
      <c r="J100" s="193"/>
      <c r="K100" s="193"/>
      <c r="L100" s="114">
        <f>SUM(L92:L96)</f>
        <v>24</v>
      </c>
      <c r="M100" s="15">
        <f>IF(L92=0,"",L92/B83)</f>
        <v>0.45652173913043476</v>
      </c>
      <c r="N100" s="15">
        <f>IF(L100=0,"",L100/B83)</f>
        <v>0.52173913043478259</v>
      </c>
      <c r="O100" s="15">
        <f>IF(L92=0,"",N100-M100)</f>
        <v>6.5217391304347838E-2</v>
      </c>
      <c r="P100" s="130"/>
      <c r="Q100" s="6"/>
      <c r="R100" s="16"/>
      <c r="S100" s="5"/>
    </row>
    <row r="101" spans="1:19" ht="12.75" customHeight="1">
      <c r="M101" s="5"/>
      <c r="N101" s="5"/>
      <c r="P101" s="130"/>
    </row>
    <row r="102" spans="1:19" ht="12.75" customHeight="1">
      <c r="L102" s="129"/>
      <c r="M102" s="5"/>
      <c r="N102" s="5"/>
      <c r="P102" s="130"/>
    </row>
    <row r="103" spans="1:19" ht="26.25">
      <c r="A103" s="7"/>
      <c r="B103" s="194" t="s">
        <v>72</v>
      </c>
      <c r="C103" s="194"/>
      <c r="D103" s="194"/>
      <c r="E103" s="194"/>
      <c r="F103" s="194"/>
      <c r="G103" s="194"/>
      <c r="H103" s="194"/>
      <c r="I103" s="194"/>
      <c r="J103" s="194"/>
      <c r="K103" s="194"/>
      <c r="L103" s="113" t="s">
        <v>24</v>
      </c>
      <c r="M103" s="67"/>
      <c r="N103" s="67"/>
      <c r="O103" s="67"/>
      <c r="P103" s="130"/>
      <c r="Q103" s="6"/>
      <c r="R103" s="6"/>
      <c r="S103" s="6"/>
    </row>
    <row r="104" spans="1:19" ht="20.25">
      <c r="A104" s="195" t="s">
        <v>1</v>
      </c>
      <c r="B104" s="197" t="s">
        <v>2</v>
      </c>
      <c r="C104" s="205"/>
      <c r="D104" s="205"/>
      <c r="E104" s="205"/>
      <c r="F104" s="205"/>
      <c r="G104" s="205"/>
      <c r="H104" s="205"/>
      <c r="I104" s="205"/>
      <c r="J104" s="205"/>
      <c r="K104" s="206"/>
      <c r="L104" s="200" t="s">
        <v>3</v>
      </c>
      <c r="M104" s="191" t="s">
        <v>4</v>
      </c>
      <c r="N104" s="191" t="s">
        <v>5</v>
      </c>
      <c r="O104" s="202" t="s">
        <v>6</v>
      </c>
      <c r="P104" s="191" t="s">
        <v>7</v>
      </c>
      <c r="Q104" s="189" t="s">
        <v>8</v>
      </c>
      <c r="R104" s="189" t="s">
        <v>9</v>
      </c>
      <c r="S104" s="191" t="s">
        <v>10</v>
      </c>
    </row>
    <row r="105" spans="1:19" ht="15.75">
      <c r="A105" s="204"/>
      <c r="B105" s="9" t="s">
        <v>11</v>
      </c>
      <c r="C105" s="9" t="s">
        <v>12</v>
      </c>
      <c r="D105" s="9" t="s">
        <v>13</v>
      </c>
      <c r="E105" s="9" t="s">
        <v>14</v>
      </c>
      <c r="F105" s="9" t="s">
        <v>15</v>
      </c>
      <c r="G105" s="9" t="s">
        <v>16</v>
      </c>
      <c r="H105" s="9" t="s">
        <v>17</v>
      </c>
      <c r="I105" s="9" t="s">
        <v>18</v>
      </c>
      <c r="J105" s="9" t="s">
        <v>19</v>
      </c>
      <c r="K105" s="135" t="s">
        <v>20</v>
      </c>
      <c r="L105" s="207"/>
      <c r="M105" s="204"/>
      <c r="N105" s="204"/>
      <c r="O105" s="204"/>
      <c r="P105" s="207"/>
      <c r="Q105" s="204"/>
      <c r="R105" s="204"/>
      <c r="S105" s="204"/>
    </row>
    <row r="106" spans="1:19" ht="15.75" customHeight="1">
      <c r="A106" s="10" t="s">
        <v>24</v>
      </c>
      <c r="B106" s="31">
        <v>121</v>
      </c>
      <c r="C106" s="31"/>
      <c r="D106" s="31"/>
      <c r="E106" s="31"/>
      <c r="F106" s="31"/>
      <c r="G106" s="31"/>
      <c r="H106" s="31"/>
      <c r="I106" s="31"/>
      <c r="J106" s="31"/>
      <c r="K106" s="31"/>
      <c r="L106" s="51"/>
      <c r="M106" s="32"/>
      <c r="N106" s="33"/>
      <c r="O106" s="34"/>
      <c r="P106" s="144"/>
      <c r="Q106" s="36">
        <f>B106</f>
        <v>121</v>
      </c>
      <c r="R106" s="37"/>
      <c r="S106" s="35"/>
    </row>
    <row r="107" spans="1:19" ht="15.75" customHeight="1">
      <c r="A107" s="10" t="s">
        <v>25</v>
      </c>
      <c r="B107" s="31"/>
      <c r="C107" s="31">
        <v>81</v>
      </c>
      <c r="D107" s="31"/>
      <c r="E107" s="31"/>
      <c r="F107" s="31"/>
      <c r="G107" s="31"/>
      <c r="H107" s="31"/>
      <c r="I107" s="31"/>
      <c r="J107" s="31"/>
      <c r="K107" s="31"/>
      <c r="L107" s="51"/>
      <c r="M107" s="38"/>
      <c r="N107" s="17"/>
      <c r="O107" s="39"/>
      <c r="P107" s="40">
        <f>IF(C107=0,"",C107/B106)</f>
        <v>0.66942148760330578</v>
      </c>
      <c r="Q107" s="41">
        <v>81</v>
      </c>
      <c r="R107" s="42">
        <f t="shared" ref="R107:R115" si="8">IF(Q107=0,"",Q107/Q106)</f>
        <v>0.66942148760330578</v>
      </c>
      <c r="S107" s="42">
        <f t="shared" ref="S107:S115" si="9">IF(Q107=0,"",100%-R107)</f>
        <v>0.33057851239669422</v>
      </c>
    </row>
    <row r="108" spans="1:19" ht="15.75" customHeight="1">
      <c r="A108" s="10" t="s">
        <v>26</v>
      </c>
      <c r="B108" s="31"/>
      <c r="C108" s="31"/>
      <c r="D108" s="31">
        <v>63</v>
      </c>
      <c r="E108" s="31"/>
      <c r="F108" s="31"/>
      <c r="G108" s="31"/>
      <c r="H108" s="31"/>
      <c r="I108" s="31"/>
      <c r="J108" s="31"/>
      <c r="K108" s="31"/>
      <c r="L108" s="51"/>
      <c r="M108" s="38"/>
      <c r="N108" s="17"/>
      <c r="O108" s="39"/>
      <c r="P108" s="40">
        <f>IF(D108=0,"",D108/C107)</f>
        <v>0.77777777777777779</v>
      </c>
      <c r="Q108" s="41">
        <v>74</v>
      </c>
      <c r="R108" s="42">
        <f t="shared" si="8"/>
        <v>0.9135802469135802</v>
      </c>
      <c r="S108" s="42">
        <f t="shared" si="9"/>
        <v>8.6419753086419804E-2</v>
      </c>
    </row>
    <row r="109" spans="1:19" ht="15.75" customHeight="1">
      <c r="A109" s="10" t="s">
        <v>27</v>
      </c>
      <c r="B109" s="31"/>
      <c r="C109" s="31"/>
      <c r="D109" s="31"/>
      <c r="E109" s="31">
        <v>62</v>
      </c>
      <c r="F109" s="31"/>
      <c r="G109" s="31"/>
      <c r="H109" s="31"/>
      <c r="I109" s="31"/>
      <c r="J109" s="31"/>
      <c r="K109" s="31"/>
      <c r="L109" s="51"/>
      <c r="M109" s="38"/>
      <c r="N109" s="17"/>
      <c r="O109" s="39"/>
      <c r="P109" s="40">
        <f>IF(E109=0,"",E109/D108)</f>
        <v>0.98412698412698407</v>
      </c>
      <c r="Q109" s="41">
        <v>72</v>
      </c>
      <c r="R109" s="42">
        <f t="shared" si="8"/>
        <v>0.97297297297297303</v>
      </c>
      <c r="S109" s="42">
        <f t="shared" si="9"/>
        <v>2.7027027027026973E-2</v>
      </c>
    </row>
    <row r="110" spans="1:19" ht="15.75" customHeight="1">
      <c r="A110" s="10" t="s">
        <v>28</v>
      </c>
      <c r="B110" s="31"/>
      <c r="C110" s="31"/>
      <c r="D110" s="31"/>
      <c r="E110" s="31"/>
      <c r="F110" s="31">
        <v>62</v>
      </c>
      <c r="G110" s="31"/>
      <c r="H110" s="31"/>
      <c r="I110" s="31"/>
      <c r="J110" s="31"/>
      <c r="K110" s="31"/>
      <c r="L110" s="51"/>
      <c r="M110" s="38"/>
      <c r="N110" s="17"/>
      <c r="O110" s="39"/>
      <c r="P110" s="40">
        <f>IF(F110=0,"",F110/E109)</f>
        <v>1</v>
      </c>
      <c r="Q110" s="41">
        <v>73</v>
      </c>
      <c r="R110" s="42">
        <f t="shared" si="8"/>
        <v>1.0138888888888888</v>
      </c>
      <c r="S110" s="42">
        <f t="shared" si="9"/>
        <v>-1.388888888888884E-2</v>
      </c>
    </row>
    <row r="111" spans="1:19" ht="15.75" customHeight="1">
      <c r="A111" s="10" t="s">
        <v>29</v>
      </c>
      <c r="B111" s="31"/>
      <c r="C111" s="31"/>
      <c r="D111" s="31"/>
      <c r="E111" s="31"/>
      <c r="F111" s="31"/>
      <c r="G111" s="31">
        <v>61</v>
      </c>
      <c r="H111" s="31"/>
      <c r="I111" s="31"/>
      <c r="J111" s="31"/>
      <c r="K111" s="31"/>
      <c r="L111" s="51"/>
      <c r="M111" s="38"/>
      <c r="N111" s="17"/>
      <c r="O111" s="39"/>
      <c r="P111" s="40">
        <f>IF(G111=0,"",G111/F110)</f>
        <v>0.9838709677419355</v>
      </c>
      <c r="Q111" s="41">
        <v>70</v>
      </c>
      <c r="R111" s="42">
        <f t="shared" si="8"/>
        <v>0.95890410958904104</v>
      </c>
      <c r="S111" s="42">
        <f t="shared" si="9"/>
        <v>4.1095890410958957E-2</v>
      </c>
    </row>
    <row r="112" spans="1:19" ht="15.75" customHeight="1">
      <c r="A112" s="10" t="s">
        <v>30</v>
      </c>
      <c r="B112" s="31"/>
      <c r="C112" s="31"/>
      <c r="D112" s="31"/>
      <c r="E112" s="31"/>
      <c r="F112" s="31"/>
      <c r="G112" s="31"/>
      <c r="H112" s="31">
        <v>57</v>
      </c>
      <c r="I112" s="31"/>
      <c r="J112" s="31"/>
      <c r="K112" s="31"/>
      <c r="L112" s="51"/>
      <c r="M112" s="38"/>
      <c r="N112" s="17"/>
      <c r="O112" s="39"/>
      <c r="P112" s="40">
        <f>IF(H112=0,"",H112/G111)</f>
        <v>0.93442622950819676</v>
      </c>
      <c r="Q112" s="41">
        <v>67</v>
      </c>
      <c r="R112" s="42">
        <f t="shared" si="8"/>
        <v>0.95714285714285718</v>
      </c>
      <c r="S112" s="42">
        <f t="shared" si="9"/>
        <v>4.2857142857142816E-2</v>
      </c>
    </row>
    <row r="113" spans="1:19" ht="15.75" customHeight="1">
      <c r="A113" s="10" t="s">
        <v>31</v>
      </c>
      <c r="B113" s="31"/>
      <c r="C113" s="31"/>
      <c r="D113" s="31"/>
      <c r="E113" s="31"/>
      <c r="F113" s="31"/>
      <c r="G113" s="31"/>
      <c r="H113" s="31"/>
      <c r="I113" s="31">
        <v>56</v>
      </c>
      <c r="J113" s="31"/>
      <c r="K113" s="31"/>
      <c r="L113" s="51"/>
      <c r="M113" s="38"/>
      <c r="N113" s="17"/>
      <c r="O113" s="39"/>
      <c r="P113" s="40">
        <f>IF(I113=0,"",I113/H112)</f>
        <v>0.98245614035087714</v>
      </c>
      <c r="Q113" s="41">
        <v>68</v>
      </c>
      <c r="R113" s="42">
        <f t="shared" si="8"/>
        <v>1.0149253731343284</v>
      </c>
      <c r="S113" s="42">
        <f t="shared" si="9"/>
        <v>-1.4925373134328401E-2</v>
      </c>
    </row>
    <row r="114" spans="1:19" ht="15.75" customHeight="1">
      <c r="A114" s="10" t="s">
        <v>32</v>
      </c>
      <c r="B114" s="31"/>
      <c r="C114" s="31"/>
      <c r="D114" s="31"/>
      <c r="E114" s="31"/>
      <c r="F114" s="31"/>
      <c r="G114" s="31"/>
      <c r="H114" s="31"/>
      <c r="I114" s="31"/>
      <c r="J114" s="31">
        <v>56</v>
      </c>
      <c r="K114" s="31"/>
      <c r="L114" s="51"/>
      <c r="M114" s="38"/>
      <c r="N114" s="17"/>
      <c r="O114" s="39"/>
      <c r="P114" s="40">
        <f>IF(J114=0,"",J114/I113)</f>
        <v>1</v>
      </c>
      <c r="Q114" s="41">
        <v>68</v>
      </c>
      <c r="R114" s="42">
        <f t="shared" si="8"/>
        <v>1</v>
      </c>
      <c r="S114" s="42">
        <f t="shared" si="9"/>
        <v>0</v>
      </c>
    </row>
    <row r="115" spans="1:19" ht="15.75" customHeight="1">
      <c r="A115" s="10" t="s">
        <v>33</v>
      </c>
      <c r="B115" s="31"/>
      <c r="C115" s="31"/>
      <c r="D115" s="31"/>
      <c r="E115" s="31"/>
      <c r="F115" s="31"/>
      <c r="G115" s="31"/>
      <c r="H115" s="31"/>
      <c r="I115" s="31"/>
      <c r="J115" s="31"/>
      <c r="K115" s="31">
        <v>55</v>
      </c>
      <c r="L115" s="51">
        <v>51</v>
      </c>
      <c r="M115" s="38"/>
      <c r="N115" s="17"/>
      <c r="O115" s="39"/>
      <c r="P115" s="40">
        <f>IF(K115=0,"",K115/J114)</f>
        <v>0.9821428571428571</v>
      </c>
      <c r="Q115" s="41">
        <v>67</v>
      </c>
      <c r="R115" s="42">
        <f t="shared" si="8"/>
        <v>0.98529411764705888</v>
      </c>
      <c r="S115" s="42">
        <f t="shared" si="9"/>
        <v>1.4705882352941124E-2</v>
      </c>
    </row>
    <row r="116" spans="1:19" ht="15.75" customHeight="1">
      <c r="A116" s="10" t="s">
        <v>34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1">
        <v>6</v>
      </c>
      <c r="L116" s="51">
        <v>5</v>
      </c>
      <c r="M116" s="38"/>
      <c r="N116" s="17"/>
      <c r="O116" s="18"/>
      <c r="P116" s="145"/>
      <c r="Q116" s="44">
        <v>13</v>
      </c>
      <c r="R116" s="45"/>
      <c r="S116" s="43"/>
    </row>
    <row r="117" spans="1:19" ht="15.75" customHeight="1">
      <c r="A117" s="10" t="s">
        <v>35</v>
      </c>
      <c r="B117" s="31"/>
      <c r="C117" s="31"/>
      <c r="D117" s="31"/>
      <c r="E117" s="31"/>
      <c r="F117" s="31"/>
      <c r="G117" s="31"/>
      <c r="H117" s="31"/>
      <c r="I117" s="31"/>
      <c r="J117" s="31"/>
      <c r="K117" s="31">
        <v>2</v>
      </c>
      <c r="L117" s="51">
        <v>2</v>
      </c>
      <c r="M117" s="38"/>
      <c r="N117" s="17"/>
      <c r="O117" s="18"/>
      <c r="P117" s="146"/>
      <c r="Q117" s="44">
        <v>9</v>
      </c>
      <c r="R117" s="46"/>
      <c r="S117" s="29"/>
    </row>
    <row r="118" spans="1:19" ht="15.75" customHeight="1">
      <c r="A118" s="10" t="s">
        <v>36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>
        <v>3</v>
      </c>
      <c r="L118" s="51">
        <v>2</v>
      </c>
      <c r="M118" s="38"/>
      <c r="N118" s="17"/>
      <c r="O118" s="18"/>
      <c r="P118" s="146"/>
      <c r="Q118" s="44">
        <v>5</v>
      </c>
      <c r="R118" s="46"/>
      <c r="S118" s="29"/>
    </row>
    <row r="119" spans="1:19" ht="15.75" customHeight="1">
      <c r="A119" s="10" t="s">
        <v>38</v>
      </c>
      <c r="B119" s="31"/>
      <c r="C119" s="31"/>
      <c r="D119" s="31"/>
      <c r="E119" s="31"/>
      <c r="F119" s="31"/>
      <c r="G119" s="31"/>
      <c r="H119" s="31"/>
      <c r="I119" s="31"/>
      <c r="J119" s="31"/>
      <c r="K119" s="31">
        <v>1</v>
      </c>
      <c r="L119" s="51">
        <v>1</v>
      </c>
      <c r="M119" s="38"/>
      <c r="N119" s="17"/>
      <c r="O119" s="18"/>
      <c r="P119" s="146"/>
      <c r="Q119" s="44">
        <v>3</v>
      </c>
      <c r="R119" s="46"/>
      <c r="S119" s="29"/>
    </row>
    <row r="120" spans="1:19" ht="15.75" customHeight="1">
      <c r="A120" s="10" t="s">
        <v>39</v>
      </c>
      <c r="B120" s="31"/>
      <c r="C120" s="31"/>
      <c r="D120" s="31"/>
      <c r="E120" s="31"/>
      <c r="F120" s="31"/>
      <c r="G120" s="31"/>
      <c r="H120" s="31"/>
      <c r="I120" s="31"/>
      <c r="J120" s="31"/>
      <c r="K120" s="31">
        <v>1</v>
      </c>
      <c r="L120" s="51">
        <v>1</v>
      </c>
      <c r="M120" s="38"/>
      <c r="N120" s="17"/>
      <c r="O120" s="18"/>
      <c r="P120" s="146"/>
      <c r="Q120" s="118">
        <v>2</v>
      </c>
      <c r="R120" s="46"/>
      <c r="S120" s="29"/>
    </row>
    <row r="121" spans="1:19" ht="15.75" customHeight="1">
      <c r="A121" s="10" t="s">
        <v>40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1">
        <v>1</v>
      </c>
      <c r="L121" s="51"/>
      <c r="M121" s="38"/>
      <c r="N121" s="17"/>
      <c r="O121" s="18"/>
      <c r="P121" s="104"/>
      <c r="Q121" s="89">
        <v>1</v>
      </c>
      <c r="R121" s="119"/>
      <c r="S121" s="29"/>
    </row>
    <row r="122" spans="1:19" ht="15.75">
      <c r="A122" s="10" t="s">
        <v>41</v>
      </c>
      <c r="B122" s="31"/>
      <c r="C122" s="31"/>
      <c r="D122" s="31"/>
      <c r="E122" s="31"/>
      <c r="F122" s="31"/>
      <c r="G122" s="31"/>
      <c r="H122" s="31"/>
      <c r="I122" s="31"/>
      <c r="J122" s="31"/>
      <c r="K122" s="31">
        <v>1</v>
      </c>
      <c r="L122" s="51"/>
      <c r="M122" s="38"/>
      <c r="N122" s="17"/>
      <c r="O122" s="18"/>
      <c r="P122" s="59"/>
      <c r="Q122" s="89">
        <v>1</v>
      </c>
      <c r="R122" s="28"/>
      <c r="S122" s="29"/>
    </row>
    <row r="123" spans="1:19" ht="15.75">
      <c r="A123" s="10" t="s">
        <v>42</v>
      </c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51">
        <v>1</v>
      </c>
      <c r="M123" s="47"/>
      <c r="N123" s="48"/>
      <c r="O123" s="49"/>
      <c r="P123" s="99"/>
      <c r="Q123" s="89">
        <v>1</v>
      </c>
      <c r="R123" s="49"/>
      <c r="S123" s="117"/>
    </row>
    <row r="124" spans="1:19" ht="18">
      <c r="A124" s="14"/>
      <c r="B124" s="193" t="s">
        <v>37</v>
      </c>
      <c r="C124" s="193"/>
      <c r="D124" s="193"/>
      <c r="E124" s="193"/>
      <c r="F124" s="193"/>
      <c r="G124" s="193"/>
      <c r="H124" s="193"/>
      <c r="I124" s="193"/>
      <c r="J124" s="193"/>
      <c r="K124" s="193"/>
      <c r="L124" s="114">
        <f>SUM(L106:L123)</f>
        <v>63</v>
      </c>
      <c r="M124" s="15">
        <f>IF(L115=0,"",L115/B106)</f>
        <v>0.42148760330578511</v>
      </c>
      <c r="N124" s="15">
        <f>IF(L124=0,"",L124/B106)</f>
        <v>0.52066115702479343</v>
      </c>
      <c r="O124" s="15">
        <f>IF(L115=0,"",N124-M124)</f>
        <v>9.9173553719008323E-2</v>
      </c>
      <c r="P124" s="130"/>
      <c r="Q124" s="6"/>
      <c r="R124" s="16"/>
      <c r="S124" s="5"/>
    </row>
    <row r="125" spans="1:19" ht="12.75" customHeight="1">
      <c r="M125" s="5"/>
      <c r="N125" s="5"/>
      <c r="P125" s="130"/>
    </row>
    <row r="126" spans="1:19" ht="12.75" customHeight="1">
      <c r="L126" s="129"/>
      <c r="M126" s="5"/>
      <c r="N126" s="5"/>
      <c r="P126" s="130"/>
    </row>
    <row r="127" spans="1:19" ht="26.25" customHeight="1">
      <c r="A127" s="7"/>
      <c r="B127" s="194" t="s">
        <v>72</v>
      </c>
      <c r="C127" s="194"/>
      <c r="D127" s="194"/>
      <c r="E127" s="194"/>
      <c r="F127" s="194"/>
      <c r="G127" s="194"/>
      <c r="H127" s="194"/>
      <c r="I127" s="194"/>
      <c r="J127" s="194"/>
      <c r="K127" s="194"/>
      <c r="L127" s="113" t="s">
        <v>25</v>
      </c>
      <c r="M127" s="67"/>
      <c r="N127" s="67"/>
      <c r="O127" s="67"/>
      <c r="P127" s="130"/>
      <c r="Q127" s="6"/>
      <c r="R127" s="6"/>
      <c r="S127" s="6"/>
    </row>
    <row r="128" spans="1:19" ht="30" customHeight="1">
      <c r="A128" s="195" t="s">
        <v>1</v>
      </c>
      <c r="B128" s="197" t="s">
        <v>2</v>
      </c>
      <c r="C128" s="205"/>
      <c r="D128" s="205"/>
      <c r="E128" s="205"/>
      <c r="F128" s="205"/>
      <c r="G128" s="205"/>
      <c r="H128" s="205"/>
      <c r="I128" s="205"/>
      <c r="J128" s="205"/>
      <c r="K128" s="206"/>
      <c r="L128" s="200" t="s">
        <v>3</v>
      </c>
      <c r="M128" s="191" t="s">
        <v>4</v>
      </c>
      <c r="N128" s="191" t="s">
        <v>5</v>
      </c>
      <c r="O128" s="202" t="s">
        <v>6</v>
      </c>
      <c r="P128" s="191" t="s">
        <v>7</v>
      </c>
      <c r="Q128" s="189" t="s">
        <v>8</v>
      </c>
      <c r="R128" s="189" t="s">
        <v>9</v>
      </c>
      <c r="S128" s="191" t="s">
        <v>10</v>
      </c>
    </row>
    <row r="129" spans="1:19" ht="15.75" customHeight="1">
      <c r="A129" s="204"/>
      <c r="B129" s="9" t="s">
        <v>11</v>
      </c>
      <c r="C129" s="9" t="s">
        <v>12</v>
      </c>
      <c r="D129" s="9" t="s">
        <v>13</v>
      </c>
      <c r="E129" s="9" t="s">
        <v>14</v>
      </c>
      <c r="F129" s="9" t="s">
        <v>15</v>
      </c>
      <c r="G129" s="9" t="s">
        <v>16</v>
      </c>
      <c r="H129" s="9" t="s">
        <v>17</v>
      </c>
      <c r="I129" s="9" t="s">
        <v>18</v>
      </c>
      <c r="J129" s="9" t="s">
        <v>19</v>
      </c>
      <c r="K129" s="135" t="s">
        <v>20</v>
      </c>
      <c r="L129" s="207"/>
      <c r="M129" s="204"/>
      <c r="N129" s="204"/>
      <c r="O129" s="204"/>
      <c r="P129" s="207"/>
      <c r="Q129" s="204"/>
      <c r="R129" s="204"/>
      <c r="S129" s="204"/>
    </row>
    <row r="130" spans="1:19" ht="15.75" customHeight="1">
      <c r="A130" s="10" t="s">
        <v>25</v>
      </c>
      <c r="B130" s="31">
        <v>63</v>
      </c>
      <c r="C130" s="31"/>
      <c r="D130" s="31"/>
      <c r="E130" s="31"/>
      <c r="F130" s="31"/>
      <c r="G130" s="31"/>
      <c r="H130" s="31"/>
      <c r="I130" s="31"/>
      <c r="J130" s="31"/>
      <c r="K130" s="31"/>
      <c r="L130" s="51"/>
      <c r="M130" s="32"/>
      <c r="N130" s="33"/>
      <c r="O130" s="34"/>
      <c r="P130" s="144"/>
      <c r="Q130" s="36">
        <f>B130</f>
        <v>63</v>
      </c>
      <c r="R130" s="37"/>
      <c r="S130" s="35"/>
    </row>
    <row r="131" spans="1:19" ht="15.75" customHeight="1">
      <c r="A131" s="10" t="s">
        <v>26</v>
      </c>
      <c r="B131" s="31"/>
      <c r="C131" s="31">
        <v>51</v>
      </c>
      <c r="D131" s="31"/>
      <c r="E131" s="31"/>
      <c r="F131" s="31"/>
      <c r="G131" s="31"/>
      <c r="H131" s="31"/>
      <c r="I131" s="31"/>
      <c r="J131" s="31"/>
      <c r="K131" s="31"/>
      <c r="L131" s="51"/>
      <c r="M131" s="38"/>
      <c r="N131" s="17"/>
      <c r="O131" s="39"/>
      <c r="P131" s="40">
        <f>IF(C131=0,"",C131/B130)</f>
        <v>0.80952380952380953</v>
      </c>
      <c r="Q131" s="41">
        <v>50</v>
      </c>
      <c r="R131" s="42">
        <f t="shared" ref="R131:R139" si="10">IF(Q131=0,"",Q131/Q130)</f>
        <v>0.79365079365079361</v>
      </c>
      <c r="S131" s="42">
        <f t="shared" ref="S131:S139" si="11">IF(Q131=0,"",100%-R131)</f>
        <v>0.20634920634920639</v>
      </c>
    </row>
    <row r="132" spans="1:19" ht="15.75" customHeight="1">
      <c r="A132" s="10" t="s">
        <v>27</v>
      </c>
      <c r="B132" s="31"/>
      <c r="C132" s="31"/>
      <c r="D132" s="31">
        <v>37</v>
      </c>
      <c r="E132" s="31"/>
      <c r="F132" s="31"/>
      <c r="G132" s="31"/>
      <c r="H132" s="31"/>
      <c r="I132" s="31"/>
      <c r="J132" s="31"/>
      <c r="K132" s="31"/>
      <c r="L132" s="51"/>
      <c r="M132" s="38"/>
      <c r="N132" s="17"/>
      <c r="O132" s="39"/>
      <c r="P132" s="40">
        <f>IF(D132=0,"",D132/C131)</f>
        <v>0.72549019607843135</v>
      </c>
      <c r="Q132" s="41">
        <v>45</v>
      </c>
      <c r="R132" s="42">
        <f t="shared" si="10"/>
        <v>0.9</v>
      </c>
      <c r="S132" s="42">
        <f t="shared" si="11"/>
        <v>9.9999999999999978E-2</v>
      </c>
    </row>
    <row r="133" spans="1:19" ht="15.75" customHeight="1">
      <c r="A133" s="10" t="s">
        <v>28</v>
      </c>
      <c r="B133" s="31"/>
      <c r="C133" s="31"/>
      <c r="D133" s="31"/>
      <c r="E133" s="31">
        <v>34</v>
      </c>
      <c r="F133" s="31"/>
      <c r="G133" s="31"/>
      <c r="H133" s="31"/>
      <c r="I133" s="31"/>
      <c r="J133" s="31"/>
      <c r="K133" s="31"/>
      <c r="L133" s="51"/>
      <c r="M133" s="38"/>
      <c r="N133" s="17"/>
      <c r="O133" s="39"/>
      <c r="P133" s="40">
        <f>IF(E133=0,"",E133/D132)</f>
        <v>0.91891891891891897</v>
      </c>
      <c r="Q133" s="41">
        <v>38</v>
      </c>
      <c r="R133" s="42">
        <f t="shared" si="10"/>
        <v>0.84444444444444444</v>
      </c>
      <c r="S133" s="42">
        <f t="shared" si="11"/>
        <v>0.15555555555555556</v>
      </c>
    </row>
    <row r="134" spans="1:19" ht="15.75" customHeight="1">
      <c r="A134" s="10" t="s">
        <v>29</v>
      </c>
      <c r="B134" s="31"/>
      <c r="C134" s="31"/>
      <c r="D134" s="31"/>
      <c r="E134" s="31"/>
      <c r="F134" s="31">
        <v>33</v>
      </c>
      <c r="G134" s="31"/>
      <c r="H134" s="31"/>
      <c r="I134" s="31"/>
      <c r="J134" s="31"/>
      <c r="K134" s="31"/>
      <c r="L134" s="51"/>
      <c r="M134" s="38"/>
      <c r="N134" s="17"/>
      <c r="O134" s="39"/>
      <c r="P134" s="40">
        <f>IF(F134=0,"",F134/E133)</f>
        <v>0.97058823529411764</v>
      </c>
      <c r="Q134" s="41">
        <v>37</v>
      </c>
      <c r="R134" s="42">
        <f t="shared" si="10"/>
        <v>0.97368421052631582</v>
      </c>
      <c r="S134" s="42">
        <f t="shared" si="11"/>
        <v>2.6315789473684181E-2</v>
      </c>
    </row>
    <row r="135" spans="1:19" ht="15.75" customHeight="1">
      <c r="A135" s="10" t="s">
        <v>30</v>
      </c>
      <c r="B135" s="31"/>
      <c r="C135" s="31"/>
      <c r="D135" s="31"/>
      <c r="E135" s="31"/>
      <c r="F135" s="31"/>
      <c r="G135" s="31">
        <v>32</v>
      </c>
      <c r="H135" s="31"/>
      <c r="I135" s="31"/>
      <c r="J135" s="31"/>
      <c r="K135" s="31"/>
      <c r="L135" s="51"/>
      <c r="M135" s="38"/>
      <c r="N135" s="17"/>
      <c r="O135" s="39"/>
      <c r="P135" s="40">
        <f>IF(G135=0,"",G135/F134)</f>
        <v>0.96969696969696972</v>
      </c>
      <c r="Q135" s="41">
        <v>37</v>
      </c>
      <c r="R135" s="42">
        <f t="shared" si="10"/>
        <v>1</v>
      </c>
      <c r="S135" s="42">
        <f t="shared" si="11"/>
        <v>0</v>
      </c>
    </row>
    <row r="136" spans="1:19" ht="15.75" customHeight="1">
      <c r="A136" s="10" t="s">
        <v>31</v>
      </c>
      <c r="B136" s="31"/>
      <c r="C136" s="31"/>
      <c r="D136" s="31"/>
      <c r="E136" s="31"/>
      <c r="F136" s="31"/>
      <c r="G136" s="31"/>
      <c r="H136" s="31">
        <v>34</v>
      </c>
      <c r="I136" s="31"/>
      <c r="J136" s="31"/>
      <c r="K136" s="31"/>
      <c r="L136" s="51"/>
      <c r="M136" s="38"/>
      <c r="N136" s="17"/>
      <c r="O136" s="39"/>
      <c r="P136" s="40">
        <f>IF(H136=0,"",H136/G135)</f>
        <v>1.0625</v>
      </c>
      <c r="Q136" s="41">
        <v>37</v>
      </c>
      <c r="R136" s="42">
        <f t="shared" si="10"/>
        <v>1</v>
      </c>
      <c r="S136" s="42">
        <f t="shared" si="11"/>
        <v>0</v>
      </c>
    </row>
    <row r="137" spans="1:19" ht="15.75" customHeight="1">
      <c r="A137" s="10" t="s">
        <v>32</v>
      </c>
      <c r="B137" s="31"/>
      <c r="C137" s="31"/>
      <c r="D137" s="31"/>
      <c r="E137" s="31"/>
      <c r="F137" s="31"/>
      <c r="G137" s="31"/>
      <c r="H137" s="31"/>
      <c r="I137" s="31">
        <v>31</v>
      </c>
      <c r="J137" s="31"/>
      <c r="K137" s="31"/>
      <c r="L137" s="51"/>
      <c r="M137" s="38"/>
      <c r="N137" s="17"/>
      <c r="O137" s="39"/>
      <c r="P137" s="40">
        <f>IF(I137=0,"",I137/H136)</f>
        <v>0.91176470588235292</v>
      </c>
      <c r="Q137" s="41">
        <v>36</v>
      </c>
      <c r="R137" s="42">
        <f t="shared" si="10"/>
        <v>0.97297297297297303</v>
      </c>
      <c r="S137" s="42">
        <f t="shared" si="11"/>
        <v>2.7027027027026973E-2</v>
      </c>
    </row>
    <row r="138" spans="1:19" ht="15.75" customHeight="1">
      <c r="A138" s="10" t="s">
        <v>33</v>
      </c>
      <c r="B138" s="31"/>
      <c r="C138" s="31"/>
      <c r="D138" s="31"/>
      <c r="E138" s="31"/>
      <c r="F138" s="31"/>
      <c r="G138" s="31"/>
      <c r="H138" s="31"/>
      <c r="I138" s="31"/>
      <c r="J138" s="31">
        <v>31</v>
      </c>
      <c r="K138" s="31"/>
      <c r="L138" s="51">
        <v>1</v>
      </c>
      <c r="M138" s="38"/>
      <c r="N138" s="17"/>
      <c r="O138" s="39"/>
      <c r="P138" s="40">
        <f>IF(J138=0,"",J138/I137)</f>
        <v>1</v>
      </c>
      <c r="Q138" s="41">
        <v>35</v>
      </c>
      <c r="R138" s="42">
        <f t="shared" si="10"/>
        <v>0.97222222222222221</v>
      </c>
      <c r="S138" s="42">
        <f t="shared" si="11"/>
        <v>2.777777777777779E-2</v>
      </c>
    </row>
    <row r="139" spans="1:19" ht="15.75" customHeight="1">
      <c r="A139" s="10" t="s">
        <v>34</v>
      </c>
      <c r="B139" s="31"/>
      <c r="C139" s="31"/>
      <c r="D139" s="31"/>
      <c r="E139" s="31"/>
      <c r="F139" s="31"/>
      <c r="G139" s="31"/>
      <c r="H139" s="31"/>
      <c r="I139" s="31"/>
      <c r="J139" s="31"/>
      <c r="K139" s="31">
        <v>30</v>
      </c>
      <c r="L139" s="51">
        <v>27</v>
      </c>
      <c r="M139" s="38"/>
      <c r="N139" s="17"/>
      <c r="O139" s="39"/>
      <c r="P139" s="40">
        <f>IF(K139=0,"",K139/J138)</f>
        <v>0.967741935483871</v>
      </c>
      <c r="Q139" s="41">
        <v>34</v>
      </c>
      <c r="R139" s="42">
        <f t="shared" si="10"/>
        <v>0.97142857142857142</v>
      </c>
      <c r="S139" s="42">
        <f t="shared" si="11"/>
        <v>2.8571428571428581E-2</v>
      </c>
    </row>
    <row r="140" spans="1:19" ht="15.75" customHeight="1">
      <c r="A140" s="10" t="s">
        <v>35</v>
      </c>
      <c r="B140" s="31"/>
      <c r="C140" s="31"/>
      <c r="D140" s="31"/>
      <c r="E140" s="31"/>
      <c r="F140" s="31"/>
      <c r="G140" s="31"/>
      <c r="H140" s="31"/>
      <c r="I140" s="31"/>
      <c r="J140" s="31"/>
      <c r="K140" s="31">
        <v>3</v>
      </c>
      <c r="L140" s="51">
        <v>2</v>
      </c>
      <c r="M140" s="38"/>
      <c r="N140" s="17"/>
      <c r="O140" s="18"/>
      <c r="P140" s="145"/>
      <c r="Q140" s="44">
        <v>5</v>
      </c>
      <c r="R140" s="45"/>
      <c r="S140" s="43"/>
    </row>
    <row r="141" spans="1:19" ht="15.75" customHeight="1">
      <c r="A141" s="10" t="s">
        <v>36</v>
      </c>
      <c r="B141" s="31"/>
      <c r="C141" s="31"/>
      <c r="D141" s="31"/>
      <c r="E141" s="31"/>
      <c r="F141" s="31"/>
      <c r="G141" s="31"/>
      <c r="H141" s="31"/>
      <c r="I141" s="31"/>
      <c r="J141" s="31"/>
      <c r="K141" s="31">
        <v>2</v>
      </c>
      <c r="L141" s="51">
        <v>1</v>
      </c>
      <c r="M141" s="38"/>
      <c r="N141" s="17"/>
      <c r="O141" s="18"/>
      <c r="P141" s="146"/>
      <c r="Q141" s="44">
        <v>4</v>
      </c>
      <c r="R141" s="46"/>
      <c r="S141" s="29"/>
    </row>
    <row r="142" spans="1:19" ht="15.75" customHeight="1">
      <c r="A142" s="10" t="s">
        <v>38</v>
      </c>
      <c r="B142" s="31"/>
      <c r="C142" s="31"/>
      <c r="D142" s="31"/>
      <c r="E142" s="31"/>
      <c r="F142" s="31"/>
      <c r="G142" s="31"/>
      <c r="H142" s="31"/>
      <c r="I142" s="31"/>
      <c r="J142" s="31">
        <v>2</v>
      </c>
      <c r="K142" s="31"/>
      <c r="L142" s="51"/>
      <c r="M142" s="38"/>
      <c r="N142" s="17"/>
      <c r="O142" s="18"/>
      <c r="P142" s="146"/>
      <c r="Q142" s="44">
        <v>2</v>
      </c>
      <c r="R142" s="46"/>
      <c r="S142" s="29"/>
    </row>
    <row r="143" spans="1:19" ht="15.75" customHeight="1">
      <c r="A143" s="10" t="s">
        <v>39</v>
      </c>
      <c r="B143" s="31"/>
      <c r="C143" s="31"/>
      <c r="D143" s="31"/>
      <c r="E143" s="31"/>
      <c r="F143" s="31"/>
      <c r="G143" s="31"/>
      <c r="H143" s="31"/>
      <c r="I143" s="31"/>
      <c r="J143" s="31"/>
      <c r="K143" s="31">
        <v>1</v>
      </c>
      <c r="L143" s="51">
        <v>1</v>
      </c>
      <c r="M143" s="38"/>
      <c r="N143" s="17"/>
      <c r="O143" s="18"/>
      <c r="P143" s="146"/>
      <c r="Q143" s="44">
        <v>2</v>
      </c>
      <c r="R143" s="46"/>
      <c r="S143" s="29"/>
    </row>
    <row r="144" spans="1:19" ht="15.75" customHeight="1">
      <c r="A144" s="10" t="s">
        <v>40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31">
        <v>1</v>
      </c>
      <c r="L144" s="51"/>
      <c r="M144" s="38"/>
      <c r="N144" s="17"/>
      <c r="O144" s="18"/>
      <c r="P144" s="146"/>
      <c r="Q144" s="44">
        <v>1</v>
      </c>
      <c r="R144" s="46"/>
      <c r="S144" s="29"/>
    </row>
    <row r="145" spans="1:19" ht="15.75">
      <c r="A145" s="10" t="s">
        <v>41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>
        <v>1</v>
      </c>
      <c r="L145" s="51">
        <v>1</v>
      </c>
      <c r="M145" s="38"/>
      <c r="N145" s="17"/>
      <c r="O145" s="18"/>
      <c r="P145" s="146"/>
      <c r="Q145" s="44">
        <v>1</v>
      </c>
      <c r="R145" s="46"/>
      <c r="S145" s="29"/>
    </row>
    <row r="146" spans="1:19" ht="15.75" customHeight="1">
      <c r="A146" s="10" t="s">
        <v>42</v>
      </c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51"/>
      <c r="M146" s="47"/>
      <c r="N146" s="48"/>
      <c r="O146" s="49"/>
      <c r="P146" s="99"/>
      <c r="Q146" s="116"/>
      <c r="R146" s="49"/>
      <c r="S146" s="117"/>
    </row>
    <row r="147" spans="1:19" ht="18.75" customHeight="1">
      <c r="A147" s="14"/>
      <c r="B147" s="193" t="s">
        <v>37</v>
      </c>
      <c r="C147" s="193"/>
      <c r="D147" s="193"/>
      <c r="E147" s="193"/>
      <c r="F147" s="193"/>
      <c r="G147" s="193"/>
      <c r="H147" s="193"/>
      <c r="I147" s="193"/>
      <c r="J147" s="193"/>
      <c r="K147" s="193"/>
      <c r="L147" s="114">
        <f>SUM(L130:L145)</f>
        <v>33</v>
      </c>
      <c r="M147" s="15">
        <f>IF(L139=0,"",(L139+L138)/B130)</f>
        <v>0.44444444444444442</v>
      </c>
      <c r="N147" s="15">
        <f>IF(L147=0,"",L147/B130)</f>
        <v>0.52380952380952384</v>
      </c>
      <c r="O147" s="15">
        <f>IF(L139=0,"",N147-M147)</f>
        <v>7.9365079365079416E-2</v>
      </c>
      <c r="P147" s="130"/>
      <c r="Q147" s="6"/>
      <c r="R147" s="16"/>
      <c r="S147" s="5"/>
    </row>
    <row r="148" spans="1:19" ht="12.75" customHeight="1">
      <c r="M148" s="5"/>
      <c r="N148" s="5"/>
      <c r="P148" s="130"/>
    </row>
    <row r="149" spans="1:19" ht="12.75" customHeight="1">
      <c r="L149" s="129"/>
      <c r="M149" s="5"/>
      <c r="N149" s="5"/>
      <c r="P149" s="130"/>
    </row>
    <row r="150" spans="1:19" ht="26.25">
      <c r="A150" s="7"/>
      <c r="B150" s="194" t="s">
        <v>72</v>
      </c>
      <c r="C150" s="194"/>
      <c r="D150" s="194"/>
      <c r="E150" s="194"/>
      <c r="F150" s="194"/>
      <c r="G150" s="194"/>
      <c r="H150" s="194"/>
      <c r="I150" s="194"/>
      <c r="J150" s="194"/>
      <c r="K150" s="194"/>
      <c r="L150" s="113" t="s">
        <v>26</v>
      </c>
      <c r="M150" s="67"/>
      <c r="N150" s="67"/>
      <c r="O150" s="67"/>
      <c r="P150" s="130"/>
      <c r="Q150" s="6"/>
      <c r="R150" s="6"/>
      <c r="S150" s="6"/>
    </row>
    <row r="151" spans="1:19" ht="20.25">
      <c r="A151" s="195" t="s">
        <v>1</v>
      </c>
      <c r="B151" s="197" t="s">
        <v>2</v>
      </c>
      <c r="C151" s="205"/>
      <c r="D151" s="205"/>
      <c r="E151" s="205"/>
      <c r="F151" s="205"/>
      <c r="G151" s="205"/>
      <c r="H151" s="205"/>
      <c r="I151" s="205"/>
      <c r="J151" s="205"/>
      <c r="K151" s="206"/>
      <c r="L151" s="200" t="s">
        <v>3</v>
      </c>
      <c r="M151" s="191" t="s">
        <v>4</v>
      </c>
      <c r="N151" s="191" t="s">
        <v>5</v>
      </c>
      <c r="O151" s="202" t="s">
        <v>6</v>
      </c>
      <c r="P151" s="191" t="s">
        <v>7</v>
      </c>
      <c r="Q151" s="189" t="s">
        <v>8</v>
      </c>
      <c r="R151" s="189" t="s">
        <v>9</v>
      </c>
      <c r="S151" s="191" t="s">
        <v>10</v>
      </c>
    </row>
    <row r="152" spans="1:19" ht="15.75">
      <c r="A152" s="204"/>
      <c r="B152" s="9" t="s">
        <v>11</v>
      </c>
      <c r="C152" s="9" t="s">
        <v>12</v>
      </c>
      <c r="D152" s="9" t="s">
        <v>13</v>
      </c>
      <c r="E152" s="9" t="s">
        <v>14</v>
      </c>
      <c r="F152" s="9" t="s">
        <v>15</v>
      </c>
      <c r="G152" s="9" t="s">
        <v>16</v>
      </c>
      <c r="H152" s="9" t="s">
        <v>17</v>
      </c>
      <c r="I152" s="9" t="s">
        <v>18</v>
      </c>
      <c r="J152" s="9" t="s">
        <v>19</v>
      </c>
      <c r="K152" s="135" t="s">
        <v>20</v>
      </c>
      <c r="L152" s="207"/>
      <c r="M152" s="204"/>
      <c r="N152" s="204"/>
      <c r="O152" s="204"/>
      <c r="P152" s="207"/>
      <c r="Q152" s="204"/>
      <c r="R152" s="204"/>
      <c r="S152" s="204"/>
    </row>
    <row r="153" spans="1:19" ht="15.75" customHeight="1">
      <c r="A153" s="10" t="s">
        <v>26</v>
      </c>
      <c r="B153" s="31">
        <v>93</v>
      </c>
      <c r="C153" s="31"/>
      <c r="D153" s="31"/>
      <c r="E153" s="31"/>
      <c r="F153" s="31"/>
      <c r="G153" s="31"/>
      <c r="H153" s="31"/>
      <c r="I153" s="31"/>
      <c r="J153" s="31"/>
      <c r="K153" s="31"/>
      <c r="L153" s="51"/>
      <c r="M153" s="32"/>
      <c r="N153" s="33"/>
      <c r="O153" s="34"/>
      <c r="P153" s="144"/>
      <c r="Q153" s="36">
        <f>B153</f>
        <v>93</v>
      </c>
      <c r="R153" s="37"/>
      <c r="S153" s="35"/>
    </row>
    <row r="154" spans="1:19" ht="15.75" customHeight="1">
      <c r="A154" s="10" t="s">
        <v>27</v>
      </c>
      <c r="B154" s="31"/>
      <c r="C154" s="31">
        <v>73</v>
      </c>
      <c r="D154" s="31"/>
      <c r="E154" s="31"/>
      <c r="F154" s="31"/>
      <c r="G154" s="31"/>
      <c r="H154" s="31"/>
      <c r="I154" s="31"/>
      <c r="J154" s="31"/>
      <c r="K154" s="31"/>
      <c r="L154" s="51"/>
      <c r="M154" s="38"/>
      <c r="N154" s="17"/>
      <c r="O154" s="39"/>
      <c r="P154" s="40">
        <f>IF(C154=0,"",C154/B153)</f>
        <v>0.78494623655913975</v>
      </c>
      <c r="Q154" s="41">
        <v>73</v>
      </c>
      <c r="R154" s="42">
        <f t="shared" ref="R154:R162" si="12">IF(Q154=0,"",Q154/Q153)</f>
        <v>0.78494623655913975</v>
      </c>
      <c r="S154" s="42">
        <f t="shared" ref="S154:S162" si="13">IF(Q154=0,"",100%-R154)</f>
        <v>0.21505376344086025</v>
      </c>
    </row>
    <row r="155" spans="1:19" ht="15.75" customHeight="1">
      <c r="A155" s="10" t="s">
        <v>28</v>
      </c>
      <c r="B155" s="31"/>
      <c r="C155" s="31"/>
      <c r="D155" s="31">
        <v>64</v>
      </c>
      <c r="E155" s="31"/>
      <c r="F155" s="31"/>
      <c r="G155" s="31"/>
      <c r="H155" s="31"/>
      <c r="I155" s="31"/>
      <c r="J155" s="31"/>
      <c r="K155" s="31"/>
      <c r="L155" s="51"/>
      <c r="M155" s="38"/>
      <c r="N155" s="17"/>
      <c r="O155" s="39"/>
      <c r="P155" s="40">
        <f>IF(D155=0,"",D155/C154)</f>
        <v>0.87671232876712324</v>
      </c>
      <c r="Q155" s="41">
        <v>68</v>
      </c>
      <c r="R155" s="42">
        <f t="shared" si="12"/>
        <v>0.93150684931506844</v>
      </c>
      <c r="S155" s="42">
        <f t="shared" si="13"/>
        <v>6.8493150684931559E-2</v>
      </c>
    </row>
    <row r="156" spans="1:19" ht="15.75" customHeight="1">
      <c r="A156" s="10" t="s">
        <v>29</v>
      </c>
      <c r="B156" s="31"/>
      <c r="C156" s="31"/>
      <c r="D156" s="31"/>
      <c r="E156" s="31">
        <v>58</v>
      </c>
      <c r="F156" s="31"/>
      <c r="G156" s="31"/>
      <c r="H156" s="31"/>
      <c r="I156" s="31"/>
      <c r="J156" s="31"/>
      <c r="K156" s="31"/>
      <c r="L156" s="51"/>
      <c r="M156" s="38"/>
      <c r="N156" s="17"/>
      <c r="O156" s="39"/>
      <c r="P156" s="40">
        <f>IF(E156=0,"",E156/D155)</f>
        <v>0.90625</v>
      </c>
      <c r="Q156" s="41">
        <v>64</v>
      </c>
      <c r="R156" s="42">
        <f t="shared" si="12"/>
        <v>0.94117647058823528</v>
      </c>
      <c r="S156" s="42">
        <f t="shared" si="13"/>
        <v>5.8823529411764719E-2</v>
      </c>
    </row>
    <row r="157" spans="1:19" ht="15.75" customHeight="1">
      <c r="A157" s="10" t="s">
        <v>30</v>
      </c>
      <c r="B157" s="31"/>
      <c r="C157" s="31"/>
      <c r="D157" s="31"/>
      <c r="E157" s="31"/>
      <c r="F157" s="31">
        <v>54</v>
      </c>
      <c r="G157" s="31"/>
      <c r="H157" s="31"/>
      <c r="I157" s="31"/>
      <c r="J157" s="31"/>
      <c r="K157" s="31"/>
      <c r="L157" s="51"/>
      <c r="M157" s="38"/>
      <c r="N157" s="17"/>
      <c r="O157" s="39"/>
      <c r="P157" s="40">
        <f>IF(F157=0,"",F157/E156)</f>
        <v>0.93103448275862066</v>
      </c>
      <c r="Q157" s="41">
        <v>60</v>
      </c>
      <c r="R157" s="42">
        <f t="shared" si="12"/>
        <v>0.9375</v>
      </c>
      <c r="S157" s="42">
        <f t="shared" si="13"/>
        <v>6.25E-2</v>
      </c>
    </row>
    <row r="158" spans="1:19" ht="15.75" customHeight="1">
      <c r="A158" s="10" t="s">
        <v>31</v>
      </c>
      <c r="B158" s="31"/>
      <c r="C158" s="31"/>
      <c r="D158" s="31"/>
      <c r="E158" s="31"/>
      <c r="F158" s="31"/>
      <c r="G158" s="31">
        <v>51</v>
      </c>
      <c r="H158" s="31"/>
      <c r="I158" s="31"/>
      <c r="J158" s="31"/>
      <c r="K158" s="31"/>
      <c r="L158" s="51"/>
      <c r="M158" s="38"/>
      <c r="N158" s="17"/>
      <c r="O158" s="39"/>
      <c r="P158" s="40">
        <f>IF(G158=0,"",G158/F157)</f>
        <v>0.94444444444444442</v>
      </c>
      <c r="Q158" s="41">
        <v>56</v>
      </c>
      <c r="R158" s="42">
        <f t="shared" si="12"/>
        <v>0.93333333333333335</v>
      </c>
      <c r="S158" s="42">
        <f t="shared" si="13"/>
        <v>6.6666666666666652E-2</v>
      </c>
    </row>
    <row r="159" spans="1:19" ht="15.75" customHeight="1">
      <c r="A159" s="10" t="s">
        <v>32</v>
      </c>
      <c r="B159" s="31"/>
      <c r="C159" s="31"/>
      <c r="D159" s="31"/>
      <c r="E159" s="31"/>
      <c r="F159" s="31"/>
      <c r="G159" s="31"/>
      <c r="H159" s="31">
        <v>49</v>
      </c>
      <c r="I159" s="31"/>
      <c r="J159" s="31"/>
      <c r="K159" s="31"/>
      <c r="L159" s="51"/>
      <c r="M159" s="38"/>
      <c r="N159" s="17"/>
      <c r="O159" s="39"/>
      <c r="P159" s="40">
        <f>IF(H159=0,"",H159/G158)</f>
        <v>0.96078431372549022</v>
      </c>
      <c r="Q159" s="41">
        <v>55</v>
      </c>
      <c r="R159" s="42">
        <f t="shared" si="12"/>
        <v>0.9821428571428571</v>
      </c>
      <c r="S159" s="42">
        <f t="shared" si="13"/>
        <v>1.7857142857142905E-2</v>
      </c>
    </row>
    <row r="160" spans="1:19" ht="15.75" customHeight="1">
      <c r="A160" s="10" t="s">
        <v>33</v>
      </c>
      <c r="B160" s="31"/>
      <c r="C160" s="31"/>
      <c r="D160" s="31"/>
      <c r="E160" s="31"/>
      <c r="F160" s="31"/>
      <c r="G160" s="31"/>
      <c r="H160" s="31"/>
      <c r="I160" s="31">
        <v>49</v>
      </c>
      <c r="J160" s="31"/>
      <c r="K160" s="31"/>
      <c r="L160" s="51"/>
      <c r="M160" s="38"/>
      <c r="N160" s="17"/>
      <c r="O160" s="39"/>
      <c r="P160" s="40">
        <f>IF(I160=0,"",I160/H159)</f>
        <v>1</v>
      </c>
      <c r="Q160" s="41">
        <v>56</v>
      </c>
      <c r="R160" s="42">
        <f t="shared" si="12"/>
        <v>1.0181818181818181</v>
      </c>
      <c r="S160" s="42">
        <f t="shared" si="13"/>
        <v>-1.8181818181818077E-2</v>
      </c>
    </row>
    <row r="161" spans="1:19" ht="15.75" customHeight="1">
      <c r="A161" s="10" t="s">
        <v>34</v>
      </c>
      <c r="B161" s="31"/>
      <c r="C161" s="31"/>
      <c r="D161" s="31"/>
      <c r="E161" s="31"/>
      <c r="F161" s="31"/>
      <c r="G161" s="31"/>
      <c r="H161" s="31"/>
      <c r="I161" s="31"/>
      <c r="J161" s="31">
        <v>44</v>
      </c>
      <c r="K161" s="31"/>
      <c r="L161" s="51"/>
      <c r="M161" s="38"/>
      <c r="N161" s="17"/>
      <c r="O161" s="39"/>
      <c r="P161" s="40">
        <f>IF(J161=0,"",J161/I160)</f>
        <v>0.89795918367346939</v>
      </c>
      <c r="Q161" s="41">
        <v>53</v>
      </c>
      <c r="R161" s="42">
        <f t="shared" si="12"/>
        <v>0.9464285714285714</v>
      </c>
      <c r="S161" s="42">
        <f t="shared" si="13"/>
        <v>5.3571428571428603E-2</v>
      </c>
    </row>
    <row r="162" spans="1:19" ht="15.75" customHeight="1">
      <c r="A162" s="10" t="s">
        <v>35</v>
      </c>
      <c r="B162" s="31"/>
      <c r="C162" s="31"/>
      <c r="D162" s="31"/>
      <c r="E162" s="31"/>
      <c r="F162" s="31"/>
      <c r="G162" s="31"/>
      <c r="H162" s="31"/>
      <c r="I162" s="31"/>
      <c r="J162" s="31"/>
      <c r="K162" s="31">
        <v>44</v>
      </c>
      <c r="L162" s="51">
        <v>41</v>
      </c>
      <c r="M162" s="38"/>
      <c r="N162" s="17"/>
      <c r="O162" s="39"/>
      <c r="P162" s="40">
        <f>IF(K162=0,"",K162/J161)</f>
        <v>1</v>
      </c>
      <c r="Q162" s="41">
        <v>54</v>
      </c>
      <c r="R162" s="42">
        <f t="shared" si="12"/>
        <v>1.0188679245283019</v>
      </c>
      <c r="S162" s="42">
        <f t="shared" si="13"/>
        <v>-1.8867924528301883E-2</v>
      </c>
    </row>
    <row r="163" spans="1:19" ht="15.75" customHeight="1">
      <c r="A163" s="10" t="s">
        <v>36</v>
      </c>
      <c r="B163" s="31"/>
      <c r="C163" s="31"/>
      <c r="D163" s="31"/>
      <c r="E163" s="31"/>
      <c r="F163" s="31"/>
      <c r="G163" s="31"/>
      <c r="H163" s="31"/>
      <c r="I163" s="31"/>
      <c r="J163" s="31"/>
      <c r="K163" s="31">
        <v>8</v>
      </c>
      <c r="L163" s="51">
        <v>7</v>
      </c>
      <c r="M163" s="38"/>
      <c r="N163" s="17"/>
      <c r="O163" s="18"/>
      <c r="P163" s="145"/>
      <c r="Q163" s="44">
        <v>10</v>
      </c>
      <c r="R163" s="45"/>
      <c r="S163" s="43"/>
    </row>
    <row r="164" spans="1:19" ht="15.75" customHeight="1">
      <c r="A164" s="10" t="s">
        <v>38</v>
      </c>
      <c r="B164" s="31"/>
      <c r="C164" s="31"/>
      <c r="D164" s="31"/>
      <c r="E164" s="31"/>
      <c r="F164" s="31"/>
      <c r="G164" s="31"/>
      <c r="H164" s="31"/>
      <c r="I164" s="31"/>
      <c r="J164" s="31"/>
      <c r="K164" s="31">
        <v>2</v>
      </c>
      <c r="L164" s="51">
        <v>2</v>
      </c>
      <c r="M164" s="38"/>
      <c r="N164" s="17"/>
      <c r="O164" s="18"/>
      <c r="P164" s="146"/>
      <c r="Q164" s="44">
        <v>3</v>
      </c>
      <c r="R164" s="46"/>
      <c r="S164" s="29"/>
    </row>
    <row r="165" spans="1:19" ht="15.75" customHeight="1">
      <c r="A165" s="10" t="s">
        <v>39</v>
      </c>
      <c r="B165" s="31"/>
      <c r="C165" s="31"/>
      <c r="D165" s="31"/>
      <c r="E165" s="31"/>
      <c r="F165" s="31"/>
      <c r="G165" s="31"/>
      <c r="H165" s="31"/>
      <c r="I165" s="31"/>
      <c r="J165" s="31"/>
      <c r="K165" s="31">
        <v>1</v>
      </c>
      <c r="L165" s="51"/>
      <c r="M165" s="38"/>
      <c r="N165" s="17"/>
      <c r="O165" s="18"/>
      <c r="P165" s="146"/>
      <c r="Q165" s="44">
        <v>1</v>
      </c>
      <c r="R165" s="46"/>
      <c r="S165" s="29"/>
    </row>
    <row r="166" spans="1:19" ht="15.75" customHeight="1">
      <c r="A166" s="10" t="s">
        <v>40</v>
      </c>
      <c r="B166" s="31"/>
      <c r="C166" s="31"/>
      <c r="D166" s="31"/>
      <c r="E166" s="31"/>
      <c r="F166" s="31"/>
      <c r="G166" s="31"/>
      <c r="H166" s="31"/>
      <c r="I166" s="31"/>
      <c r="J166" s="31"/>
      <c r="K166" s="31">
        <v>1</v>
      </c>
      <c r="L166" s="51"/>
      <c r="M166" s="38"/>
      <c r="N166" s="17"/>
      <c r="O166" s="18"/>
      <c r="P166" s="146"/>
      <c r="Q166" s="44">
        <v>1</v>
      </c>
      <c r="R166" s="46"/>
      <c r="S166" s="29"/>
    </row>
    <row r="167" spans="1:19" ht="15.75" customHeight="1">
      <c r="A167" s="10" t="s">
        <v>41</v>
      </c>
      <c r="B167" s="31"/>
      <c r="C167" s="31"/>
      <c r="D167" s="31"/>
      <c r="E167" s="31"/>
      <c r="F167" s="31"/>
      <c r="G167" s="31"/>
      <c r="H167" s="31"/>
      <c r="I167" s="31"/>
      <c r="J167" s="31"/>
      <c r="K167" s="31">
        <v>1</v>
      </c>
      <c r="L167" s="51"/>
      <c r="M167" s="38"/>
      <c r="N167" s="17"/>
      <c r="O167" s="18"/>
      <c r="P167" s="146"/>
      <c r="Q167" s="44">
        <v>1</v>
      </c>
      <c r="R167" s="46"/>
      <c r="S167" s="29"/>
    </row>
    <row r="168" spans="1:19" ht="15.75" customHeight="1">
      <c r="A168" s="10" t="s">
        <v>42</v>
      </c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51"/>
      <c r="M168" s="38"/>
      <c r="N168" s="17"/>
      <c r="O168" s="18"/>
      <c r="P168" s="146"/>
      <c r="Q168" s="44"/>
      <c r="R168" s="46"/>
      <c r="S168" s="29"/>
    </row>
    <row r="169" spans="1:19" ht="15.75" customHeight="1">
      <c r="A169" s="10" t="s">
        <v>43</v>
      </c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51"/>
      <c r="M169" s="47"/>
      <c r="N169" s="48"/>
      <c r="O169" s="49"/>
      <c r="P169" s="99"/>
      <c r="Q169" s="116"/>
      <c r="R169" s="49"/>
      <c r="S169" s="117"/>
    </row>
    <row r="170" spans="1:19" ht="18">
      <c r="A170" s="14"/>
      <c r="B170" s="193" t="s">
        <v>37</v>
      </c>
      <c r="C170" s="193"/>
      <c r="D170" s="193"/>
      <c r="E170" s="193"/>
      <c r="F170" s="193"/>
      <c r="G170" s="193"/>
      <c r="H170" s="193"/>
      <c r="I170" s="193"/>
      <c r="J170" s="193"/>
      <c r="K170" s="193"/>
      <c r="L170" s="114">
        <f>SUM(L162:L166)</f>
        <v>50</v>
      </c>
      <c r="M170" s="15">
        <f>IF(L162=0,"",L162/B153)</f>
        <v>0.44086021505376344</v>
      </c>
      <c r="N170" s="15">
        <f>IF(L170=0,"",L170/B153)</f>
        <v>0.5376344086021505</v>
      </c>
      <c r="O170" s="15">
        <f>IF(L162=0,"",N170-M170)</f>
        <v>9.6774193548387066E-2</v>
      </c>
      <c r="P170" s="130"/>
      <c r="Q170" s="6"/>
      <c r="R170" s="16"/>
      <c r="S170" s="5"/>
    </row>
    <row r="171" spans="1:19" ht="12.75" customHeight="1">
      <c r="M171" s="5"/>
      <c r="N171" s="5"/>
      <c r="P171" s="130"/>
    </row>
    <row r="172" spans="1:19" ht="12.75" customHeight="1">
      <c r="L172" s="129"/>
      <c r="M172" s="5"/>
      <c r="N172" s="5"/>
      <c r="P172" s="130"/>
    </row>
    <row r="173" spans="1:19" ht="26.25">
      <c r="A173" s="7"/>
      <c r="B173" s="194" t="s">
        <v>72</v>
      </c>
      <c r="C173" s="194"/>
      <c r="D173" s="194"/>
      <c r="E173" s="194"/>
      <c r="F173" s="194"/>
      <c r="G173" s="194"/>
      <c r="H173" s="194"/>
      <c r="I173" s="194"/>
      <c r="J173" s="194"/>
      <c r="K173" s="194"/>
      <c r="L173" s="113" t="s">
        <v>27</v>
      </c>
      <c r="M173" s="67"/>
      <c r="N173" s="67"/>
      <c r="O173" s="67"/>
      <c r="P173" s="130"/>
      <c r="Q173" s="6"/>
      <c r="R173" s="6"/>
      <c r="S173" s="6"/>
    </row>
    <row r="174" spans="1:19" ht="20.25">
      <c r="A174" s="195" t="s">
        <v>1</v>
      </c>
      <c r="B174" s="197" t="s">
        <v>2</v>
      </c>
      <c r="C174" s="205"/>
      <c r="D174" s="205"/>
      <c r="E174" s="205"/>
      <c r="F174" s="205"/>
      <c r="G174" s="205"/>
      <c r="H174" s="205"/>
      <c r="I174" s="205"/>
      <c r="J174" s="205"/>
      <c r="K174" s="206"/>
      <c r="L174" s="200" t="s">
        <v>3</v>
      </c>
      <c r="M174" s="191" t="s">
        <v>4</v>
      </c>
      <c r="N174" s="191" t="s">
        <v>5</v>
      </c>
      <c r="O174" s="202" t="s">
        <v>6</v>
      </c>
      <c r="P174" s="191" t="s">
        <v>7</v>
      </c>
      <c r="Q174" s="189" t="s">
        <v>8</v>
      </c>
      <c r="R174" s="189" t="s">
        <v>9</v>
      </c>
      <c r="S174" s="191" t="s">
        <v>10</v>
      </c>
    </row>
    <row r="175" spans="1:19" ht="15.75">
      <c r="A175" s="204"/>
      <c r="B175" s="9" t="s">
        <v>11</v>
      </c>
      <c r="C175" s="9" t="s">
        <v>12</v>
      </c>
      <c r="D175" s="9" t="s">
        <v>13</v>
      </c>
      <c r="E175" s="9" t="s">
        <v>14</v>
      </c>
      <c r="F175" s="9" t="s">
        <v>15</v>
      </c>
      <c r="G175" s="9" t="s">
        <v>16</v>
      </c>
      <c r="H175" s="9" t="s">
        <v>17</v>
      </c>
      <c r="I175" s="9" t="s">
        <v>18</v>
      </c>
      <c r="J175" s="9" t="s">
        <v>19</v>
      </c>
      <c r="K175" s="135" t="s">
        <v>20</v>
      </c>
      <c r="L175" s="207"/>
      <c r="M175" s="204"/>
      <c r="N175" s="204"/>
      <c r="O175" s="204"/>
      <c r="P175" s="207"/>
      <c r="Q175" s="204"/>
      <c r="R175" s="204"/>
      <c r="S175" s="204"/>
    </row>
    <row r="176" spans="1:19" ht="15.75" customHeight="1">
      <c r="A176" s="10" t="s">
        <v>27</v>
      </c>
      <c r="B176" s="31">
        <v>96</v>
      </c>
      <c r="C176" s="31"/>
      <c r="D176" s="31"/>
      <c r="E176" s="31"/>
      <c r="F176" s="31"/>
      <c r="G176" s="31"/>
      <c r="H176" s="31"/>
      <c r="I176" s="31"/>
      <c r="J176" s="31"/>
      <c r="K176" s="31"/>
      <c r="L176" s="51"/>
      <c r="M176" s="32"/>
      <c r="N176" s="33"/>
      <c r="O176" s="34"/>
      <c r="P176" s="144"/>
      <c r="Q176" s="36">
        <f>B176</f>
        <v>96</v>
      </c>
      <c r="R176" s="37"/>
      <c r="S176" s="35"/>
    </row>
    <row r="177" spans="1:19" ht="15.75" customHeight="1">
      <c r="A177" s="10" t="s">
        <v>28</v>
      </c>
      <c r="B177" s="31"/>
      <c r="C177" s="31">
        <v>82</v>
      </c>
      <c r="D177" s="31"/>
      <c r="E177" s="31"/>
      <c r="F177" s="31"/>
      <c r="G177" s="31"/>
      <c r="H177" s="31"/>
      <c r="I177" s="31"/>
      <c r="J177" s="31"/>
      <c r="K177" s="31"/>
      <c r="L177" s="51"/>
      <c r="M177" s="38"/>
      <c r="N177" s="17"/>
      <c r="O177" s="39"/>
      <c r="P177" s="40">
        <f>IF(C177=0,"",C177/B176)</f>
        <v>0.85416666666666663</v>
      </c>
      <c r="Q177" s="41">
        <v>84</v>
      </c>
      <c r="R177" s="42">
        <f t="shared" ref="R177:R185" si="14">IF(Q177=0,"",Q177/Q176)</f>
        <v>0.875</v>
      </c>
      <c r="S177" s="42">
        <f t="shared" ref="S177:S185" si="15">IF(Q177=0,"",100%-R177)</f>
        <v>0.125</v>
      </c>
    </row>
    <row r="178" spans="1:19" ht="15.75" customHeight="1">
      <c r="A178" s="10" t="s">
        <v>29</v>
      </c>
      <c r="B178" s="31"/>
      <c r="C178" s="31"/>
      <c r="D178" s="31">
        <v>77</v>
      </c>
      <c r="E178" s="31"/>
      <c r="F178" s="31"/>
      <c r="G178" s="31"/>
      <c r="H178" s="31"/>
      <c r="I178" s="31"/>
      <c r="J178" s="31"/>
      <c r="K178" s="31"/>
      <c r="L178" s="51"/>
      <c r="M178" s="38"/>
      <c r="N178" s="17"/>
      <c r="O178" s="39"/>
      <c r="P178" s="40">
        <f>IF(D178=0,"",D178/C177)</f>
        <v>0.93902439024390238</v>
      </c>
      <c r="Q178" s="41">
        <v>80</v>
      </c>
      <c r="R178" s="42">
        <f t="shared" si="14"/>
        <v>0.95238095238095233</v>
      </c>
      <c r="S178" s="42">
        <f t="shared" si="15"/>
        <v>4.7619047619047672E-2</v>
      </c>
    </row>
    <row r="179" spans="1:19" ht="15.75" customHeight="1">
      <c r="A179" s="10" t="s">
        <v>30</v>
      </c>
      <c r="B179" s="31"/>
      <c r="C179" s="31"/>
      <c r="D179" s="31"/>
      <c r="E179" s="31">
        <v>69</v>
      </c>
      <c r="F179" s="31"/>
      <c r="G179" s="31"/>
      <c r="H179" s="31"/>
      <c r="I179" s="31"/>
      <c r="J179" s="31"/>
      <c r="K179" s="31"/>
      <c r="L179" s="51"/>
      <c r="M179" s="38"/>
      <c r="N179" s="17"/>
      <c r="O179" s="39"/>
      <c r="P179" s="40">
        <f>IF(E179=0,"",E179/D178)</f>
        <v>0.89610389610389607</v>
      </c>
      <c r="Q179" s="41">
        <v>79</v>
      </c>
      <c r="R179" s="42">
        <f t="shared" si="14"/>
        <v>0.98750000000000004</v>
      </c>
      <c r="S179" s="42">
        <f t="shared" si="15"/>
        <v>1.2499999999999956E-2</v>
      </c>
    </row>
    <row r="180" spans="1:19" ht="15.75" customHeight="1">
      <c r="A180" s="10" t="s">
        <v>31</v>
      </c>
      <c r="B180" s="31"/>
      <c r="C180" s="31"/>
      <c r="D180" s="31"/>
      <c r="E180" s="31"/>
      <c r="F180" s="31">
        <v>68</v>
      </c>
      <c r="G180" s="31"/>
      <c r="H180" s="31"/>
      <c r="I180" s="31"/>
      <c r="J180" s="31"/>
      <c r="K180" s="31"/>
      <c r="L180" s="51"/>
      <c r="M180" s="38"/>
      <c r="N180" s="17"/>
      <c r="O180" s="39"/>
      <c r="P180" s="40">
        <f>IF(F180=0,"",F180/E179)</f>
        <v>0.98550724637681164</v>
      </c>
      <c r="Q180" s="41">
        <v>74</v>
      </c>
      <c r="R180" s="42">
        <f t="shared" si="14"/>
        <v>0.93670886075949367</v>
      </c>
      <c r="S180" s="42">
        <f t="shared" si="15"/>
        <v>6.3291139240506333E-2</v>
      </c>
    </row>
    <row r="181" spans="1:19" ht="15.75" customHeight="1">
      <c r="A181" s="10" t="s">
        <v>32</v>
      </c>
      <c r="B181" s="31"/>
      <c r="C181" s="31"/>
      <c r="D181" s="31"/>
      <c r="E181" s="31"/>
      <c r="F181" s="31"/>
      <c r="G181" s="31">
        <v>65</v>
      </c>
      <c r="H181" s="31"/>
      <c r="I181" s="31"/>
      <c r="J181" s="31"/>
      <c r="K181" s="31"/>
      <c r="L181" s="51"/>
      <c r="M181" s="38"/>
      <c r="N181" s="17"/>
      <c r="O181" s="39"/>
      <c r="P181" s="40">
        <f>IF(G181=0,"",G181/F180)</f>
        <v>0.95588235294117652</v>
      </c>
      <c r="Q181" s="41">
        <v>72</v>
      </c>
      <c r="R181" s="42">
        <f t="shared" si="14"/>
        <v>0.97297297297297303</v>
      </c>
      <c r="S181" s="42">
        <f t="shared" si="15"/>
        <v>2.7027027027026973E-2</v>
      </c>
    </row>
    <row r="182" spans="1:19" ht="15.75" customHeight="1">
      <c r="A182" s="10" t="s">
        <v>33</v>
      </c>
      <c r="B182" s="31"/>
      <c r="C182" s="31"/>
      <c r="D182" s="31"/>
      <c r="E182" s="31"/>
      <c r="F182" s="31"/>
      <c r="G182" s="31"/>
      <c r="H182" s="31">
        <v>63</v>
      </c>
      <c r="I182" s="31"/>
      <c r="J182" s="31"/>
      <c r="K182" s="31"/>
      <c r="L182" s="51"/>
      <c r="M182" s="38"/>
      <c r="N182" s="17"/>
      <c r="O182" s="39"/>
      <c r="P182" s="40">
        <f>IF(H182=0,"",H182/G181)</f>
        <v>0.96923076923076923</v>
      </c>
      <c r="Q182" s="41">
        <v>70</v>
      </c>
      <c r="R182" s="42">
        <f t="shared" si="14"/>
        <v>0.97222222222222221</v>
      </c>
      <c r="S182" s="42">
        <f t="shared" si="15"/>
        <v>2.777777777777779E-2</v>
      </c>
    </row>
    <row r="183" spans="1:19" ht="15.75" customHeight="1">
      <c r="A183" s="10" t="s">
        <v>34</v>
      </c>
      <c r="B183" s="31"/>
      <c r="C183" s="31"/>
      <c r="D183" s="31"/>
      <c r="E183" s="31"/>
      <c r="F183" s="31"/>
      <c r="G183" s="31"/>
      <c r="H183" s="31"/>
      <c r="I183" s="31">
        <v>61</v>
      </c>
      <c r="J183" s="31"/>
      <c r="K183" s="31"/>
      <c r="L183" s="51"/>
      <c r="M183" s="38"/>
      <c r="N183" s="17"/>
      <c r="O183" s="39"/>
      <c r="P183" s="40">
        <f>IF(I183=0,"",I183/H182)</f>
        <v>0.96825396825396826</v>
      </c>
      <c r="Q183" s="41">
        <v>71</v>
      </c>
      <c r="R183" s="42">
        <f t="shared" si="14"/>
        <v>1.0142857142857142</v>
      </c>
      <c r="S183" s="42">
        <f t="shared" si="15"/>
        <v>-1.4285714285714235E-2</v>
      </c>
    </row>
    <row r="184" spans="1:19" ht="15.75" customHeight="1">
      <c r="A184" s="10" t="s">
        <v>35</v>
      </c>
      <c r="B184" s="31"/>
      <c r="C184" s="31"/>
      <c r="D184" s="31"/>
      <c r="E184" s="31"/>
      <c r="F184" s="31"/>
      <c r="G184" s="31"/>
      <c r="H184" s="31"/>
      <c r="I184" s="31"/>
      <c r="J184" s="31">
        <v>60</v>
      </c>
      <c r="K184" s="31"/>
      <c r="L184" s="51"/>
      <c r="M184" s="38"/>
      <c r="N184" s="17"/>
      <c r="O184" s="39"/>
      <c r="P184" s="40">
        <f>IF(J184=0,"",J184/I183)</f>
        <v>0.98360655737704916</v>
      </c>
      <c r="Q184" s="41">
        <v>73</v>
      </c>
      <c r="R184" s="42">
        <f t="shared" si="14"/>
        <v>1.028169014084507</v>
      </c>
      <c r="S184" s="42">
        <f t="shared" si="15"/>
        <v>-2.8169014084507005E-2</v>
      </c>
    </row>
    <row r="185" spans="1:19" ht="15.75" customHeight="1">
      <c r="A185" s="10" t="s">
        <v>36</v>
      </c>
      <c r="B185" s="31"/>
      <c r="C185" s="31"/>
      <c r="D185" s="31"/>
      <c r="E185" s="31"/>
      <c r="F185" s="31"/>
      <c r="G185" s="31"/>
      <c r="H185" s="31"/>
      <c r="I185" s="31"/>
      <c r="J185" s="31"/>
      <c r="K185" s="31">
        <v>59</v>
      </c>
      <c r="L185" s="51">
        <v>59</v>
      </c>
      <c r="M185" s="38"/>
      <c r="N185" s="17"/>
      <c r="O185" s="39"/>
      <c r="P185" s="40">
        <f>IF(K185=0,"",K185/J184)</f>
        <v>0.98333333333333328</v>
      </c>
      <c r="Q185" s="41">
        <v>72</v>
      </c>
      <c r="R185" s="42">
        <f t="shared" si="14"/>
        <v>0.98630136986301364</v>
      </c>
      <c r="S185" s="42">
        <f t="shared" si="15"/>
        <v>1.3698630136986356E-2</v>
      </c>
    </row>
    <row r="186" spans="1:19" ht="15.75" customHeight="1">
      <c r="A186" s="10" t="s">
        <v>38</v>
      </c>
      <c r="B186" s="31"/>
      <c r="C186" s="31"/>
      <c r="D186" s="31"/>
      <c r="E186" s="31"/>
      <c r="F186" s="31"/>
      <c r="G186" s="31"/>
      <c r="H186" s="31"/>
      <c r="I186" s="31"/>
      <c r="J186" s="31"/>
      <c r="K186" s="31">
        <v>5</v>
      </c>
      <c r="L186" s="51">
        <v>5</v>
      </c>
      <c r="M186" s="38"/>
      <c r="N186" s="17"/>
      <c r="O186" s="18"/>
      <c r="P186" s="145"/>
      <c r="Q186" s="44">
        <v>15</v>
      </c>
      <c r="R186" s="45"/>
      <c r="S186" s="43"/>
    </row>
    <row r="187" spans="1:19" ht="15.75" customHeight="1">
      <c r="A187" s="10" t="s">
        <v>39</v>
      </c>
      <c r="B187" s="31"/>
      <c r="C187" s="31"/>
      <c r="D187" s="31"/>
      <c r="E187" s="31"/>
      <c r="F187" s="31"/>
      <c r="G187" s="31"/>
      <c r="H187" s="31"/>
      <c r="I187" s="31"/>
      <c r="J187" s="31"/>
      <c r="K187" s="31">
        <v>1</v>
      </c>
      <c r="L187" s="51">
        <v>1</v>
      </c>
      <c r="M187" s="38"/>
      <c r="N187" s="17"/>
      <c r="O187" s="18"/>
      <c r="P187" s="146"/>
      <c r="Q187" s="44">
        <v>4</v>
      </c>
      <c r="R187" s="46"/>
      <c r="S187" s="29"/>
    </row>
    <row r="188" spans="1:19" ht="15.75" customHeight="1">
      <c r="A188" s="10" t="s">
        <v>40</v>
      </c>
      <c r="B188" s="31"/>
      <c r="C188" s="31"/>
      <c r="D188" s="31"/>
      <c r="E188" s="31"/>
      <c r="F188" s="31"/>
      <c r="G188" s="31"/>
      <c r="H188" s="31"/>
      <c r="I188" s="31"/>
      <c r="J188" s="31"/>
      <c r="K188" s="31">
        <v>1</v>
      </c>
      <c r="L188" s="51"/>
      <c r="M188" s="38"/>
      <c r="N188" s="17"/>
      <c r="O188" s="18"/>
      <c r="P188" s="146"/>
      <c r="Q188" s="44">
        <v>1</v>
      </c>
      <c r="R188" s="46"/>
      <c r="S188" s="29"/>
    </row>
    <row r="189" spans="1:19" ht="15.75" customHeight="1">
      <c r="A189" s="10" t="s">
        <v>41</v>
      </c>
      <c r="B189" s="31"/>
      <c r="C189" s="31"/>
      <c r="D189" s="31"/>
      <c r="E189" s="31"/>
      <c r="F189" s="31"/>
      <c r="G189" s="31"/>
      <c r="H189" s="31"/>
      <c r="I189" s="31"/>
      <c r="J189" s="31"/>
      <c r="K189" s="31">
        <v>1</v>
      </c>
      <c r="L189" s="51"/>
      <c r="M189" s="38"/>
      <c r="N189" s="17"/>
      <c r="O189" s="18"/>
      <c r="P189" s="146"/>
      <c r="Q189" s="44">
        <v>1</v>
      </c>
      <c r="R189" s="46"/>
      <c r="S189" s="29"/>
    </row>
    <row r="190" spans="1:19" ht="15.75" customHeight="1">
      <c r="A190" s="10" t="s">
        <v>42</v>
      </c>
      <c r="B190" s="31"/>
      <c r="C190" s="31"/>
      <c r="D190" s="31"/>
      <c r="E190" s="31"/>
      <c r="F190" s="31"/>
      <c r="G190" s="31"/>
      <c r="H190" s="31"/>
      <c r="I190" s="31"/>
      <c r="J190" s="31"/>
      <c r="K190" s="31">
        <v>1</v>
      </c>
      <c r="L190" s="51">
        <v>1</v>
      </c>
      <c r="M190" s="38"/>
      <c r="N190" s="17"/>
      <c r="O190" s="18"/>
      <c r="P190" s="146"/>
      <c r="Q190" s="44">
        <v>1</v>
      </c>
      <c r="R190" s="46"/>
      <c r="S190" s="29"/>
    </row>
    <row r="191" spans="1:19" ht="15.75" customHeight="1">
      <c r="A191" s="10" t="s">
        <v>43</v>
      </c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51"/>
      <c r="M191" s="38"/>
      <c r="N191" s="17"/>
      <c r="O191" s="18"/>
      <c r="P191" s="146"/>
      <c r="Q191" s="44"/>
      <c r="R191" s="46"/>
      <c r="S191" s="29"/>
    </row>
    <row r="192" spans="1:19" ht="15.75" customHeight="1">
      <c r="A192" s="10" t="s">
        <v>44</v>
      </c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51"/>
      <c r="M192" s="47"/>
      <c r="N192" s="48"/>
      <c r="O192" s="49"/>
      <c r="P192" s="99"/>
      <c r="Q192" s="116"/>
      <c r="R192" s="49"/>
      <c r="S192" s="117"/>
    </row>
    <row r="193" spans="1:19" ht="18">
      <c r="A193" s="14"/>
      <c r="B193" s="193" t="s">
        <v>37</v>
      </c>
      <c r="C193" s="193"/>
      <c r="D193" s="193"/>
      <c r="E193" s="193"/>
      <c r="F193" s="193"/>
      <c r="G193" s="193"/>
      <c r="H193" s="193"/>
      <c r="I193" s="193"/>
      <c r="J193" s="193"/>
      <c r="K193" s="193"/>
      <c r="L193" s="114">
        <f>SUM(L185:L190)</f>
        <v>66</v>
      </c>
      <c r="M193" s="15">
        <f>IF(L185=0,"",L185/B176)</f>
        <v>0.61458333333333337</v>
      </c>
      <c r="N193" s="15">
        <f>IF(L193=0,"",L193/B176)</f>
        <v>0.6875</v>
      </c>
      <c r="O193" s="15">
        <f>IF(L185=0,"",N193-M193)</f>
        <v>7.291666666666663E-2</v>
      </c>
      <c r="P193" s="130"/>
      <c r="Q193" s="6"/>
      <c r="R193" s="16"/>
      <c r="S193" s="5"/>
    </row>
    <row r="194" spans="1:19" ht="12.75" customHeight="1">
      <c r="M194" s="5"/>
      <c r="N194" s="5"/>
      <c r="P194" s="130"/>
    </row>
    <row r="195" spans="1:19" ht="12.75" customHeight="1">
      <c r="L195" s="129"/>
      <c r="M195" s="5"/>
      <c r="N195" s="5"/>
      <c r="P195" s="130"/>
    </row>
    <row r="196" spans="1:19" ht="26.25">
      <c r="A196" s="7"/>
      <c r="B196" s="194" t="s">
        <v>72</v>
      </c>
      <c r="C196" s="194"/>
      <c r="D196" s="194"/>
      <c r="E196" s="194"/>
      <c r="F196" s="194"/>
      <c r="G196" s="194"/>
      <c r="H196" s="194"/>
      <c r="I196" s="194"/>
      <c r="J196" s="194"/>
      <c r="K196" s="194"/>
      <c r="L196" s="113" t="s">
        <v>28</v>
      </c>
      <c r="M196" s="67"/>
      <c r="N196" s="67"/>
      <c r="O196" s="67"/>
      <c r="P196" s="130"/>
      <c r="Q196" s="6"/>
      <c r="R196" s="6"/>
      <c r="S196" s="6"/>
    </row>
    <row r="197" spans="1:19" ht="20.25">
      <c r="A197" s="195" t="s">
        <v>1</v>
      </c>
      <c r="B197" s="197" t="s">
        <v>2</v>
      </c>
      <c r="C197" s="205"/>
      <c r="D197" s="205"/>
      <c r="E197" s="205"/>
      <c r="F197" s="205"/>
      <c r="G197" s="205"/>
      <c r="H197" s="205"/>
      <c r="I197" s="205"/>
      <c r="J197" s="205"/>
      <c r="K197" s="206"/>
      <c r="L197" s="200" t="s">
        <v>3</v>
      </c>
      <c r="M197" s="191" t="s">
        <v>4</v>
      </c>
      <c r="N197" s="191" t="s">
        <v>5</v>
      </c>
      <c r="O197" s="202" t="s">
        <v>6</v>
      </c>
      <c r="P197" s="191" t="s">
        <v>7</v>
      </c>
      <c r="Q197" s="189" t="s">
        <v>8</v>
      </c>
      <c r="R197" s="189" t="s">
        <v>9</v>
      </c>
      <c r="S197" s="191" t="s">
        <v>10</v>
      </c>
    </row>
    <row r="198" spans="1:19" ht="15.75" customHeight="1">
      <c r="A198" s="204"/>
      <c r="B198" s="9" t="s">
        <v>11</v>
      </c>
      <c r="C198" s="9" t="s">
        <v>12</v>
      </c>
      <c r="D198" s="9" t="s">
        <v>13</v>
      </c>
      <c r="E198" s="9" t="s">
        <v>14</v>
      </c>
      <c r="F198" s="9" t="s">
        <v>15</v>
      </c>
      <c r="G198" s="9" t="s">
        <v>16</v>
      </c>
      <c r="H198" s="9" t="s">
        <v>17</v>
      </c>
      <c r="I198" s="9" t="s">
        <v>18</v>
      </c>
      <c r="J198" s="9" t="s">
        <v>19</v>
      </c>
      <c r="K198" s="135" t="s">
        <v>20</v>
      </c>
      <c r="L198" s="207"/>
      <c r="M198" s="204"/>
      <c r="N198" s="204"/>
      <c r="O198" s="204"/>
      <c r="P198" s="207"/>
      <c r="Q198" s="204"/>
      <c r="R198" s="204"/>
      <c r="S198" s="204"/>
    </row>
    <row r="199" spans="1:19" ht="15.75" customHeight="1">
      <c r="A199" s="10" t="s">
        <v>28</v>
      </c>
      <c r="B199" s="31">
        <v>95</v>
      </c>
      <c r="C199" s="31"/>
      <c r="D199" s="31"/>
      <c r="E199" s="31"/>
      <c r="F199" s="31"/>
      <c r="G199" s="31"/>
      <c r="H199" s="31"/>
      <c r="I199" s="31"/>
      <c r="J199" s="31"/>
      <c r="K199" s="31"/>
      <c r="L199" s="51"/>
      <c r="M199" s="32"/>
      <c r="N199" s="33"/>
      <c r="O199" s="34"/>
      <c r="P199" s="144"/>
      <c r="Q199" s="36">
        <f>B199</f>
        <v>95</v>
      </c>
      <c r="R199" s="37"/>
      <c r="S199" s="35"/>
    </row>
    <row r="200" spans="1:19" ht="15.75" customHeight="1">
      <c r="A200" s="10" t="s">
        <v>29</v>
      </c>
      <c r="B200" s="31"/>
      <c r="C200" s="31">
        <v>74</v>
      </c>
      <c r="D200" s="31"/>
      <c r="E200" s="31"/>
      <c r="F200" s="31"/>
      <c r="G200" s="31"/>
      <c r="H200" s="31"/>
      <c r="I200" s="31"/>
      <c r="J200" s="31"/>
      <c r="K200" s="31"/>
      <c r="L200" s="51"/>
      <c r="M200" s="38"/>
      <c r="N200" s="17"/>
      <c r="O200" s="39"/>
      <c r="P200" s="40">
        <f>IF(C200=0,"",C200/B199)</f>
        <v>0.77894736842105261</v>
      </c>
      <c r="Q200" s="41">
        <v>74</v>
      </c>
      <c r="R200" s="42">
        <f t="shared" ref="R200:R208" si="16">IF(Q200=0,"",Q200/Q199)</f>
        <v>0.77894736842105261</v>
      </c>
      <c r="S200" s="42">
        <f t="shared" ref="S200:S208" si="17">IF(Q200=0,"",100%-R200)</f>
        <v>0.22105263157894739</v>
      </c>
    </row>
    <row r="201" spans="1:19" ht="15.75" customHeight="1">
      <c r="A201" s="10" t="s">
        <v>30</v>
      </c>
      <c r="B201" s="31"/>
      <c r="C201" s="31"/>
      <c r="D201" s="31">
        <v>66</v>
      </c>
      <c r="E201" s="31"/>
      <c r="F201" s="31"/>
      <c r="G201" s="31"/>
      <c r="H201" s="31"/>
      <c r="I201" s="31"/>
      <c r="J201" s="31"/>
      <c r="K201" s="31"/>
      <c r="L201" s="51"/>
      <c r="M201" s="38"/>
      <c r="N201" s="17"/>
      <c r="O201" s="39"/>
      <c r="P201" s="40">
        <f>IF(D201=0,"",D201/C200)</f>
        <v>0.89189189189189189</v>
      </c>
      <c r="Q201" s="41">
        <v>76</v>
      </c>
      <c r="R201" s="42">
        <f t="shared" si="16"/>
        <v>1.027027027027027</v>
      </c>
      <c r="S201" s="42">
        <f t="shared" si="17"/>
        <v>-2.7027027027026973E-2</v>
      </c>
    </row>
    <row r="202" spans="1:19" ht="15.75" customHeight="1">
      <c r="A202" s="10" t="s">
        <v>31</v>
      </c>
      <c r="B202" s="31"/>
      <c r="C202" s="31"/>
      <c r="D202" s="31"/>
      <c r="E202" s="31">
        <v>64</v>
      </c>
      <c r="F202" s="31"/>
      <c r="G202" s="31"/>
      <c r="H202" s="31"/>
      <c r="I202" s="31"/>
      <c r="J202" s="31"/>
      <c r="K202" s="31"/>
      <c r="L202" s="51"/>
      <c r="M202" s="38"/>
      <c r="N202" s="17"/>
      <c r="O202" s="39"/>
      <c r="P202" s="40">
        <f>IF(E202=0,"",E202/D201)</f>
        <v>0.96969696969696972</v>
      </c>
      <c r="Q202" s="41">
        <v>71</v>
      </c>
      <c r="R202" s="42">
        <f t="shared" si="16"/>
        <v>0.93421052631578949</v>
      </c>
      <c r="S202" s="42">
        <f t="shared" si="17"/>
        <v>6.5789473684210509E-2</v>
      </c>
    </row>
    <row r="203" spans="1:19" ht="15.75" customHeight="1">
      <c r="A203" s="10" t="s">
        <v>32</v>
      </c>
      <c r="B203" s="31"/>
      <c r="C203" s="31"/>
      <c r="D203" s="31"/>
      <c r="E203" s="31"/>
      <c r="F203" s="31">
        <v>59</v>
      </c>
      <c r="G203" s="31"/>
      <c r="H203" s="31"/>
      <c r="I203" s="31"/>
      <c r="J203" s="31"/>
      <c r="K203" s="31"/>
      <c r="L203" s="51"/>
      <c r="M203" s="38"/>
      <c r="N203" s="17"/>
      <c r="O203" s="39"/>
      <c r="P203" s="40">
        <f>IF(F203=0,"",F203/E202)</f>
        <v>0.921875</v>
      </c>
      <c r="Q203" s="41">
        <v>70</v>
      </c>
      <c r="R203" s="42">
        <f t="shared" si="16"/>
        <v>0.9859154929577465</v>
      </c>
      <c r="S203" s="42">
        <f t="shared" si="17"/>
        <v>1.4084507042253502E-2</v>
      </c>
    </row>
    <row r="204" spans="1:19" ht="15.75" customHeight="1">
      <c r="A204" s="10" t="s">
        <v>33</v>
      </c>
      <c r="B204" s="31"/>
      <c r="C204" s="31"/>
      <c r="D204" s="31"/>
      <c r="E204" s="31"/>
      <c r="F204" s="31"/>
      <c r="G204" s="31">
        <v>57</v>
      </c>
      <c r="H204" s="31"/>
      <c r="I204" s="31"/>
      <c r="J204" s="31"/>
      <c r="K204" s="31"/>
      <c r="L204" s="51"/>
      <c r="M204" s="38"/>
      <c r="N204" s="17"/>
      <c r="O204" s="39"/>
      <c r="P204" s="40">
        <f>IF(G204=0,"",G204/F203)</f>
        <v>0.96610169491525422</v>
      </c>
      <c r="Q204" s="41">
        <v>65</v>
      </c>
      <c r="R204" s="42">
        <f t="shared" si="16"/>
        <v>0.9285714285714286</v>
      </c>
      <c r="S204" s="42">
        <f t="shared" si="17"/>
        <v>7.1428571428571397E-2</v>
      </c>
    </row>
    <row r="205" spans="1:19" ht="15.75" customHeight="1">
      <c r="A205" s="10" t="s">
        <v>34</v>
      </c>
      <c r="B205" s="31"/>
      <c r="C205" s="31"/>
      <c r="D205" s="31"/>
      <c r="E205" s="31"/>
      <c r="F205" s="31"/>
      <c r="G205" s="31"/>
      <c r="H205" s="31">
        <v>51</v>
      </c>
      <c r="I205" s="31"/>
      <c r="J205" s="31"/>
      <c r="K205" s="31"/>
      <c r="L205" s="51"/>
      <c r="M205" s="38"/>
      <c r="N205" s="17"/>
      <c r="O205" s="39"/>
      <c r="P205" s="40">
        <f>IF(H205=0,"",H205/G204)</f>
        <v>0.89473684210526316</v>
      </c>
      <c r="Q205" s="41">
        <v>59</v>
      </c>
      <c r="R205" s="42">
        <f t="shared" si="16"/>
        <v>0.90769230769230769</v>
      </c>
      <c r="S205" s="42">
        <f t="shared" si="17"/>
        <v>9.2307692307692313E-2</v>
      </c>
    </row>
    <row r="206" spans="1:19" ht="15.75" customHeight="1">
      <c r="A206" s="10" t="s">
        <v>35</v>
      </c>
      <c r="B206" s="31"/>
      <c r="C206" s="31"/>
      <c r="D206" s="31"/>
      <c r="E206" s="31"/>
      <c r="F206" s="31"/>
      <c r="G206" s="31"/>
      <c r="H206" s="31"/>
      <c r="I206" s="31">
        <v>51</v>
      </c>
      <c r="J206" s="31"/>
      <c r="K206" s="31"/>
      <c r="L206" s="51"/>
      <c r="M206" s="38"/>
      <c r="N206" s="17"/>
      <c r="O206" s="39"/>
      <c r="P206" s="40">
        <f>IF(I206=0,"",I206/H205)</f>
        <v>1</v>
      </c>
      <c r="Q206" s="41">
        <v>58</v>
      </c>
      <c r="R206" s="42">
        <f t="shared" si="16"/>
        <v>0.98305084745762716</v>
      </c>
      <c r="S206" s="42">
        <f t="shared" si="17"/>
        <v>1.6949152542372836E-2</v>
      </c>
    </row>
    <row r="207" spans="1:19" ht="15.75" customHeight="1">
      <c r="A207" s="10" t="s">
        <v>36</v>
      </c>
      <c r="B207" s="31"/>
      <c r="C207" s="31"/>
      <c r="D207" s="31"/>
      <c r="E207" s="31"/>
      <c r="F207" s="31"/>
      <c r="G207" s="31"/>
      <c r="H207" s="31"/>
      <c r="I207" s="31"/>
      <c r="J207" s="31">
        <v>50</v>
      </c>
      <c r="K207" s="31"/>
      <c r="L207" s="51"/>
      <c r="M207" s="38"/>
      <c r="N207" s="17"/>
      <c r="O207" s="39"/>
      <c r="P207" s="40">
        <f>IF(J207=0,"",J207/I206)</f>
        <v>0.98039215686274506</v>
      </c>
      <c r="Q207" s="41">
        <v>64</v>
      </c>
      <c r="R207" s="42">
        <f t="shared" si="16"/>
        <v>1.103448275862069</v>
      </c>
      <c r="S207" s="42">
        <f t="shared" si="17"/>
        <v>-0.10344827586206895</v>
      </c>
    </row>
    <row r="208" spans="1:19" ht="15.75" customHeight="1">
      <c r="A208" s="10" t="s">
        <v>38</v>
      </c>
      <c r="B208" s="31"/>
      <c r="C208" s="31"/>
      <c r="D208" s="31"/>
      <c r="E208" s="31"/>
      <c r="F208" s="31"/>
      <c r="G208" s="31"/>
      <c r="H208" s="31"/>
      <c r="I208" s="31"/>
      <c r="J208" s="31"/>
      <c r="K208" s="31">
        <v>49</v>
      </c>
      <c r="L208" s="51">
        <v>49</v>
      </c>
      <c r="M208" s="38"/>
      <c r="N208" s="17"/>
      <c r="O208" s="39"/>
      <c r="P208" s="40">
        <f>IF(K208=0,"",K208/J207)</f>
        <v>0.98</v>
      </c>
      <c r="Q208" s="41">
        <v>61</v>
      </c>
      <c r="R208" s="42">
        <f t="shared" si="16"/>
        <v>0.953125</v>
      </c>
      <c r="S208" s="42">
        <f t="shared" si="17"/>
        <v>4.6875E-2</v>
      </c>
    </row>
    <row r="209" spans="1:19" ht="15.75" customHeight="1">
      <c r="A209" s="10" t="s">
        <v>39</v>
      </c>
      <c r="B209" s="31"/>
      <c r="C209" s="31"/>
      <c r="D209" s="31"/>
      <c r="E209" s="31"/>
      <c r="F209" s="31"/>
      <c r="G209" s="31"/>
      <c r="H209" s="31"/>
      <c r="I209" s="31"/>
      <c r="J209" s="31"/>
      <c r="K209" s="31">
        <v>6</v>
      </c>
      <c r="L209" s="51">
        <v>4</v>
      </c>
      <c r="M209" s="38"/>
      <c r="N209" s="17"/>
      <c r="O209" s="18"/>
      <c r="P209" s="145"/>
      <c r="Q209" s="44">
        <v>8</v>
      </c>
      <c r="R209" s="45"/>
      <c r="S209" s="43"/>
    </row>
    <row r="210" spans="1:19" ht="15.75" customHeight="1">
      <c r="A210" s="10" t="s">
        <v>40</v>
      </c>
      <c r="B210" s="31"/>
      <c r="C210" s="31"/>
      <c r="D210" s="31"/>
      <c r="E210" s="31"/>
      <c r="F210" s="31"/>
      <c r="G210" s="31"/>
      <c r="H210" s="31"/>
      <c r="I210" s="31"/>
      <c r="J210" s="31"/>
      <c r="K210" s="31">
        <v>2</v>
      </c>
      <c r="L210" s="51">
        <v>2</v>
      </c>
      <c r="M210" s="38"/>
      <c r="N210" s="17"/>
      <c r="O210" s="18"/>
      <c r="P210" s="146"/>
      <c r="Q210" s="44">
        <v>3</v>
      </c>
      <c r="R210" s="46"/>
      <c r="S210" s="29"/>
    </row>
    <row r="211" spans="1:19" ht="15.75">
      <c r="A211" s="10" t="s">
        <v>41</v>
      </c>
      <c r="B211" s="115"/>
      <c r="C211" s="115"/>
      <c r="D211" s="115"/>
      <c r="E211" s="115"/>
      <c r="F211" s="115"/>
      <c r="G211" s="115"/>
      <c r="H211" s="115"/>
      <c r="I211" s="115"/>
      <c r="J211" s="115"/>
      <c r="K211" s="115">
        <v>1</v>
      </c>
      <c r="L211" s="51">
        <v>1</v>
      </c>
      <c r="M211" s="47"/>
      <c r="N211" s="48"/>
      <c r="O211" s="49"/>
      <c r="P211" s="40"/>
      <c r="Q211" s="44">
        <v>2</v>
      </c>
      <c r="R211" s="121"/>
      <c r="S211" s="120"/>
    </row>
    <row r="212" spans="1:19" ht="18">
      <c r="A212" s="14"/>
      <c r="B212" s="193" t="s">
        <v>37</v>
      </c>
      <c r="C212" s="193"/>
      <c r="D212" s="193"/>
      <c r="E212" s="193"/>
      <c r="F212" s="193"/>
      <c r="G212" s="193"/>
      <c r="H212" s="193"/>
      <c r="I212" s="193"/>
      <c r="J212" s="193"/>
      <c r="K212" s="193"/>
      <c r="L212" s="114">
        <f>SUM(L208:L211)</f>
        <v>56</v>
      </c>
      <c r="M212" s="15">
        <f>IF(L208=0,"",L208/B199)</f>
        <v>0.51578947368421058</v>
      </c>
      <c r="N212" s="15">
        <f>IF(L212=0,"",L212/B199)</f>
        <v>0.58947368421052626</v>
      </c>
      <c r="O212" s="15">
        <f>IF(L208=0,"",N212-M212)</f>
        <v>7.3684210526315685E-2</v>
      </c>
      <c r="P212" s="130"/>
      <c r="Q212" s="6"/>
      <c r="R212" s="16"/>
      <c r="S212" s="5"/>
    </row>
    <row r="213" spans="1:19" ht="12.75" customHeight="1">
      <c r="M213" s="5"/>
      <c r="N213" s="5"/>
      <c r="P213" s="130"/>
    </row>
    <row r="214" spans="1:19" ht="12.75" customHeight="1">
      <c r="L214" s="129"/>
      <c r="M214" s="5"/>
      <c r="N214" s="5"/>
      <c r="P214" s="130"/>
    </row>
    <row r="215" spans="1:19" ht="26.25">
      <c r="A215" s="7"/>
      <c r="B215" s="194" t="s">
        <v>72</v>
      </c>
      <c r="C215" s="194"/>
      <c r="D215" s="194"/>
      <c r="E215" s="194"/>
      <c r="F215" s="194"/>
      <c r="G215" s="194"/>
      <c r="H215" s="194"/>
      <c r="I215" s="194"/>
      <c r="J215" s="194"/>
      <c r="K215" s="194"/>
      <c r="L215" s="113" t="s">
        <v>29</v>
      </c>
      <c r="M215" s="67"/>
      <c r="N215" s="67"/>
      <c r="O215" s="67"/>
      <c r="P215" s="130"/>
      <c r="Q215" s="6"/>
      <c r="R215" s="6"/>
      <c r="S215" s="6"/>
    </row>
    <row r="216" spans="1:19" ht="20.25">
      <c r="A216" s="195" t="s">
        <v>1</v>
      </c>
      <c r="B216" s="197" t="s">
        <v>2</v>
      </c>
      <c r="C216" s="205"/>
      <c r="D216" s="205"/>
      <c r="E216" s="205"/>
      <c r="F216" s="205"/>
      <c r="G216" s="205"/>
      <c r="H216" s="205"/>
      <c r="I216" s="205"/>
      <c r="J216" s="205"/>
      <c r="K216" s="206"/>
      <c r="L216" s="200" t="s">
        <v>3</v>
      </c>
      <c r="M216" s="191" t="s">
        <v>4</v>
      </c>
      <c r="N216" s="191" t="s">
        <v>5</v>
      </c>
      <c r="O216" s="202" t="s">
        <v>6</v>
      </c>
      <c r="P216" s="191" t="s">
        <v>7</v>
      </c>
      <c r="Q216" s="189" t="s">
        <v>8</v>
      </c>
      <c r="R216" s="189" t="s">
        <v>9</v>
      </c>
      <c r="S216" s="191" t="s">
        <v>10</v>
      </c>
    </row>
    <row r="217" spans="1:19" ht="15.75" customHeight="1">
      <c r="A217" s="204"/>
      <c r="B217" s="9" t="s">
        <v>11</v>
      </c>
      <c r="C217" s="9" t="s">
        <v>12</v>
      </c>
      <c r="D217" s="9" t="s">
        <v>13</v>
      </c>
      <c r="E217" s="9" t="s">
        <v>14</v>
      </c>
      <c r="F217" s="9" t="s">
        <v>15</v>
      </c>
      <c r="G217" s="9" t="s">
        <v>16</v>
      </c>
      <c r="H217" s="9" t="s">
        <v>17</v>
      </c>
      <c r="I217" s="9" t="s">
        <v>18</v>
      </c>
      <c r="J217" s="9" t="s">
        <v>19</v>
      </c>
      <c r="K217" s="135" t="s">
        <v>20</v>
      </c>
      <c r="L217" s="207"/>
      <c r="M217" s="204"/>
      <c r="N217" s="204"/>
      <c r="O217" s="204"/>
      <c r="P217" s="207"/>
      <c r="Q217" s="204"/>
      <c r="R217" s="204"/>
      <c r="S217" s="204"/>
    </row>
    <row r="218" spans="1:19" ht="15.75" customHeight="1">
      <c r="A218" s="10" t="s">
        <v>29</v>
      </c>
      <c r="B218" s="31">
        <v>46</v>
      </c>
      <c r="C218" s="31"/>
      <c r="D218" s="31"/>
      <c r="E218" s="31"/>
      <c r="F218" s="31"/>
      <c r="G218" s="31"/>
      <c r="H218" s="31"/>
      <c r="I218" s="31"/>
      <c r="J218" s="31"/>
      <c r="K218" s="31"/>
      <c r="L218" s="51"/>
      <c r="M218" s="32"/>
      <c r="N218" s="33"/>
      <c r="O218" s="34"/>
      <c r="P218" s="144"/>
      <c r="Q218" s="36">
        <f>B218</f>
        <v>46</v>
      </c>
      <c r="R218" s="37"/>
      <c r="S218" s="35"/>
    </row>
    <row r="219" spans="1:19" ht="15.75" customHeight="1">
      <c r="A219" s="10" t="s">
        <v>30</v>
      </c>
      <c r="B219" s="31"/>
      <c r="C219" s="31">
        <v>42</v>
      </c>
      <c r="D219" s="31"/>
      <c r="E219" s="31"/>
      <c r="F219" s="31"/>
      <c r="G219" s="31"/>
      <c r="H219" s="31"/>
      <c r="I219" s="31"/>
      <c r="J219" s="31"/>
      <c r="K219" s="31"/>
      <c r="L219" s="51"/>
      <c r="M219" s="38"/>
      <c r="N219" s="17"/>
      <c r="O219" s="39"/>
      <c r="P219" s="40">
        <f>IF(C219=0,"",C219/B218)</f>
        <v>0.91304347826086951</v>
      </c>
      <c r="Q219" s="41">
        <v>42</v>
      </c>
      <c r="R219" s="42">
        <f t="shared" ref="R219:R227" si="18">IF(Q219=0,"",Q219/Q218)</f>
        <v>0.91304347826086951</v>
      </c>
      <c r="S219" s="42">
        <f t="shared" ref="S219:S227" si="19">IF(Q219=0,"",100%-R219)</f>
        <v>8.6956521739130488E-2</v>
      </c>
    </row>
    <row r="220" spans="1:19" ht="15.75" customHeight="1">
      <c r="A220" s="10" t="s">
        <v>31</v>
      </c>
      <c r="B220" s="31"/>
      <c r="C220" s="31"/>
      <c r="D220" s="31">
        <v>33</v>
      </c>
      <c r="E220" s="31"/>
      <c r="F220" s="31"/>
      <c r="G220" s="31"/>
      <c r="H220" s="31"/>
      <c r="I220" s="31"/>
      <c r="J220" s="31"/>
      <c r="K220" s="31"/>
      <c r="L220" s="51"/>
      <c r="M220" s="38"/>
      <c r="N220" s="17"/>
      <c r="O220" s="39"/>
      <c r="P220" s="40">
        <f>IF(D220=0,"",D220/C219)</f>
        <v>0.7857142857142857</v>
      </c>
      <c r="Q220" s="41">
        <v>42</v>
      </c>
      <c r="R220" s="42">
        <f t="shared" si="18"/>
        <v>1</v>
      </c>
      <c r="S220" s="42">
        <f t="shared" si="19"/>
        <v>0</v>
      </c>
    </row>
    <row r="221" spans="1:19" ht="15.75" customHeight="1">
      <c r="A221" s="10" t="s">
        <v>32</v>
      </c>
      <c r="B221" s="31"/>
      <c r="C221" s="31"/>
      <c r="D221" s="31"/>
      <c r="E221" s="31">
        <v>33</v>
      </c>
      <c r="F221" s="31"/>
      <c r="G221" s="31"/>
      <c r="H221" s="31"/>
      <c r="I221" s="31"/>
      <c r="J221" s="31"/>
      <c r="K221" s="31"/>
      <c r="L221" s="51"/>
      <c r="M221" s="38"/>
      <c r="N221" s="17"/>
      <c r="O221" s="39"/>
      <c r="P221" s="40">
        <f>IF(E221=0,"",E221/D220)</f>
        <v>1</v>
      </c>
      <c r="Q221" s="41">
        <v>44</v>
      </c>
      <c r="R221" s="42">
        <f t="shared" si="18"/>
        <v>1.0476190476190477</v>
      </c>
      <c r="S221" s="42">
        <f t="shared" si="19"/>
        <v>-4.7619047619047672E-2</v>
      </c>
    </row>
    <row r="222" spans="1:19" ht="15.75" customHeight="1">
      <c r="A222" s="10" t="s">
        <v>33</v>
      </c>
      <c r="B222" s="31"/>
      <c r="C222" s="31"/>
      <c r="D222" s="31"/>
      <c r="E222" s="31"/>
      <c r="F222" s="31">
        <v>33</v>
      </c>
      <c r="G222" s="31"/>
      <c r="H222" s="31"/>
      <c r="I222" s="31"/>
      <c r="J222" s="31"/>
      <c r="K222" s="31"/>
      <c r="L222" s="51"/>
      <c r="M222" s="38"/>
      <c r="N222" s="17"/>
      <c r="O222" s="39"/>
      <c r="P222" s="40">
        <f>IF(F222=0,"",F222/E221)</f>
        <v>1</v>
      </c>
      <c r="Q222" s="41">
        <v>40</v>
      </c>
      <c r="R222" s="42">
        <f t="shared" si="18"/>
        <v>0.90909090909090906</v>
      </c>
      <c r="S222" s="42">
        <f t="shared" si="19"/>
        <v>9.0909090909090939E-2</v>
      </c>
    </row>
    <row r="223" spans="1:19" ht="15.75" customHeight="1">
      <c r="A223" s="10" t="s">
        <v>34</v>
      </c>
      <c r="B223" s="31"/>
      <c r="C223" s="31"/>
      <c r="D223" s="31"/>
      <c r="E223" s="31"/>
      <c r="F223" s="31"/>
      <c r="G223" s="31">
        <v>32</v>
      </c>
      <c r="H223" s="31"/>
      <c r="I223" s="31"/>
      <c r="J223" s="31"/>
      <c r="K223" s="31"/>
      <c r="L223" s="51"/>
      <c r="M223" s="38"/>
      <c r="N223" s="17"/>
      <c r="O223" s="39"/>
      <c r="P223" s="40">
        <f>IF(G223=0,"",G223/F222)</f>
        <v>0.96969696969696972</v>
      </c>
      <c r="Q223" s="41">
        <v>42</v>
      </c>
      <c r="R223" s="42">
        <f t="shared" si="18"/>
        <v>1.05</v>
      </c>
      <c r="S223" s="42">
        <f t="shared" si="19"/>
        <v>-5.0000000000000044E-2</v>
      </c>
    </row>
    <row r="224" spans="1:19" ht="15.75" customHeight="1">
      <c r="A224" s="10" t="s">
        <v>35</v>
      </c>
      <c r="B224" s="31"/>
      <c r="C224" s="31"/>
      <c r="D224" s="31"/>
      <c r="E224" s="31"/>
      <c r="F224" s="31"/>
      <c r="G224" s="31"/>
      <c r="H224" s="31">
        <v>31</v>
      </c>
      <c r="I224" s="31"/>
      <c r="J224" s="31"/>
      <c r="K224" s="31"/>
      <c r="L224" s="51"/>
      <c r="M224" s="38"/>
      <c r="N224" s="17"/>
      <c r="O224" s="39"/>
      <c r="P224" s="40">
        <f>IF(H224=0,"",H224/G223)</f>
        <v>0.96875</v>
      </c>
      <c r="Q224" s="41">
        <v>40</v>
      </c>
      <c r="R224" s="42">
        <f t="shared" si="18"/>
        <v>0.95238095238095233</v>
      </c>
      <c r="S224" s="42">
        <f t="shared" si="19"/>
        <v>4.7619047619047672E-2</v>
      </c>
    </row>
    <row r="225" spans="1:19" ht="15.75" customHeight="1">
      <c r="A225" s="10" t="s">
        <v>36</v>
      </c>
      <c r="B225" s="31"/>
      <c r="C225" s="31"/>
      <c r="D225" s="31"/>
      <c r="E225" s="31"/>
      <c r="F225" s="31"/>
      <c r="G225" s="31"/>
      <c r="H225" s="31"/>
      <c r="I225" s="31">
        <v>31</v>
      </c>
      <c r="J225" s="31"/>
      <c r="K225" s="31"/>
      <c r="L225" s="51"/>
      <c r="M225" s="38"/>
      <c r="N225" s="17"/>
      <c r="O225" s="39"/>
      <c r="P225" s="40">
        <f>IF(I225=0,"",I225/H224)</f>
        <v>1</v>
      </c>
      <c r="Q225" s="41">
        <v>39</v>
      </c>
      <c r="R225" s="42">
        <f t="shared" si="18"/>
        <v>0.97499999999999998</v>
      </c>
      <c r="S225" s="42">
        <f t="shared" si="19"/>
        <v>2.5000000000000022E-2</v>
      </c>
    </row>
    <row r="226" spans="1:19" ht="15.75" customHeight="1">
      <c r="A226" s="10" t="s">
        <v>38</v>
      </c>
      <c r="B226" s="31"/>
      <c r="C226" s="31"/>
      <c r="D226" s="31"/>
      <c r="E226" s="31"/>
      <c r="F226" s="31"/>
      <c r="G226" s="31"/>
      <c r="H226" s="31"/>
      <c r="I226" s="31"/>
      <c r="J226" s="31">
        <v>31</v>
      </c>
      <c r="K226" s="31"/>
      <c r="L226" s="51"/>
      <c r="M226" s="38"/>
      <c r="N226" s="17"/>
      <c r="O226" s="39"/>
      <c r="P226" s="40">
        <f>IF(J226=0,"",J226/I225)</f>
        <v>1</v>
      </c>
      <c r="Q226" s="41">
        <v>40</v>
      </c>
      <c r="R226" s="42">
        <f t="shared" si="18"/>
        <v>1.0256410256410255</v>
      </c>
      <c r="S226" s="42">
        <f t="shared" si="19"/>
        <v>-2.564102564102555E-2</v>
      </c>
    </row>
    <row r="227" spans="1:19" ht="15.75" customHeight="1">
      <c r="A227" s="10" t="s">
        <v>39</v>
      </c>
      <c r="B227" s="31"/>
      <c r="C227" s="31"/>
      <c r="D227" s="31"/>
      <c r="E227" s="31"/>
      <c r="F227" s="31"/>
      <c r="G227" s="31"/>
      <c r="H227" s="31"/>
      <c r="I227" s="31"/>
      <c r="J227" s="31"/>
      <c r="K227" s="31">
        <v>29</v>
      </c>
      <c r="L227" s="51">
        <v>25</v>
      </c>
      <c r="M227" s="38"/>
      <c r="N227" s="17"/>
      <c r="O227" s="39"/>
      <c r="P227" s="40">
        <f>IF(K227=0,"",K227/J226)</f>
        <v>0.93548387096774188</v>
      </c>
      <c r="Q227" s="41">
        <v>39</v>
      </c>
      <c r="R227" s="42">
        <f t="shared" si="18"/>
        <v>0.97499999999999998</v>
      </c>
      <c r="S227" s="42">
        <f t="shared" si="19"/>
        <v>2.5000000000000022E-2</v>
      </c>
    </row>
    <row r="228" spans="1:19" ht="15.75" customHeight="1">
      <c r="A228" s="10" t="s">
        <v>40</v>
      </c>
      <c r="B228" s="31"/>
      <c r="C228" s="31"/>
      <c r="D228" s="31"/>
      <c r="E228" s="31"/>
      <c r="F228" s="31"/>
      <c r="G228" s="31"/>
      <c r="H228" s="31"/>
      <c r="I228" s="31"/>
      <c r="J228" s="31"/>
      <c r="K228" s="31">
        <v>8</v>
      </c>
      <c r="L228" s="51">
        <v>5</v>
      </c>
      <c r="M228" s="38"/>
      <c r="N228" s="17"/>
      <c r="O228" s="18"/>
      <c r="P228" s="145"/>
      <c r="Q228" s="44">
        <v>15</v>
      </c>
      <c r="R228" s="45"/>
      <c r="S228" s="43"/>
    </row>
    <row r="229" spans="1:19" ht="15.75" customHeight="1">
      <c r="A229" s="10" t="s">
        <v>41</v>
      </c>
      <c r="B229" s="31"/>
      <c r="C229" s="31"/>
      <c r="D229" s="31"/>
      <c r="E229" s="31"/>
      <c r="F229" s="31"/>
      <c r="G229" s="31"/>
      <c r="H229" s="31"/>
      <c r="I229" s="31"/>
      <c r="J229" s="31"/>
      <c r="K229" s="31">
        <v>3</v>
      </c>
      <c r="L229" s="51">
        <v>1</v>
      </c>
      <c r="M229" s="38"/>
      <c r="N229" s="17"/>
      <c r="O229" s="18"/>
      <c r="P229" s="146"/>
      <c r="Q229" s="44">
        <v>6</v>
      </c>
      <c r="R229" s="46"/>
      <c r="S229" s="29"/>
    </row>
    <row r="230" spans="1:19" ht="15.75">
      <c r="A230" s="10" t="s">
        <v>42</v>
      </c>
      <c r="B230" s="115"/>
      <c r="C230" s="115"/>
      <c r="D230" s="115"/>
      <c r="E230" s="115"/>
      <c r="F230" s="115"/>
      <c r="G230" s="115"/>
      <c r="H230" s="115"/>
      <c r="I230" s="115"/>
      <c r="J230" s="115"/>
      <c r="K230" s="115">
        <v>1</v>
      </c>
      <c r="L230" s="51">
        <v>1</v>
      </c>
      <c r="M230" s="47"/>
      <c r="N230" s="48"/>
      <c r="O230" s="49"/>
      <c r="P230" s="40"/>
      <c r="Q230" s="44">
        <v>1</v>
      </c>
      <c r="R230" s="121"/>
      <c r="S230" s="120"/>
    </row>
    <row r="231" spans="1:19" ht="18">
      <c r="A231" s="14"/>
      <c r="B231" s="193" t="s">
        <v>37</v>
      </c>
      <c r="C231" s="193"/>
      <c r="D231" s="193"/>
      <c r="E231" s="193"/>
      <c r="F231" s="193"/>
      <c r="G231" s="193"/>
      <c r="H231" s="193"/>
      <c r="I231" s="193"/>
      <c r="J231" s="193"/>
      <c r="K231" s="193"/>
      <c r="L231" s="114">
        <f>SUM(L227:L230)</f>
        <v>32</v>
      </c>
      <c r="M231" s="15">
        <f>IF(L227=0,"",L227/B218)</f>
        <v>0.54347826086956519</v>
      </c>
      <c r="N231" s="15">
        <f>IF(L231=0,"",L231/B218)</f>
        <v>0.69565217391304346</v>
      </c>
      <c r="O231" s="15">
        <f>IF(L227=0,"",N231-M231)</f>
        <v>0.15217391304347827</v>
      </c>
      <c r="P231" s="130"/>
      <c r="Q231" s="6"/>
      <c r="R231" s="16"/>
      <c r="S231" s="5"/>
    </row>
    <row r="232" spans="1:19" ht="12.75" customHeight="1">
      <c r="M232" s="5"/>
      <c r="N232" s="5"/>
      <c r="P232" s="130"/>
    </row>
    <row r="233" spans="1:19" ht="12.75" customHeight="1">
      <c r="L233" s="129"/>
      <c r="M233" s="5"/>
      <c r="N233" s="5"/>
      <c r="P233" s="130"/>
    </row>
    <row r="234" spans="1:19" ht="26.25">
      <c r="A234" s="7"/>
      <c r="B234" s="194" t="s">
        <v>72</v>
      </c>
      <c r="C234" s="194"/>
      <c r="D234" s="194"/>
      <c r="E234" s="194"/>
      <c r="F234" s="194"/>
      <c r="G234" s="194"/>
      <c r="H234" s="194"/>
      <c r="I234" s="194"/>
      <c r="J234" s="194"/>
      <c r="K234" s="194"/>
      <c r="L234" s="113" t="s">
        <v>30</v>
      </c>
      <c r="M234" s="67"/>
      <c r="N234" s="67"/>
      <c r="O234" s="67"/>
      <c r="P234" s="130"/>
      <c r="Q234" s="6"/>
      <c r="R234" s="6"/>
      <c r="S234" s="6"/>
    </row>
    <row r="235" spans="1:19" ht="20.25">
      <c r="A235" s="195" t="s">
        <v>1</v>
      </c>
      <c r="B235" s="197" t="s">
        <v>2</v>
      </c>
      <c r="C235" s="205"/>
      <c r="D235" s="205"/>
      <c r="E235" s="205"/>
      <c r="F235" s="205"/>
      <c r="G235" s="205"/>
      <c r="H235" s="205"/>
      <c r="I235" s="205"/>
      <c r="J235" s="205"/>
      <c r="K235" s="206"/>
      <c r="L235" s="200" t="s">
        <v>3</v>
      </c>
      <c r="M235" s="191" t="s">
        <v>4</v>
      </c>
      <c r="N235" s="191" t="s">
        <v>5</v>
      </c>
      <c r="O235" s="202" t="s">
        <v>6</v>
      </c>
      <c r="P235" s="191" t="s">
        <v>7</v>
      </c>
      <c r="Q235" s="189" t="s">
        <v>8</v>
      </c>
      <c r="R235" s="189" t="s">
        <v>9</v>
      </c>
      <c r="S235" s="191" t="s">
        <v>10</v>
      </c>
    </row>
    <row r="236" spans="1:19" ht="15.75">
      <c r="A236" s="204"/>
      <c r="B236" s="9" t="s">
        <v>11</v>
      </c>
      <c r="C236" s="9" t="s">
        <v>12</v>
      </c>
      <c r="D236" s="9" t="s">
        <v>13</v>
      </c>
      <c r="E236" s="9" t="s">
        <v>14</v>
      </c>
      <c r="F236" s="9" t="s">
        <v>15</v>
      </c>
      <c r="G236" s="9" t="s">
        <v>16</v>
      </c>
      <c r="H236" s="9" t="s">
        <v>17</v>
      </c>
      <c r="I236" s="9" t="s">
        <v>18</v>
      </c>
      <c r="J236" s="9" t="s">
        <v>19</v>
      </c>
      <c r="K236" s="135" t="s">
        <v>20</v>
      </c>
      <c r="L236" s="207"/>
      <c r="M236" s="204"/>
      <c r="N236" s="204"/>
      <c r="O236" s="204"/>
      <c r="P236" s="207"/>
      <c r="Q236" s="204"/>
      <c r="R236" s="204"/>
      <c r="S236" s="204"/>
    </row>
    <row r="237" spans="1:19" ht="15.75" customHeight="1">
      <c r="A237" s="10" t="s">
        <v>30</v>
      </c>
      <c r="B237" s="31">
        <v>93</v>
      </c>
      <c r="C237" s="31"/>
      <c r="D237" s="31"/>
      <c r="E237" s="31"/>
      <c r="F237" s="31"/>
      <c r="G237" s="31"/>
      <c r="H237" s="31"/>
      <c r="I237" s="31"/>
      <c r="J237" s="31"/>
      <c r="K237" s="31"/>
      <c r="L237" s="51"/>
      <c r="M237" s="32"/>
      <c r="N237" s="33"/>
      <c r="O237" s="34"/>
      <c r="P237" s="144"/>
      <c r="Q237" s="36">
        <f>B237</f>
        <v>93</v>
      </c>
      <c r="R237" s="37"/>
      <c r="S237" s="35"/>
    </row>
    <row r="238" spans="1:19" ht="15.75" customHeight="1">
      <c r="A238" s="10" t="s">
        <v>31</v>
      </c>
      <c r="B238" s="31"/>
      <c r="C238" s="31">
        <v>74</v>
      </c>
      <c r="D238" s="31"/>
      <c r="E238" s="31"/>
      <c r="F238" s="31"/>
      <c r="G238" s="31"/>
      <c r="H238" s="31"/>
      <c r="I238" s="31"/>
      <c r="J238" s="31"/>
      <c r="K238" s="31"/>
      <c r="L238" s="51"/>
      <c r="M238" s="38"/>
      <c r="N238" s="17"/>
      <c r="O238" s="39"/>
      <c r="P238" s="40">
        <f>IF(C238=0,"",C238/B237)</f>
        <v>0.79569892473118276</v>
      </c>
      <c r="Q238" s="41">
        <v>74</v>
      </c>
      <c r="R238" s="42">
        <f t="shared" ref="R238:R246" si="20">IF(Q238=0,"",Q238/Q237)</f>
        <v>0.79569892473118276</v>
      </c>
      <c r="S238" s="42">
        <f t="shared" ref="S238:S246" si="21">IF(Q238=0,"",100%-R238)</f>
        <v>0.20430107526881724</v>
      </c>
    </row>
    <row r="239" spans="1:19" ht="15.75" customHeight="1">
      <c r="A239" s="10" t="s">
        <v>32</v>
      </c>
      <c r="B239" s="31"/>
      <c r="C239" s="31"/>
      <c r="D239" s="31">
        <v>69</v>
      </c>
      <c r="E239" s="31"/>
      <c r="F239" s="31"/>
      <c r="G239" s="31"/>
      <c r="H239" s="31"/>
      <c r="I239" s="31"/>
      <c r="J239" s="31"/>
      <c r="K239" s="31"/>
      <c r="L239" s="51"/>
      <c r="M239" s="38"/>
      <c r="N239" s="17"/>
      <c r="O239" s="39"/>
      <c r="P239" s="40">
        <f>IF(D239=0,"",D239/C238)</f>
        <v>0.93243243243243246</v>
      </c>
      <c r="Q239" s="41">
        <v>72</v>
      </c>
      <c r="R239" s="42">
        <f t="shared" si="20"/>
        <v>0.97297297297297303</v>
      </c>
      <c r="S239" s="42">
        <f t="shared" si="21"/>
        <v>2.7027027027026973E-2</v>
      </c>
    </row>
    <row r="240" spans="1:19" ht="15.75" customHeight="1">
      <c r="A240" s="10" t="s">
        <v>33</v>
      </c>
      <c r="B240" s="31"/>
      <c r="C240" s="31"/>
      <c r="D240" s="31"/>
      <c r="E240" s="31">
        <v>66</v>
      </c>
      <c r="F240" s="31"/>
      <c r="G240" s="31"/>
      <c r="H240" s="31"/>
      <c r="I240" s="31"/>
      <c r="J240" s="31"/>
      <c r="K240" s="31"/>
      <c r="L240" s="51"/>
      <c r="M240" s="38"/>
      <c r="N240" s="17"/>
      <c r="O240" s="39"/>
      <c r="P240" s="40">
        <f>IF(E240=0,"",E240/D239)</f>
        <v>0.95652173913043481</v>
      </c>
      <c r="Q240" s="41">
        <v>70</v>
      </c>
      <c r="R240" s="42">
        <f t="shared" si="20"/>
        <v>0.97222222222222221</v>
      </c>
      <c r="S240" s="42">
        <f t="shared" si="21"/>
        <v>2.777777777777779E-2</v>
      </c>
    </row>
    <row r="241" spans="1:19" ht="15.75" customHeight="1">
      <c r="A241" s="10" t="s">
        <v>34</v>
      </c>
      <c r="B241" s="31"/>
      <c r="C241" s="31"/>
      <c r="D241" s="31"/>
      <c r="E241" s="31"/>
      <c r="F241" s="31">
        <v>61</v>
      </c>
      <c r="G241" s="31"/>
      <c r="H241" s="31"/>
      <c r="I241" s="31"/>
      <c r="J241" s="31"/>
      <c r="K241" s="31"/>
      <c r="L241" s="51"/>
      <c r="M241" s="38"/>
      <c r="N241" s="17"/>
      <c r="O241" s="39"/>
      <c r="P241" s="40">
        <f>IF(F241=0,"",F241/E240)</f>
        <v>0.9242424242424242</v>
      </c>
      <c r="Q241" s="41">
        <v>74</v>
      </c>
      <c r="R241" s="42">
        <f t="shared" si="20"/>
        <v>1.0571428571428572</v>
      </c>
      <c r="S241" s="42">
        <f t="shared" si="21"/>
        <v>-5.7142857142857162E-2</v>
      </c>
    </row>
    <row r="242" spans="1:19" ht="15.75" customHeight="1">
      <c r="A242" s="10" t="s">
        <v>35</v>
      </c>
      <c r="B242" s="31"/>
      <c r="C242" s="31"/>
      <c r="D242" s="31"/>
      <c r="E242" s="31"/>
      <c r="F242" s="31"/>
      <c r="G242" s="31">
        <v>57</v>
      </c>
      <c r="H242" s="31"/>
      <c r="I242" s="31"/>
      <c r="J242" s="31"/>
      <c r="K242" s="31"/>
      <c r="L242" s="51"/>
      <c r="M242" s="38"/>
      <c r="N242" s="17"/>
      <c r="O242" s="39"/>
      <c r="P242" s="40">
        <f>IF(G242=0,"",G242/F241)</f>
        <v>0.93442622950819676</v>
      </c>
      <c r="Q242" s="41">
        <v>68</v>
      </c>
      <c r="R242" s="42">
        <f t="shared" si="20"/>
        <v>0.91891891891891897</v>
      </c>
      <c r="S242" s="42">
        <f t="shared" si="21"/>
        <v>8.108108108108103E-2</v>
      </c>
    </row>
    <row r="243" spans="1:19" ht="15.75" customHeight="1">
      <c r="A243" s="10" t="s">
        <v>36</v>
      </c>
      <c r="B243" s="31"/>
      <c r="C243" s="31"/>
      <c r="D243" s="31"/>
      <c r="E243" s="31"/>
      <c r="F243" s="31"/>
      <c r="G243" s="31"/>
      <c r="H243" s="31">
        <v>50</v>
      </c>
      <c r="I243" s="31"/>
      <c r="J243" s="31"/>
      <c r="K243" s="31"/>
      <c r="L243" s="51"/>
      <c r="M243" s="38"/>
      <c r="N243" s="17"/>
      <c r="O243" s="39"/>
      <c r="P243" s="40">
        <f>IF(H243=0,"",H243/G242)</f>
        <v>0.8771929824561403</v>
      </c>
      <c r="Q243" s="41">
        <v>72</v>
      </c>
      <c r="R243" s="42">
        <f t="shared" si="20"/>
        <v>1.0588235294117647</v>
      </c>
      <c r="S243" s="42">
        <f t="shared" si="21"/>
        <v>-5.8823529411764719E-2</v>
      </c>
    </row>
    <row r="244" spans="1:19" ht="15.75" customHeight="1">
      <c r="A244" s="10" t="s">
        <v>38</v>
      </c>
      <c r="B244" s="31"/>
      <c r="C244" s="31"/>
      <c r="D244" s="31"/>
      <c r="E244" s="31"/>
      <c r="F244" s="31"/>
      <c r="G244" s="31"/>
      <c r="H244" s="31"/>
      <c r="I244" s="31">
        <v>50</v>
      </c>
      <c r="J244" s="31"/>
      <c r="K244" s="31"/>
      <c r="L244" s="51"/>
      <c r="M244" s="38"/>
      <c r="N244" s="17"/>
      <c r="O244" s="39"/>
      <c r="P244" s="40">
        <f>IF(I244=0,"",I244/H243)</f>
        <v>1</v>
      </c>
      <c r="Q244" s="41">
        <v>70</v>
      </c>
      <c r="R244" s="42">
        <f t="shared" si="20"/>
        <v>0.97222222222222221</v>
      </c>
      <c r="S244" s="42">
        <f t="shared" si="21"/>
        <v>2.777777777777779E-2</v>
      </c>
    </row>
    <row r="245" spans="1:19" ht="15.75" customHeight="1">
      <c r="A245" s="10" t="s">
        <v>39</v>
      </c>
      <c r="B245" s="31"/>
      <c r="C245" s="31"/>
      <c r="D245" s="31"/>
      <c r="E245" s="31"/>
      <c r="F245" s="31"/>
      <c r="G245" s="31"/>
      <c r="H245" s="31"/>
      <c r="I245" s="31"/>
      <c r="J245" s="31">
        <v>48</v>
      </c>
      <c r="K245" s="31"/>
      <c r="L245" s="51">
        <v>1</v>
      </c>
      <c r="M245" s="38"/>
      <c r="N245" s="17"/>
      <c r="O245" s="39"/>
      <c r="P245" s="40">
        <f>IF(J245=0,"",J245/I244)</f>
        <v>0.96</v>
      </c>
      <c r="Q245" s="41">
        <v>60</v>
      </c>
      <c r="R245" s="42">
        <f t="shared" si="20"/>
        <v>0.8571428571428571</v>
      </c>
      <c r="S245" s="42">
        <f t="shared" si="21"/>
        <v>0.1428571428571429</v>
      </c>
    </row>
    <row r="246" spans="1:19" ht="15.75" customHeight="1">
      <c r="A246" s="10" t="s">
        <v>40</v>
      </c>
      <c r="B246" s="31"/>
      <c r="C246" s="31"/>
      <c r="D246" s="31"/>
      <c r="E246" s="31"/>
      <c r="F246" s="31"/>
      <c r="G246" s="31"/>
      <c r="H246" s="31"/>
      <c r="I246" s="31"/>
      <c r="J246" s="31"/>
      <c r="K246" s="31">
        <v>48</v>
      </c>
      <c r="L246" s="51">
        <v>46</v>
      </c>
      <c r="M246" s="38"/>
      <c r="N246" s="17"/>
      <c r="O246" s="39"/>
      <c r="P246" s="40">
        <f>IF(K246=0,"",K246/J245)</f>
        <v>1</v>
      </c>
      <c r="Q246" s="41">
        <v>62</v>
      </c>
      <c r="R246" s="42">
        <f t="shared" si="20"/>
        <v>1.0333333333333334</v>
      </c>
      <c r="S246" s="42">
        <f t="shared" si="21"/>
        <v>-3.3333333333333437E-2</v>
      </c>
    </row>
    <row r="247" spans="1:19" ht="15.75" customHeight="1">
      <c r="A247" s="10" t="s">
        <v>41</v>
      </c>
      <c r="B247" s="31"/>
      <c r="C247" s="31"/>
      <c r="D247" s="31"/>
      <c r="E247" s="31"/>
      <c r="F247" s="31"/>
      <c r="G247" s="31"/>
      <c r="H247" s="31"/>
      <c r="I247" s="31"/>
      <c r="J247" s="31"/>
      <c r="K247" s="31">
        <v>6</v>
      </c>
      <c r="L247" s="51">
        <v>4</v>
      </c>
      <c r="M247" s="38"/>
      <c r="N247" s="17"/>
      <c r="O247" s="18"/>
      <c r="P247" s="145"/>
      <c r="Q247" s="44">
        <v>9</v>
      </c>
      <c r="R247" s="45"/>
      <c r="S247" s="43"/>
    </row>
    <row r="248" spans="1:19" ht="15.75" customHeight="1">
      <c r="A248" s="10" t="s">
        <v>42</v>
      </c>
      <c r="B248" s="31"/>
      <c r="C248" s="31"/>
      <c r="D248" s="31"/>
      <c r="E248" s="31"/>
      <c r="F248" s="31"/>
      <c r="G248" s="31"/>
      <c r="H248" s="31"/>
      <c r="I248" s="31"/>
      <c r="J248" s="31"/>
      <c r="K248" s="31">
        <v>3</v>
      </c>
      <c r="L248" s="51">
        <v>2</v>
      </c>
      <c r="M248" s="38"/>
      <c r="N248" s="17"/>
      <c r="O248" s="18"/>
      <c r="P248" s="146"/>
      <c r="Q248" s="44">
        <v>3</v>
      </c>
      <c r="R248" s="46"/>
      <c r="S248" s="29"/>
    </row>
    <row r="249" spans="1:19" ht="15.75" customHeight="1">
      <c r="A249" s="10" t="s">
        <v>43</v>
      </c>
      <c r="B249" s="31"/>
      <c r="C249" s="31"/>
      <c r="D249" s="31"/>
      <c r="E249" s="31"/>
      <c r="F249" s="31"/>
      <c r="G249" s="31"/>
      <c r="H249" s="31"/>
      <c r="I249" s="31"/>
      <c r="J249" s="31"/>
      <c r="K249" s="31">
        <v>1</v>
      </c>
      <c r="L249" s="51">
        <v>1</v>
      </c>
      <c r="M249" s="38"/>
      <c r="N249" s="17"/>
      <c r="O249" s="18"/>
      <c r="P249" s="146"/>
      <c r="Q249" s="118">
        <v>2</v>
      </c>
      <c r="R249" s="46"/>
      <c r="S249" s="29"/>
    </row>
    <row r="250" spans="1:19" ht="15.75" customHeight="1">
      <c r="A250" s="10" t="s">
        <v>44</v>
      </c>
      <c r="B250" s="31"/>
      <c r="C250" s="31"/>
      <c r="D250" s="31"/>
      <c r="E250" s="31"/>
      <c r="F250" s="31"/>
      <c r="G250" s="31"/>
      <c r="H250" s="31"/>
      <c r="I250" s="31"/>
      <c r="J250" s="31"/>
      <c r="K250" s="31">
        <v>1</v>
      </c>
      <c r="L250" s="51"/>
      <c r="M250" s="38"/>
      <c r="N250" s="17"/>
      <c r="O250" s="18"/>
      <c r="P250" s="59"/>
      <c r="Q250" s="89">
        <v>1</v>
      </c>
      <c r="R250" s="18"/>
      <c r="S250" s="29"/>
    </row>
    <row r="251" spans="1:19" ht="15.75" customHeight="1">
      <c r="A251" s="10" t="s">
        <v>45</v>
      </c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51"/>
      <c r="M251" s="38"/>
      <c r="N251" s="17"/>
      <c r="O251" s="17"/>
      <c r="P251" s="59"/>
      <c r="Q251" s="17"/>
      <c r="R251" s="17"/>
      <c r="S251" s="29"/>
    </row>
    <row r="252" spans="1:19" ht="15.75" customHeight="1">
      <c r="A252" s="10" t="s">
        <v>46</v>
      </c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51"/>
      <c r="M252" s="38"/>
      <c r="N252" s="17"/>
      <c r="O252" s="17"/>
      <c r="P252" s="59"/>
      <c r="Q252" s="17"/>
      <c r="R252" s="17"/>
      <c r="S252" s="29"/>
    </row>
    <row r="253" spans="1:19" ht="15.75" customHeight="1">
      <c r="A253" s="10" t="s">
        <v>47</v>
      </c>
      <c r="B253" s="115"/>
      <c r="C253" s="115"/>
      <c r="D253" s="115"/>
      <c r="E253" s="115"/>
      <c r="F253" s="115"/>
      <c r="G253" s="115"/>
      <c r="H253" s="115"/>
      <c r="I253" s="115"/>
      <c r="J253" s="115"/>
      <c r="K253" s="115"/>
      <c r="L253" s="51"/>
      <c r="M253" s="47"/>
      <c r="N253" s="48"/>
      <c r="O253" s="49"/>
      <c r="P253" s="99"/>
      <c r="Q253" s="49"/>
      <c r="R253" s="49"/>
      <c r="S253" s="117"/>
    </row>
    <row r="254" spans="1:19" ht="18">
      <c r="A254" s="14"/>
      <c r="B254" s="193" t="s">
        <v>37</v>
      </c>
      <c r="C254" s="193"/>
      <c r="D254" s="193"/>
      <c r="E254" s="193"/>
      <c r="F254" s="193"/>
      <c r="G254" s="193"/>
      <c r="H254" s="193"/>
      <c r="I254" s="193"/>
      <c r="J254" s="193"/>
      <c r="K254" s="193"/>
      <c r="L254" s="114">
        <f>SUM(L237:L250)</f>
        <v>54</v>
      </c>
      <c r="M254" s="15">
        <f>IF(L246=0,"",(L246+L245)/B237)</f>
        <v>0.5053763440860215</v>
      </c>
      <c r="N254" s="15">
        <f>IF(L254=0,"",L254/B237)</f>
        <v>0.58064516129032262</v>
      </c>
      <c r="O254" s="15">
        <f>IF(L246=0,"",N254-M254)</f>
        <v>7.5268817204301119E-2</v>
      </c>
      <c r="P254" s="130"/>
      <c r="Q254" s="6"/>
      <c r="R254" s="16"/>
      <c r="S254" s="5"/>
    </row>
    <row r="255" spans="1:19" ht="12.75" customHeight="1">
      <c r="M255" s="5"/>
      <c r="N255" s="5"/>
      <c r="P255" s="130"/>
    </row>
    <row r="256" spans="1:19" ht="12.75" customHeight="1">
      <c r="L256" s="129"/>
      <c r="M256" s="5"/>
      <c r="N256" s="5"/>
      <c r="P256" s="130"/>
    </row>
    <row r="257" spans="1:19" ht="26.25">
      <c r="A257" s="7"/>
      <c r="B257" s="194" t="s">
        <v>72</v>
      </c>
      <c r="C257" s="194"/>
      <c r="D257" s="194"/>
      <c r="E257" s="194"/>
      <c r="F257" s="194"/>
      <c r="G257" s="194"/>
      <c r="H257" s="194"/>
      <c r="I257" s="194"/>
      <c r="J257" s="194"/>
      <c r="K257" s="194"/>
      <c r="L257" s="113" t="s">
        <v>31</v>
      </c>
      <c r="M257" s="67"/>
      <c r="N257" s="67"/>
      <c r="O257" s="67"/>
      <c r="P257" s="130"/>
      <c r="Q257" s="6"/>
      <c r="R257" s="6"/>
      <c r="S257" s="6"/>
    </row>
    <row r="258" spans="1:19" ht="20.25">
      <c r="A258" s="195" t="s">
        <v>1</v>
      </c>
      <c r="B258" s="197" t="s">
        <v>2</v>
      </c>
      <c r="C258" s="205"/>
      <c r="D258" s="205"/>
      <c r="E258" s="205"/>
      <c r="F258" s="205"/>
      <c r="G258" s="205"/>
      <c r="H258" s="205"/>
      <c r="I258" s="205"/>
      <c r="J258" s="205"/>
      <c r="K258" s="206"/>
      <c r="L258" s="200" t="s">
        <v>3</v>
      </c>
      <c r="M258" s="191" t="s">
        <v>4</v>
      </c>
      <c r="N258" s="191" t="s">
        <v>5</v>
      </c>
      <c r="O258" s="202" t="s">
        <v>6</v>
      </c>
      <c r="P258" s="191" t="s">
        <v>7</v>
      </c>
      <c r="Q258" s="189" t="s">
        <v>8</v>
      </c>
      <c r="R258" s="189" t="s">
        <v>9</v>
      </c>
      <c r="S258" s="191" t="s">
        <v>10</v>
      </c>
    </row>
    <row r="259" spans="1:19" ht="15.75">
      <c r="A259" s="204"/>
      <c r="B259" s="9" t="s">
        <v>11</v>
      </c>
      <c r="C259" s="9" t="s">
        <v>12</v>
      </c>
      <c r="D259" s="9" t="s">
        <v>13</v>
      </c>
      <c r="E259" s="9" t="s">
        <v>14</v>
      </c>
      <c r="F259" s="9" t="s">
        <v>15</v>
      </c>
      <c r="G259" s="9" t="s">
        <v>16</v>
      </c>
      <c r="H259" s="9" t="s">
        <v>17</v>
      </c>
      <c r="I259" s="9" t="s">
        <v>18</v>
      </c>
      <c r="J259" s="9" t="s">
        <v>19</v>
      </c>
      <c r="K259" s="135" t="s">
        <v>20</v>
      </c>
      <c r="L259" s="207"/>
      <c r="M259" s="204"/>
      <c r="N259" s="204"/>
      <c r="O259" s="204"/>
      <c r="P259" s="207"/>
      <c r="Q259" s="204"/>
      <c r="R259" s="204"/>
      <c r="S259" s="204"/>
    </row>
    <row r="260" spans="1:19" ht="15.75" customHeight="1">
      <c r="A260" s="10" t="s">
        <v>31</v>
      </c>
      <c r="B260" s="31">
        <v>47</v>
      </c>
      <c r="C260" s="31"/>
      <c r="D260" s="31"/>
      <c r="E260" s="31"/>
      <c r="F260" s="31"/>
      <c r="G260" s="31"/>
      <c r="H260" s="31"/>
      <c r="I260" s="31"/>
      <c r="J260" s="31"/>
      <c r="K260" s="31"/>
      <c r="L260" s="51"/>
      <c r="M260" s="32"/>
      <c r="N260" s="33"/>
      <c r="O260" s="34"/>
      <c r="P260" s="144"/>
      <c r="Q260" s="36">
        <f>B260</f>
        <v>47</v>
      </c>
      <c r="R260" s="37"/>
      <c r="S260" s="35"/>
    </row>
    <row r="261" spans="1:19" ht="15.75" customHeight="1">
      <c r="A261" s="10" t="s">
        <v>32</v>
      </c>
      <c r="B261" s="31"/>
      <c r="C261" s="31">
        <v>41</v>
      </c>
      <c r="D261" s="31"/>
      <c r="E261" s="31"/>
      <c r="F261" s="31"/>
      <c r="G261" s="31"/>
      <c r="H261" s="31"/>
      <c r="I261" s="31"/>
      <c r="J261" s="31"/>
      <c r="K261" s="31"/>
      <c r="L261" s="51"/>
      <c r="M261" s="38"/>
      <c r="N261" s="17"/>
      <c r="O261" s="39"/>
      <c r="P261" s="40">
        <f>IF(C261=0,"",C261/B260)</f>
        <v>0.87234042553191493</v>
      </c>
      <c r="Q261" s="41">
        <v>41</v>
      </c>
      <c r="R261" s="42">
        <f t="shared" ref="R261:R269" si="22">IF(Q261=0,"",Q261/Q260)</f>
        <v>0.87234042553191493</v>
      </c>
      <c r="S261" s="42">
        <f t="shared" ref="S261:S269" si="23">IF(Q261=0,"",100%-R261)</f>
        <v>0.12765957446808507</v>
      </c>
    </row>
    <row r="262" spans="1:19" ht="15.75" customHeight="1">
      <c r="A262" s="10" t="s">
        <v>33</v>
      </c>
      <c r="B262" s="31"/>
      <c r="C262" s="31"/>
      <c r="D262" s="31">
        <v>31</v>
      </c>
      <c r="E262" s="31"/>
      <c r="F262" s="31"/>
      <c r="G262" s="31"/>
      <c r="H262" s="31"/>
      <c r="I262" s="31"/>
      <c r="J262" s="31"/>
      <c r="K262" s="31"/>
      <c r="L262" s="51"/>
      <c r="M262" s="38"/>
      <c r="N262" s="17"/>
      <c r="O262" s="39"/>
      <c r="P262" s="40">
        <f>IF(D262=0,"",D262/C261)</f>
        <v>0.75609756097560976</v>
      </c>
      <c r="Q262" s="41">
        <v>40</v>
      </c>
      <c r="R262" s="42">
        <f t="shared" si="22"/>
        <v>0.97560975609756095</v>
      </c>
      <c r="S262" s="42">
        <f t="shared" si="23"/>
        <v>2.4390243902439046E-2</v>
      </c>
    </row>
    <row r="263" spans="1:19" ht="15.75" customHeight="1">
      <c r="A263" s="10" t="s">
        <v>34</v>
      </c>
      <c r="B263" s="31"/>
      <c r="C263" s="31"/>
      <c r="D263" s="31"/>
      <c r="E263" s="31">
        <v>29</v>
      </c>
      <c r="F263" s="31"/>
      <c r="G263" s="31"/>
      <c r="H263" s="31"/>
      <c r="I263" s="31"/>
      <c r="J263" s="31"/>
      <c r="K263" s="31"/>
      <c r="L263" s="51"/>
      <c r="M263" s="38"/>
      <c r="N263" s="17"/>
      <c r="O263" s="39"/>
      <c r="P263" s="40">
        <f>IF(E263=0,"",E263/D262)</f>
        <v>0.93548387096774188</v>
      </c>
      <c r="Q263" s="41">
        <v>40</v>
      </c>
      <c r="R263" s="42">
        <f t="shared" si="22"/>
        <v>1</v>
      </c>
      <c r="S263" s="42">
        <f t="shared" si="23"/>
        <v>0</v>
      </c>
    </row>
    <row r="264" spans="1:19" ht="15.75" customHeight="1">
      <c r="A264" s="10" t="s">
        <v>35</v>
      </c>
      <c r="B264" s="31"/>
      <c r="C264" s="31"/>
      <c r="D264" s="31"/>
      <c r="E264" s="31"/>
      <c r="F264" s="31">
        <v>28</v>
      </c>
      <c r="G264" s="31"/>
      <c r="H264" s="31"/>
      <c r="I264" s="31"/>
      <c r="J264" s="31"/>
      <c r="K264" s="31"/>
      <c r="L264" s="51"/>
      <c r="M264" s="38"/>
      <c r="N264" s="17"/>
      <c r="O264" s="39"/>
      <c r="P264" s="40">
        <f>IF(F264=0,"",F264/E263)</f>
        <v>0.96551724137931039</v>
      </c>
      <c r="Q264" s="41">
        <v>46</v>
      </c>
      <c r="R264" s="42">
        <f t="shared" si="22"/>
        <v>1.1499999999999999</v>
      </c>
      <c r="S264" s="42">
        <f t="shared" si="23"/>
        <v>-0.14999999999999991</v>
      </c>
    </row>
    <row r="265" spans="1:19" ht="15.75" customHeight="1">
      <c r="A265" s="10" t="s">
        <v>36</v>
      </c>
      <c r="B265" s="31"/>
      <c r="C265" s="31"/>
      <c r="D265" s="31"/>
      <c r="E265" s="31"/>
      <c r="F265" s="31"/>
      <c r="G265" s="31">
        <v>27</v>
      </c>
      <c r="H265" s="31"/>
      <c r="I265" s="31"/>
      <c r="J265" s="31"/>
      <c r="K265" s="31"/>
      <c r="L265" s="51"/>
      <c r="M265" s="38"/>
      <c r="N265" s="17"/>
      <c r="O265" s="39"/>
      <c r="P265" s="40">
        <f>IF(G265=0,"",G265/F264)</f>
        <v>0.9642857142857143</v>
      </c>
      <c r="Q265" s="41">
        <v>44</v>
      </c>
      <c r="R265" s="42">
        <f t="shared" si="22"/>
        <v>0.95652173913043481</v>
      </c>
      <c r="S265" s="42">
        <f t="shared" si="23"/>
        <v>4.3478260869565188E-2</v>
      </c>
    </row>
    <row r="266" spans="1:19" ht="15.75" customHeight="1">
      <c r="A266" s="10" t="s">
        <v>38</v>
      </c>
      <c r="B266" s="31"/>
      <c r="C266" s="31"/>
      <c r="D266" s="31"/>
      <c r="E266" s="31"/>
      <c r="F266" s="31"/>
      <c r="G266" s="31"/>
      <c r="H266" s="31">
        <v>26</v>
      </c>
      <c r="I266" s="31"/>
      <c r="J266" s="31"/>
      <c r="K266" s="31"/>
      <c r="L266" s="51"/>
      <c r="M266" s="38"/>
      <c r="N266" s="17"/>
      <c r="O266" s="39"/>
      <c r="P266" s="40">
        <f>IF(H266=0,"",H266/G265)</f>
        <v>0.96296296296296291</v>
      </c>
      <c r="Q266" s="41">
        <v>42</v>
      </c>
      <c r="R266" s="42">
        <f t="shared" si="22"/>
        <v>0.95454545454545459</v>
      </c>
      <c r="S266" s="42">
        <f t="shared" si="23"/>
        <v>4.5454545454545414E-2</v>
      </c>
    </row>
    <row r="267" spans="1:19" ht="15.75" customHeight="1">
      <c r="A267" s="10" t="s">
        <v>39</v>
      </c>
      <c r="B267" s="31"/>
      <c r="C267" s="31"/>
      <c r="D267" s="31"/>
      <c r="E267" s="31"/>
      <c r="F267" s="31"/>
      <c r="G267" s="31"/>
      <c r="H267" s="31"/>
      <c r="I267" s="31">
        <v>22</v>
      </c>
      <c r="J267" s="31"/>
      <c r="K267" s="31"/>
      <c r="L267" s="51"/>
      <c r="M267" s="38"/>
      <c r="N267" s="17"/>
      <c r="O267" s="39"/>
      <c r="P267" s="40">
        <f>IF(I267=0,"",I267/H266)</f>
        <v>0.84615384615384615</v>
      </c>
      <c r="Q267" s="41">
        <v>39</v>
      </c>
      <c r="R267" s="42">
        <f t="shared" si="22"/>
        <v>0.9285714285714286</v>
      </c>
      <c r="S267" s="42">
        <f t="shared" si="23"/>
        <v>7.1428571428571397E-2</v>
      </c>
    </row>
    <row r="268" spans="1:19" ht="15.75" customHeight="1">
      <c r="A268" s="10" t="s">
        <v>40</v>
      </c>
      <c r="B268" s="31"/>
      <c r="C268" s="31"/>
      <c r="D268" s="31"/>
      <c r="E268" s="31"/>
      <c r="F268" s="31"/>
      <c r="G268" s="31"/>
      <c r="H268" s="31"/>
      <c r="I268" s="31"/>
      <c r="J268" s="31">
        <v>21</v>
      </c>
      <c r="K268" s="31"/>
      <c r="L268" s="51"/>
      <c r="M268" s="38"/>
      <c r="N268" s="17"/>
      <c r="O268" s="39"/>
      <c r="P268" s="40">
        <f>IF(J268=0,"",J268/I267)</f>
        <v>0.95454545454545459</v>
      </c>
      <c r="Q268" s="41">
        <v>46</v>
      </c>
      <c r="R268" s="42">
        <f t="shared" si="22"/>
        <v>1.1794871794871795</v>
      </c>
      <c r="S268" s="42">
        <f t="shared" si="23"/>
        <v>-0.17948717948717952</v>
      </c>
    </row>
    <row r="269" spans="1:19" ht="15.75" customHeight="1">
      <c r="A269" s="10" t="s">
        <v>41</v>
      </c>
      <c r="B269" s="31"/>
      <c r="C269" s="31"/>
      <c r="D269" s="31"/>
      <c r="E269" s="31"/>
      <c r="F269" s="31"/>
      <c r="G269" s="31"/>
      <c r="H269" s="31"/>
      <c r="I269" s="31"/>
      <c r="J269" s="31"/>
      <c r="K269" s="31">
        <v>21</v>
      </c>
      <c r="L269" s="51">
        <v>20</v>
      </c>
      <c r="M269" s="38"/>
      <c r="N269" s="17"/>
      <c r="O269" s="39"/>
      <c r="P269" s="40">
        <f>IF(K269=0,"",K269/J268)</f>
        <v>1</v>
      </c>
      <c r="Q269" s="41">
        <v>32</v>
      </c>
      <c r="R269" s="42">
        <f t="shared" si="22"/>
        <v>0.69565217391304346</v>
      </c>
      <c r="S269" s="42">
        <f t="shared" si="23"/>
        <v>0.30434782608695654</v>
      </c>
    </row>
    <row r="270" spans="1:19" ht="15.75" customHeight="1">
      <c r="A270" s="10" t="s">
        <v>42</v>
      </c>
      <c r="B270" s="31"/>
      <c r="C270" s="31"/>
      <c r="D270" s="31"/>
      <c r="E270" s="31"/>
      <c r="F270" s="31"/>
      <c r="G270" s="31"/>
      <c r="H270" s="31"/>
      <c r="I270" s="31"/>
      <c r="J270" s="31"/>
      <c r="K270" s="31">
        <v>8</v>
      </c>
      <c r="L270" s="51">
        <v>8</v>
      </c>
      <c r="M270" s="38"/>
      <c r="N270" s="17"/>
      <c r="O270" s="18"/>
      <c r="P270" s="145"/>
      <c r="Q270" s="44">
        <v>10</v>
      </c>
      <c r="R270" s="45"/>
      <c r="S270" s="43"/>
    </row>
    <row r="271" spans="1:19" ht="15.75" customHeight="1">
      <c r="A271" s="10" t="s">
        <v>43</v>
      </c>
      <c r="B271" s="31"/>
      <c r="C271" s="31"/>
      <c r="D271" s="31"/>
      <c r="E271" s="31"/>
      <c r="F271" s="31"/>
      <c r="G271" s="31"/>
      <c r="H271" s="31"/>
      <c r="I271" s="31"/>
      <c r="J271" s="31"/>
      <c r="K271" s="31">
        <v>1</v>
      </c>
      <c r="L271" s="51">
        <v>1</v>
      </c>
      <c r="M271" s="38"/>
      <c r="N271" s="17"/>
      <c r="O271" s="18"/>
      <c r="P271" s="146"/>
      <c r="Q271" s="44">
        <v>2</v>
      </c>
      <c r="R271" s="46"/>
      <c r="S271" s="29"/>
    </row>
    <row r="272" spans="1:19" ht="15.75" customHeight="1">
      <c r="A272" s="10" t="s">
        <v>44</v>
      </c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51"/>
      <c r="M272" s="38"/>
      <c r="N272" s="17"/>
      <c r="O272" s="18"/>
      <c r="P272" s="146"/>
      <c r="Q272" s="44"/>
      <c r="R272" s="46"/>
      <c r="S272" s="29"/>
    </row>
    <row r="273" spans="1:19" ht="15.75" customHeight="1">
      <c r="A273" s="10" t="s">
        <v>45</v>
      </c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51"/>
      <c r="M273" s="38"/>
      <c r="N273" s="17"/>
      <c r="O273" s="18"/>
      <c r="P273" s="59"/>
      <c r="Q273" s="18"/>
      <c r="R273" s="18"/>
      <c r="S273" s="29"/>
    </row>
    <row r="274" spans="1:19" ht="15.75" customHeight="1">
      <c r="A274" s="10" t="s">
        <v>46</v>
      </c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51"/>
      <c r="M274" s="38"/>
      <c r="N274" s="17"/>
      <c r="O274" s="17"/>
      <c r="P274" s="59"/>
      <c r="Q274" s="17"/>
      <c r="R274" s="17"/>
      <c r="S274" s="29"/>
    </row>
    <row r="275" spans="1:19" ht="15.75" customHeight="1">
      <c r="A275" s="10" t="s">
        <v>47</v>
      </c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51"/>
      <c r="M275" s="38"/>
      <c r="N275" s="17"/>
      <c r="O275" s="17"/>
      <c r="P275" s="59"/>
      <c r="Q275" s="17"/>
      <c r="R275" s="17"/>
      <c r="S275" s="29"/>
    </row>
    <row r="276" spans="1:19" ht="15.75" customHeight="1">
      <c r="A276" s="10" t="s">
        <v>49</v>
      </c>
      <c r="B276" s="115"/>
      <c r="C276" s="115"/>
      <c r="D276" s="115"/>
      <c r="E276" s="115"/>
      <c r="F276" s="115"/>
      <c r="G276" s="115"/>
      <c r="H276" s="115"/>
      <c r="I276" s="115"/>
      <c r="J276" s="115"/>
      <c r="K276" s="115"/>
      <c r="L276" s="51"/>
      <c r="M276" s="47"/>
      <c r="N276" s="48"/>
      <c r="O276" s="49"/>
      <c r="P276" s="99"/>
      <c r="Q276" s="49"/>
      <c r="R276" s="49"/>
      <c r="S276" s="117"/>
    </row>
    <row r="277" spans="1:19" ht="18">
      <c r="A277" s="14"/>
      <c r="B277" s="193" t="s">
        <v>37</v>
      </c>
      <c r="C277" s="193"/>
      <c r="D277" s="193"/>
      <c r="E277" s="193"/>
      <c r="F277" s="193"/>
      <c r="G277" s="193"/>
      <c r="H277" s="193"/>
      <c r="I277" s="193"/>
      <c r="J277" s="193"/>
      <c r="K277" s="193"/>
      <c r="L277" s="114">
        <f>SUM(L269:L271)</f>
        <v>29</v>
      </c>
      <c r="M277" s="15">
        <f>IF(L269=0,"",L269/B260)</f>
        <v>0.42553191489361702</v>
      </c>
      <c r="N277" s="15">
        <f>IF(L277=0,"",L277/B260)</f>
        <v>0.61702127659574468</v>
      </c>
      <c r="O277" s="15">
        <f>IF(L269=0,"",N277-M277)</f>
        <v>0.19148936170212766</v>
      </c>
      <c r="P277" s="130"/>
      <c r="Q277" s="6"/>
      <c r="R277" s="16"/>
      <c r="S277" s="5"/>
    </row>
    <row r="278" spans="1:19" ht="12.75" customHeight="1">
      <c r="M278" s="5"/>
      <c r="N278" s="5"/>
      <c r="P278" s="130"/>
    </row>
    <row r="279" spans="1:19" ht="12.75" customHeight="1">
      <c r="L279" s="129"/>
      <c r="M279" s="5"/>
      <c r="N279" s="5"/>
      <c r="P279" s="130"/>
    </row>
    <row r="280" spans="1:19" ht="26.25">
      <c r="A280" s="7"/>
      <c r="B280" s="194" t="s">
        <v>72</v>
      </c>
      <c r="C280" s="194"/>
      <c r="D280" s="194"/>
      <c r="E280" s="194"/>
      <c r="F280" s="194"/>
      <c r="G280" s="194"/>
      <c r="H280" s="194"/>
      <c r="I280" s="194"/>
      <c r="J280" s="194"/>
      <c r="K280" s="194"/>
      <c r="L280" s="113" t="s">
        <v>32</v>
      </c>
      <c r="M280" s="67"/>
      <c r="N280" s="67"/>
      <c r="O280" s="67"/>
      <c r="P280" s="130"/>
      <c r="Q280" s="6"/>
      <c r="R280" s="6"/>
      <c r="S280" s="6"/>
    </row>
    <row r="281" spans="1:19" ht="20.25">
      <c r="A281" s="195" t="s">
        <v>1</v>
      </c>
      <c r="B281" s="197" t="s">
        <v>2</v>
      </c>
      <c r="C281" s="205"/>
      <c r="D281" s="205"/>
      <c r="E281" s="205"/>
      <c r="F281" s="205"/>
      <c r="G281" s="205"/>
      <c r="H281" s="205"/>
      <c r="I281" s="205"/>
      <c r="J281" s="205"/>
      <c r="K281" s="206"/>
      <c r="L281" s="200" t="s">
        <v>3</v>
      </c>
      <c r="M281" s="191" t="s">
        <v>4</v>
      </c>
      <c r="N281" s="191" t="s">
        <v>5</v>
      </c>
      <c r="O281" s="202" t="s">
        <v>6</v>
      </c>
      <c r="P281" s="191" t="s">
        <v>7</v>
      </c>
      <c r="Q281" s="189" t="s">
        <v>8</v>
      </c>
      <c r="R281" s="189" t="s">
        <v>9</v>
      </c>
      <c r="S281" s="191" t="s">
        <v>10</v>
      </c>
    </row>
    <row r="282" spans="1:19" ht="15.75">
      <c r="A282" s="204"/>
      <c r="B282" s="9" t="s">
        <v>11</v>
      </c>
      <c r="C282" s="9" t="s">
        <v>12</v>
      </c>
      <c r="D282" s="9" t="s">
        <v>13</v>
      </c>
      <c r="E282" s="9" t="s">
        <v>14</v>
      </c>
      <c r="F282" s="9" t="s">
        <v>15</v>
      </c>
      <c r="G282" s="9" t="s">
        <v>16</v>
      </c>
      <c r="H282" s="9" t="s">
        <v>17</v>
      </c>
      <c r="I282" s="9" t="s">
        <v>18</v>
      </c>
      <c r="J282" s="9" t="s">
        <v>19</v>
      </c>
      <c r="K282" s="135" t="s">
        <v>20</v>
      </c>
      <c r="L282" s="207"/>
      <c r="M282" s="204"/>
      <c r="N282" s="204"/>
      <c r="O282" s="204"/>
      <c r="P282" s="207"/>
      <c r="Q282" s="204"/>
      <c r="R282" s="204"/>
      <c r="S282" s="204"/>
    </row>
    <row r="283" spans="1:19" ht="15.75" customHeight="1">
      <c r="A283" s="10" t="s">
        <v>32</v>
      </c>
      <c r="B283" s="31">
        <v>95</v>
      </c>
      <c r="C283" s="31"/>
      <c r="D283" s="31"/>
      <c r="E283" s="31"/>
      <c r="F283" s="31"/>
      <c r="G283" s="31"/>
      <c r="H283" s="31"/>
      <c r="I283" s="31"/>
      <c r="J283" s="31"/>
      <c r="K283" s="31"/>
      <c r="L283" s="51"/>
      <c r="M283" s="32"/>
      <c r="N283" s="33"/>
      <c r="O283" s="34"/>
      <c r="P283" s="144"/>
      <c r="Q283" s="36">
        <f>B283</f>
        <v>95</v>
      </c>
      <c r="R283" s="37"/>
      <c r="S283" s="35"/>
    </row>
    <row r="284" spans="1:19" ht="15.75" customHeight="1">
      <c r="A284" s="10" t="s">
        <v>33</v>
      </c>
      <c r="B284" s="31"/>
      <c r="C284" s="31">
        <v>81</v>
      </c>
      <c r="D284" s="31"/>
      <c r="E284" s="31"/>
      <c r="F284" s="31"/>
      <c r="G284" s="31"/>
      <c r="H284" s="31"/>
      <c r="I284" s="31"/>
      <c r="J284" s="31"/>
      <c r="K284" s="31"/>
      <c r="L284" s="51"/>
      <c r="M284" s="38"/>
      <c r="N284" s="17"/>
      <c r="O284" s="39"/>
      <c r="P284" s="40">
        <f>IF(C284=0,"",C284/B283)</f>
        <v>0.85263157894736841</v>
      </c>
      <c r="Q284" s="41">
        <v>82</v>
      </c>
      <c r="R284" s="42">
        <f t="shared" ref="R284:R292" si="24">IF(Q284=0,"",Q284/Q283)</f>
        <v>0.86315789473684212</v>
      </c>
      <c r="S284" s="42">
        <f t="shared" ref="S284:S292" si="25">IF(Q284=0,"",100%-R284)</f>
        <v>0.13684210526315788</v>
      </c>
    </row>
    <row r="285" spans="1:19" ht="15.75">
      <c r="A285" s="10" t="s">
        <v>34</v>
      </c>
      <c r="B285" s="31"/>
      <c r="C285" s="31"/>
      <c r="D285" s="31">
        <v>79</v>
      </c>
      <c r="E285" s="31"/>
      <c r="F285" s="31"/>
      <c r="G285" s="31"/>
      <c r="H285" s="31"/>
      <c r="I285" s="31"/>
      <c r="J285" s="31"/>
      <c r="K285" s="31"/>
      <c r="L285" s="51"/>
      <c r="M285" s="38"/>
      <c r="N285" s="17"/>
      <c r="O285" s="39"/>
      <c r="P285" s="40">
        <f>IF(D285=0,"",D285/C284)</f>
        <v>0.97530864197530864</v>
      </c>
      <c r="Q285" s="41">
        <v>84</v>
      </c>
      <c r="R285" s="42">
        <f t="shared" si="24"/>
        <v>1.024390243902439</v>
      </c>
      <c r="S285" s="42">
        <f t="shared" si="25"/>
        <v>-2.4390243902439046E-2</v>
      </c>
    </row>
    <row r="286" spans="1:19" ht="15.75" customHeight="1">
      <c r="A286" s="10" t="s">
        <v>35</v>
      </c>
      <c r="B286" s="31"/>
      <c r="C286" s="31"/>
      <c r="D286" s="31"/>
      <c r="E286" s="31">
        <v>67</v>
      </c>
      <c r="F286" s="31"/>
      <c r="G286" s="31"/>
      <c r="H286" s="31"/>
      <c r="I286" s="31"/>
      <c r="J286" s="31"/>
      <c r="K286" s="31"/>
      <c r="L286" s="51"/>
      <c r="M286" s="38"/>
      <c r="N286" s="17"/>
      <c r="O286" s="39"/>
      <c r="P286" s="40">
        <f>IF(E286=0,"",E286/D285)</f>
        <v>0.84810126582278478</v>
      </c>
      <c r="Q286" s="41">
        <v>79</v>
      </c>
      <c r="R286" s="42">
        <f t="shared" si="24"/>
        <v>0.94047619047619047</v>
      </c>
      <c r="S286" s="42">
        <f t="shared" si="25"/>
        <v>5.9523809523809534E-2</v>
      </c>
    </row>
    <row r="287" spans="1:19" ht="15.75" customHeight="1">
      <c r="A287" s="10" t="s">
        <v>36</v>
      </c>
      <c r="B287" s="31"/>
      <c r="C287" s="31"/>
      <c r="D287" s="31"/>
      <c r="E287" s="31"/>
      <c r="F287" s="31">
        <v>65</v>
      </c>
      <c r="G287" s="31"/>
      <c r="H287" s="31"/>
      <c r="I287" s="31"/>
      <c r="J287" s="31"/>
      <c r="K287" s="31"/>
      <c r="L287" s="51"/>
      <c r="M287" s="38"/>
      <c r="N287" s="17"/>
      <c r="O287" s="39"/>
      <c r="P287" s="40">
        <f>IF(F287=0,"",F287/E286)</f>
        <v>0.97014925373134331</v>
      </c>
      <c r="Q287" s="41">
        <v>79</v>
      </c>
      <c r="R287" s="42">
        <f t="shared" si="24"/>
        <v>1</v>
      </c>
      <c r="S287" s="42">
        <f t="shared" si="25"/>
        <v>0</v>
      </c>
    </row>
    <row r="288" spans="1:19" ht="15.75" customHeight="1">
      <c r="A288" s="10" t="s">
        <v>38</v>
      </c>
      <c r="B288" s="31"/>
      <c r="C288" s="31"/>
      <c r="D288" s="31"/>
      <c r="E288" s="31"/>
      <c r="F288" s="31"/>
      <c r="G288" s="31">
        <v>65</v>
      </c>
      <c r="H288" s="31"/>
      <c r="I288" s="31"/>
      <c r="J288" s="31"/>
      <c r="K288" s="31"/>
      <c r="L288" s="51"/>
      <c r="M288" s="38"/>
      <c r="N288" s="17"/>
      <c r="O288" s="39"/>
      <c r="P288" s="40">
        <f>IF(G288=0,"",G288/F287)</f>
        <v>1</v>
      </c>
      <c r="Q288" s="41">
        <v>77</v>
      </c>
      <c r="R288" s="42">
        <f t="shared" si="24"/>
        <v>0.97468354430379744</v>
      </c>
      <c r="S288" s="42">
        <f t="shared" si="25"/>
        <v>2.5316455696202556E-2</v>
      </c>
    </row>
    <row r="289" spans="1:19" ht="15.75" customHeight="1">
      <c r="A289" s="10" t="s">
        <v>39</v>
      </c>
      <c r="B289" s="31"/>
      <c r="C289" s="31"/>
      <c r="D289" s="31"/>
      <c r="E289" s="31"/>
      <c r="F289" s="31"/>
      <c r="G289" s="31"/>
      <c r="H289" s="31">
        <v>64</v>
      </c>
      <c r="I289" s="31"/>
      <c r="J289" s="31"/>
      <c r="K289" s="31"/>
      <c r="L289" s="51"/>
      <c r="M289" s="38"/>
      <c r="N289" s="17"/>
      <c r="O289" s="39"/>
      <c r="P289" s="40">
        <f>IF(H289=0,"",H289/G288)</f>
        <v>0.98461538461538467</v>
      </c>
      <c r="Q289" s="41">
        <v>74</v>
      </c>
      <c r="R289" s="42">
        <f t="shared" si="24"/>
        <v>0.96103896103896103</v>
      </c>
      <c r="S289" s="42">
        <f t="shared" si="25"/>
        <v>3.8961038961038974E-2</v>
      </c>
    </row>
    <row r="290" spans="1:19" ht="15.75" customHeight="1">
      <c r="A290" s="10" t="s">
        <v>40</v>
      </c>
      <c r="B290" s="31"/>
      <c r="C290" s="31"/>
      <c r="D290" s="31"/>
      <c r="E290" s="31"/>
      <c r="F290" s="31"/>
      <c r="G290" s="31"/>
      <c r="H290" s="31"/>
      <c r="I290" s="31">
        <v>64</v>
      </c>
      <c r="J290" s="31"/>
      <c r="K290" s="31"/>
      <c r="L290" s="51"/>
      <c r="M290" s="38"/>
      <c r="N290" s="17"/>
      <c r="O290" s="39"/>
      <c r="P290" s="40">
        <f>IF(I290=0,"",I290/H289)</f>
        <v>1</v>
      </c>
      <c r="Q290" s="41">
        <v>79</v>
      </c>
      <c r="R290" s="42">
        <f t="shared" si="24"/>
        <v>1.0675675675675675</v>
      </c>
      <c r="S290" s="42">
        <f t="shared" si="25"/>
        <v>-6.7567567567567544E-2</v>
      </c>
    </row>
    <row r="291" spans="1:19" ht="15.75" customHeight="1">
      <c r="A291" s="10" t="s">
        <v>41</v>
      </c>
      <c r="B291" s="31"/>
      <c r="C291" s="31"/>
      <c r="D291" s="31"/>
      <c r="E291" s="31"/>
      <c r="F291" s="31"/>
      <c r="G291" s="31"/>
      <c r="H291" s="31"/>
      <c r="I291" s="31"/>
      <c r="J291" s="31">
        <v>64</v>
      </c>
      <c r="K291" s="31"/>
      <c r="L291" s="51"/>
      <c r="M291" s="38"/>
      <c r="N291" s="17"/>
      <c r="O291" s="39"/>
      <c r="P291" s="40">
        <f>IF(J291=0,"",J291/I290)</f>
        <v>1</v>
      </c>
      <c r="Q291" s="41">
        <v>70</v>
      </c>
      <c r="R291" s="42">
        <f t="shared" si="24"/>
        <v>0.88607594936708856</v>
      </c>
      <c r="S291" s="42">
        <f t="shared" si="25"/>
        <v>0.11392405063291144</v>
      </c>
    </row>
    <row r="292" spans="1:19" ht="15.75" customHeight="1">
      <c r="A292" s="10" t="s">
        <v>42</v>
      </c>
      <c r="B292" s="31"/>
      <c r="C292" s="31"/>
      <c r="D292" s="31"/>
      <c r="E292" s="31"/>
      <c r="F292" s="31"/>
      <c r="G292" s="31"/>
      <c r="H292" s="31"/>
      <c r="I292" s="31"/>
      <c r="J292" s="31"/>
      <c r="K292" s="31">
        <v>62</v>
      </c>
      <c r="L292" s="51">
        <v>59</v>
      </c>
      <c r="M292" s="38"/>
      <c r="N292" s="17"/>
      <c r="O292" s="39"/>
      <c r="P292" s="40">
        <f>IF(K292=0,"",K292/J291)</f>
        <v>0.96875</v>
      </c>
      <c r="Q292" s="41">
        <v>67</v>
      </c>
      <c r="R292" s="42">
        <f t="shared" si="24"/>
        <v>0.95714285714285718</v>
      </c>
      <c r="S292" s="42">
        <f t="shared" si="25"/>
        <v>4.2857142857142816E-2</v>
      </c>
    </row>
    <row r="293" spans="1:19" ht="15.75" customHeight="1">
      <c r="A293" s="10" t="s">
        <v>43</v>
      </c>
      <c r="B293" s="31"/>
      <c r="C293" s="31"/>
      <c r="D293" s="31"/>
      <c r="E293" s="31"/>
      <c r="F293" s="31"/>
      <c r="G293" s="31"/>
      <c r="H293" s="31"/>
      <c r="I293" s="31"/>
      <c r="J293" s="31"/>
      <c r="K293" s="31">
        <v>5</v>
      </c>
      <c r="L293" s="51">
        <v>2</v>
      </c>
      <c r="M293" s="38"/>
      <c r="N293" s="17"/>
      <c r="O293" s="18"/>
      <c r="P293" s="145"/>
      <c r="Q293" s="44">
        <v>6</v>
      </c>
      <c r="R293" s="45"/>
      <c r="S293" s="43"/>
    </row>
    <row r="294" spans="1:19" ht="15.75" customHeight="1">
      <c r="A294" s="10" t="s">
        <v>44</v>
      </c>
      <c r="B294" s="31"/>
      <c r="C294" s="31"/>
      <c r="D294" s="31"/>
      <c r="E294" s="31"/>
      <c r="F294" s="31"/>
      <c r="G294" s="31"/>
      <c r="H294" s="31"/>
      <c r="I294" s="31"/>
      <c r="J294" s="31"/>
      <c r="K294" s="31">
        <v>3</v>
      </c>
      <c r="L294" s="51">
        <v>2</v>
      </c>
      <c r="M294" s="38"/>
      <c r="N294" s="17"/>
      <c r="O294" s="18"/>
      <c r="P294" s="146"/>
      <c r="Q294" s="44">
        <v>4</v>
      </c>
      <c r="R294" s="46"/>
      <c r="S294" s="29"/>
    </row>
    <row r="295" spans="1:19" ht="15.75" customHeight="1">
      <c r="A295" s="10" t="s">
        <v>45</v>
      </c>
      <c r="B295" s="31"/>
      <c r="C295" s="31"/>
      <c r="D295" s="31"/>
      <c r="E295" s="31"/>
      <c r="F295" s="31"/>
      <c r="G295" s="31"/>
      <c r="H295" s="31"/>
      <c r="I295" s="31"/>
      <c r="J295" s="31"/>
      <c r="K295" s="31">
        <v>1</v>
      </c>
      <c r="L295" s="51">
        <v>1</v>
      </c>
      <c r="M295" s="38"/>
      <c r="N295" s="17"/>
      <c r="O295" s="18"/>
      <c r="P295" s="146"/>
      <c r="Q295" s="44">
        <v>1</v>
      </c>
      <c r="R295" s="46"/>
      <c r="S295" s="29"/>
    </row>
    <row r="296" spans="1:19" ht="15.75" customHeight="1">
      <c r="A296" s="10" t="s">
        <v>46</v>
      </c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51"/>
      <c r="M296" s="38"/>
      <c r="N296" s="17"/>
      <c r="O296" s="18"/>
      <c r="P296" s="59"/>
      <c r="Q296" s="18"/>
      <c r="R296" s="18"/>
      <c r="S296" s="29"/>
    </row>
    <row r="297" spans="1:19" ht="15.75" customHeight="1">
      <c r="A297" s="10" t="s">
        <v>47</v>
      </c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51"/>
      <c r="M297" s="38"/>
      <c r="N297" s="17"/>
      <c r="O297" s="18"/>
      <c r="P297" s="140" t="s">
        <v>48</v>
      </c>
      <c r="Q297" s="20">
        <v>64</v>
      </c>
      <c r="R297" s="21">
        <f>L300</f>
        <v>64</v>
      </c>
      <c r="S297" s="22" t="s">
        <v>3</v>
      </c>
    </row>
    <row r="298" spans="1:19" ht="15.75" customHeight="1">
      <c r="A298" s="10" t="s">
        <v>49</v>
      </c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51"/>
      <c r="M298" s="38"/>
      <c r="N298" s="17"/>
      <c r="O298" s="18"/>
      <c r="P298" s="141" t="s">
        <v>50</v>
      </c>
      <c r="Q298" s="24">
        <f>IF(Q297/B283=0,"",Q297/B283)</f>
        <v>0.67368421052631577</v>
      </c>
      <c r="R298" s="25">
        <f>IF(Q297/R297=0,"",Q297/R297)</f>
        <v>1</v>
      </c>
      <c r="S298" s="26" t="s">
        <v>51</v>
      </c>
    </row>
    <row r="299" spans="1:19" ht="15.75">
      <c r="A299" s="10" t="s">
        <v>52</v>
      </c>
      <c r="B299" s="115"/>
      <c r="C299" s="115"/>
      <c r="D299" s="115"/>
      <c r="E299" s="115"/>
      <c r="F299" s="115"/>
      <c r="G299" s="115"/>
      <c r="H299" s="115"/>
      <c r="I299" s="115"/>
      <c r="J299" s="115"/>
      <c r="K299" s="115"/>
      <c r="L299" s="51"/>
      <c r="M299" s="47"/>
      <c r="N299" s="48"/>
      <c r="O299" s="49"/>
      <c r="P299" s="147"/>
      <c r="Q299" s="12"/>
      <c r="R299" s="12"/>
      <c r="S299" s="13"/>
    </row>
    <row r="300" spans="1:19" ht="18">
      <c r="A300" s="14"/>
      <c r="B300" s="193" t="s">
        <v>37</v>
      </c>
      <c r="C300" s="193"/>
      <c r="D300" s="193"/>
      <c r="E300" s="193"/>
      <c r="F300" s="193"/>
      <c r="G300" s="193"/>
      <c r="H300" s="193"/>
      <c r="I300" s="193"/>
      <c r="J300" s="193"/>
      <c r="K300" s="193"/>
      <c r="L300" s="114">
        <f>SUM(L292:L295)</f>
        <v>64</v>
      </c>
      <c r="M300" s="15">
        <f>IF(L292=0,"",L292/B283)</f>
        <v>0.62105263157894741</v>
      </c>
      <c r="N300" s="15">
        <f>IF(L300=0,"",L300/B283)</f>
        <v>0.67368421052631577</v>
      </c>
      <c r="O300" s="15">
        <f>IF(L292=0,"",N300-M300)</f>
        <v>5.2631578947368363E-2</v>
      </c>
      <c r="P300" s="130"/>
      <c r="Q300" s="6"/>
      <c r="R300" s="16"/>
      <c r="S300" s="5"/>
    </row>
    <row r="301" spans="1:19" ht="12.75" customHeight="1">
      <c r="M301" s="5"/>
      <c r="N301" s="5"/>
      <c r="P301" s="130"/>
    </row>
    <row r="302" spans="1:19" ht="12.75" customHeight="1">
      <c r="L302" s="129"/>
      <c r="M302" s="5"/>
      <c r="N302" s="5"/>
      <c r="P302" s="130"/>
    </row>
    <row r="303" spans="1:19" ht="26.25">
      <c r="A303" s="7"/>
      <c r="B303" s="194" t="s">
        <v>72</v>
      </c>
      <c r="C303" s="194"/>
      <c r="D303" s="194"/>
      <c r="E303" s="194"/>
      <c r="F303" s="194"/>
      <c r="G303" s="194"/>
      <c r="H303" s="194"/>
      <c r="I303" s="194"/>
      <c r="J303" s="194"/>
      <c r="K303" s="194"/>
      <c r="L303" s="113" t="s">
        <v>33</v>
      </c>
      <c r="M303" s="67"/>
      <c r="N303" s="67"/>
      <c r="O303" s="67"/>
      <c r="P303" s="130"/>
      <c r="Q303" s="6"/>
      <c r="R303" s="6"/>
      <c r="S303" s="6"/>
    </row>
    <row r="304" spans="1:19" ht="20.25">
      <c r="A304" s="195" t="s">
        <v>1</v>
      </c>
      <c r="B304" s="197" t="s">
        <v>2</v>
      </c>
      <c r="C304" s="205"/>
      <c r="D304" s="205"/>
      <c r="E304" s="205"/>
      <c r="F304" s="205"/>
      <c r="G304" s="205"/>
      <c r="H304" s="205"/>
      <c r="I304" s="205"/>
      <c r="J304" s="205"/>
      <c r="K304" s="206"/>
      <c r="L304" s="200" t="s">
        <v>3</v>
      </c>
      <c r="M304" s="191" t="s">
        <v>4</v>
      </c>
      <c r="N304" s="191" t="s">
        <v>5</v>
      </c>
      <c r="O304" s="202" t="s">
        <v>6</v>
      </c>
      <c r="P304" s="191" t="s">
        <v>7</v>
      </c>
      <c r="Q304" s="189" t="s">
        <v>8</v>
      </c>
      <c r="R304" s="189" t="s">
        <v>9</v>
      </c>
      <c r="S304" s="191" t="s">
        <v>10</v>
      </c>
    </row>
    <row r="305" spans="1:19" ht="15.75">
      <c r="A305" s="204"/>
      <c r="B305" s="9" t="s">
        <v>11</v>
      </c>
      <c r="C305" s="9" t="s">
        <v>12</v>
      </c>
      <c r="D305" s="9" t="s">
        <v>13</v>
      </c>
      <c r="E305" s="9" t="s">
        <v>14</v>
      </c>
      <c r="F305" s="9" t="s">
        <v>15</v>
      </c>
      <c r="G305" s="9" t="s">
        <v>16</v>
      </c>
      <c r="H305" s="9" t="s">
        <v>17</v>
      </c>
      <c r="I305" s="9" t="s">
        <v>18</v>
      </c>
      <c r="J305" s="9" t="s">
        <v>19</v>
      </c>
      <c r="K305" s="135" t="s">
        <v>20</v>
      </c>
      <c r="L305" s="207"/>
      <c r="M305" s="204"/>
      <c r="N305" s="204"/>
      <c r="O305" s="204"/>
      <c r="P305" s="207"/>
      <c r="Q305" s="204"/>
      <c r="R305" s="204"/>
      <c r="S305" s="204"/>
    </row>
    <row r="306" spans="1:19" ht="15.75" customHeight="1">
      <c r="A306" s="10" t="s">
        <v>33</v>
      </c>
      <c r="B306" s="31">
        <v>36</v>
      </c>
      <c r="C306" s="31"/>
      <c r="D306" s="31"/>
      <c r="E306" s="31"/>
      <c r="F306" s="31"/>
      <c r="G306" s="31"/>
      <c r="H306" s="31"/>
      <c r="I306" s="31"/>
      <c r="J306" s="31"/>
      <c r="K306" s="31"/>
      <c r="L306" s="51"/>
      <c r="M306" s="32"/>
      <c r="N306" s="33"/>
      <c r="O306" s="34"/>
      <c r="P306" s="144"/>
      <c r="Q306" s="36">
        <f>B306</f>
        <v>36</v>
      </c>
      <c r="R306" s="37"/>
      <c r="S306" s="35"/>
    </row>
    <row r="307" spans="1:19" ht="15.75" customHeight="1">
      <c r="A307" s="10" t="s">
        <v>34</v>
      </c>
      <c r="B307" s="31"/>
      <c r="C307" s="31">
        <v>34</v>
      </c>
      <c r="D307" s="31"/>
      <c r="E307" s="31"/>
      <c r="F307" s="31"/>
      <c r="G307" s="31"/>
      <c r="H307" s="31"/>
      <c r="I307" s="31"/>
      <c r="J307" s="31"/>
      <c r="K307" s="31"/>
      <c r="L307" s="51"/>
      <c r="M307" s="38"/>
      <c r="N307" s="17"/>
      <c r="O307" s="39"/>
      <c r="P307" s="40">
        <f>IF(C307=0,"",C307/B306)</f>
        <v>0.94444444444444442</v>
      </c>
      <c r="Q307" s="41">
        <v>35</v>
      </c>
      <c r="R307" s="42">
        <f t="shared" ref="R307:R315" si="26">IF(Q307=0,"",Q307/Q306)</f>
        <v>0.97222222222222221</v>
      </c>
      <c r="S307" s="42">
        <f t="shared" ref="S307:S315" si="27">IF(Q307=0,"",100%-R307)</f>
        <v>2.777777777777779E-2</v>
      </c>
    </row>
    <row r="308" spans="1:19" ht="15.75" customHeight="1">
      <c r="A308" s="10" t="s">
        <v>35</v>
      </c>
      <c r="B308" s="31"/>
      <c r="C308" s="31"/>
      <c r="D308" s="31">
        <v>33</v>
      </c>
      <c r="E308" s="31"/>
      <c r="F308" s="31"/>
      <c r="G308" s="31"/>
      <c r="H308" s="31"/>
      <c r="I308" s="31"/>
      <c r="J308" s="31"/>
      <c r="K308" s="31"/>
      <c r="L308" s="51"/>
      <c r="M308" s="38"/>
      <c r="N308" s="17"/>
      <c r="O308" s="39"/>
      <c r="P308" s="40">
        <f>IF(D308=0,"",D308/C307)</f>
        <v>0.97058823529411764</v>
      </c>
      <c r="Q308" s="41">
        <v>34</v>
      </c>
      <c r="R308" s="42">
        <f t="shared" si="26"/>
        <v>0.97142857142857142</v>
      </c>
      <c r="S308" s="42">
        <f t="shared" si="27"/>
        <v>2.8571428571428581E-2</v>
      </c>
    </row>
    <row r="309" spans="1:19" ht="15.75" customHeight="1">
      <c r="A309" s="10" t="s">
        <v>36</v>
      </c>
      <c r="B309" s="31"/>
      <c r="C309" s="31"/>
      <c r="D309" s="31"/>
      <c r="E309" s="31">
        <v>32</v>
      </c>
      <c r="F309" s="31"/>
      <c r="G309" s="31"/>
      <c r="H309" s="31"/>
      <c r="I309" s="31"/>
      <c r="J309" s="31"/>
      <c r="K309" s="31"/>
      <c r="L309" s="51"/>
      <c r="M309" s="38"/>
      <c r="N309" s="17"/>
      <c r="O309" s="39"/>
      <c r="P309" s="40">
        <f>IF(E309=0,"",E309/D308)</f>
        <v>0.96969696969696972</v>
      </c>
      <c r="Q309" s="41">
        <v>34</v>
      </c>
      <c r="R309" s="42">
        <f t="shared" si="26"/>
        <v>1</v>
      </c>
      <c r="S309" s="42">
        <f t="shared" si="27"/>
        <v>0</v>
      </c>
    </row>
    <row r="310" spans="1:19" ht="15.75" customHeight="1">
      <c r="A310" s="10" t="s">
        <v>38</v>
      </c>
      <c r="B310" s="31"/>
      <c r="C310" s="31"/>
      <c r="D310" s="31"/>
      <c r="E310" s="31"/>
      <c r="F310" s="31">
        <v>32</v>
      </c>
      <c r="G310" s="31"/>
      <c r="H310" s="31"/>
      <c r="I310" s="31"/>
      <c r="J310" s="31"/>
      <c r="K310" s="31"/>
      <c r="L310" s="51"/>
      <c r="M310" s="38"/>
      <c r="N310" s="17"/>
      <c r="O310" s="39"/>
      <c r="P310" s="40">
        <f>IF(F310=0,"",F310/E309)</f>
        <v>1</v>
      </c>
      <c r="Q310" s="41">
        <v>32</v>
      </c>
      <c r="R310" s="42">
        <f t="shared" si="26"/>
        <v>0.94117647058823528</v>
      </c>
      <c r="S310" s="42">
        <f t="shared" si="27"/>
        <v>5.8823529411764719E-2</v>
      </c>
    </row>
    <row r="311" spans="1:19" ht="15.75" customHeight="1">
      <c r="A311" s="10" t="s">
        <v>39</v>
      </c>
      <c r="B311" s="31"/>
      <c r="C311" s="31"/>
      <c r="D311" s="31"/>
      <c r="E311" s="31"/>
      <c r="F311" s="31"/>
      <c r="G311" s="31">
        <v>29</v>
      </c>
      <c r="H311" s="31"/>
      <c r="I311" s="31"/>
      <c r="J311" s="31"/>
      <c r="K311" s="31"/>
      <c r="L311" s="51"/>
      <c r="M311" s="38"/>
      <c r="N311" s="17"/>
      <c r="O311" s="39"/>
      <c r="P311" s="40">
        <f>IF(G311=0,"",G311/F310)</f>
        <v>0.90625</v>
      </c>
      <c r="Q311" s="41">
        <v>31</v>
      </c>
      <c r="R311" s="42">
        <f t="shared" si="26"/>
        <v>0.96875</v>
      </c>
      <c r="S311" s="42">
        <f t="shared" si="27"/>
        <v>3.125E-2</v>
      </c>
    </row>
    <row r="312" spans="1:19" ht="15.75" customHeight="1">
      <c r="A312" s="10" t="s">
        <v>40</v>
      </c>
      <c r="B312" s="31"/>
      <c r="C312" s="31"/>
      <c r="D312" s="31"/>
      <c r="E312" s="31"/>
      <c r="F312" s="31"/>
      <c r="G312" s="31"/>
      <c r="H312" s="31">
        <v>29</v>
      </c>
      <c r="I312" s="31"/>
      <c r="J312" s="31"/>
      <c r="K312" s="31"/>
      <c r="L312" s="51"/>
      <c r="M312" s="38"/>
      <c r="N312" s="17"/>
      <c r="O312" s="39"/>
      <c r="P312" s="40">
        <f>IF(H312=0,"",H312/G311)</f>
        <v>1</v>
      </c>
      <c r="Q312" s="41">
        <v>37</v>
      </c>
      <c r="R312" s="42">
        <f t="shared" si="26"/>
        <v>1.1935483870967742</v>
      </c>
      <c r="S312" s="42">
        <f t="shared" si="27"/>
        <v>-0.19354838709677424</v>
      </c>
    </row>
    <row r="313" spans="1:19" ht="15.75" customHeight="1">
      <c r="A313" s="10" t="s">
        <v>41</v>
      </c>
      <c r="B313" s="31"/>
      <c r="C313" s="31"/>
      <c r="D313" s="31"/>
      <c r="E313" s="31"/>
      <c r="F313" s="31"/>
      <c r="G313" s="31"/>
      <c r="H313" s="31"/>
      <c r="I313" s="31">
        <v>29</v>
      </c>
      <c r="J313" s="31"/>
      <c r="K313" s="31"/>
      <c r="L313" s="51"/>
      <c r="M313" s="38"/>
      <c r="N313" s="17"/>
      <c r="O313" s="39"/>
      <c r="P313" s="40">
        <f>IF(I313=0,"",I313/H312)</f>
        <v>1</v>
      </c>
      <c r="Q313" s="41">
        <v>34</v>
      </c>
      <c r="R313" s="42">
        <f t="shared" si="26"/>
        <v>0.91891891891891897</v>
      </c>
      <c r="S313" s="42">
        <f t="shared" si="27"/>
        <v>8.108108108108103E-2</v>
      </c>
    </row>
    <row r="314" spans="1:19" ht="15.75" customHeight="1">
      <c r="A314" s="10" t="s">
        <v>42</v>
      </c>
      <c r="B314" s="31"/>
      <c r="C314" s="31"/>
      <c r="D314" s="31"/>
      <c r="E314" s="31"/>
      <c r="F314" s="31"/>
      <c r="G314" s="31"/>
      <c r="H314" s="31"/>
      <c r="I314" s="31"/>
      <c r="J314" s="31">
        <v>29</v>
      </c>
      <c r="K314" s="31"/>
      <c r="L314" s="51"/>
      <c r="M314" s="38"/>
      <c r="N314" s="17"/>
      <c r="O314" s="39"/>
      <c r="P314" s="40">
        <f>IF(J314=0,"",J314/I313)</f>
        <v>1</v>
      </c>
      <c r="Q314" s="41">
        <v>32</v>
      </c>
      <c r="R314" s="42">
        <f t="shared" si="26"/>
        <v>0.94117647058823528</v>
      </c>
      <c r="S314" s="42">
        <f t="shared" si="27"/>
        <v>5.8823529411764719E-2</v>
      </c>
    </row>
    <row r="315" spans="1:19" ht="15.75" customHeight="1">
      <c r="A315" s="10" t="s">
        <v>43</v>
      </c>
      <c r="B315" s="31"/>
      <c r="C315" s="31"/>
      <c r="D315" s="31"/>
      <c r="E315" s="31"/>
      <c r="F315" s="31"/>
      <c r="G315" s="31"/>
      <c r="H315" s="31"/>
      <c r="I315" s="31"/>
      <c r="J315" s="31"/>
      <c r="K315" s="31">
        <v>29</v>
      </c>
      <c r="L315" s="51">
        <v>25</v>
      </c>
      <c r="M315" s="38"/>
      <c r="N315" s="17"/>
      <c r="O315" s="39"/>
      <c r="P315" s="40">
        <f>IF(K315=0,"",K315/J314)</f>
        <v>1</v>
      </c>
      <c r="Q315" s="41">
        <v>31</v>
      </c>
      <c r="R315" s="42">
        <f t="shared" si="26"/>
        <v>0.96875</v>
      </c>
      <c r="S315" s="42">
        <f t="shared" si="27"/>
        <v>3.125E-2</v>
      </c>
    </row>
    <row r="316" spans="1:19" ht="15.75" customHeight="1">
      <c r="A316" s="10" t="s">
        <v>44</v>
      </c>
      <c r="B316" s="31"/>
      <c r="C316" s="31"/>
      <c r="D316" s="31"/>
      <c r="E316" s="31"/>
      <c r="F316" s="31"/>
      <c r="G316" s="31"/>
      <c r="H316" s="31"/>
      <c r="I316" s="31"/>
      <c r="J316" s="31"/>
      <c r="K316" s="31">
        <v>1</v>
      </c>
      <c r="L316" s="51">
        <v>1</v>
      </c>
      <c r="M316" s="38"/>
      <c r="N316" s="17"/>
      <c r="O316" s="18"/>
      <c r="P316" s="145"/>
      <c r="Q316" s="44">
        <v>2</v>
      </c>
      <c r="R316" s="45"/>
      <c r="S316" s="43"/>
    </row>
    <row r="317" spans="1:19" ht="15.75" customHeight="1">
      <c r="A317" s="10" t="s">
        <v>45</v>
      </c>
      <c r="B317" s="31"/>
      <c r="C317" s="31"/>
      <c r="D317" s="31"/>
      <c r="E317" s="31"/>
      <c r="F317" s="31"/>
      <c r="G317" s="31"/>
      <c r="H317" s="31"/>
      <c r="I317" s="31"/>
      <c r="J317" s="31"/>
      <c r="K317" s="31">
        <v>1</v>
      </c>
      <c r="L317" s="51"/>
      <c r="M317" s="38"/>
      <c r="N317" s="17"/>
      <c r="O317" s="18"/>
      <c r="P317" s="146"/>
      <c r="Q317" s="44">
        <v>1</v>
      </c>
      <c r="R317" s="46"/>
      <c r="S317" s="29"/>
    </row>
    <row r="318" spans="1:19" ht="15.75" customHeight="1">
      <c r="A318" s="10" t="s">
        <v>46</v>
      </c>
      <c r="B318" s="31"/>
      <c r="C318" s="31"/>
      <c r="D318" s="31"/>
      <c r="E318" s="31"/>
      <c r="F318" s="31"/>
      <c r="G318" s="31"/>
      <c r="H318" s="31"/>
      <c r="I318" s="31"/>
      <c r="J318" s="31"/>
      <c r="K318" s="31">
        <v>2</v>
      </c>
      <c r="L318" s="51">
        <v>1</v>
      </c>
      <c r="M318" s="38"/>
      <c r="N318" s="17"/>
      <c r="O318" s="18"/>
      <c r="P318" s="146"/>
      <c r="Q318" s="44">
        <v>2</v>
      </c>
      <c r="R318" s="46"/>
      <c r="S318" s="29"/>
    </row>
    <row r="319" spans="1:19" ht="15.75" customHeight="1">
      <c r="A319" s="10" t="s">
        <v>47</v>
      </c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51"/>
      <c r="M319" s="38"/>
      <c r="N319" s="17"/>
      <c r="O319" s="18"/>
      <c r="P319" s="59"/>
      <c r="Q319" s="18"/>
      <c r="R319" s="18"/>
      <c r="S319" s="29"/>
    </row>
    <row r="320" spans="1:19" ht="15.75" customHeight="1">
      <c r="A320" s="10" t="s">
        <v>49</v>
      </c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51"/>
      <c r="M320" s="38"/>
      <c r="N320" s="17"/>
      <c r="O320" s="18"/>
      <c r="P320" s="140" t="s">
        <v>48</v>
      </c>
      <c r="Q320" s="20">
        <v>30</v>
      </c>
      <c r="R320" s="21">
        <f>L323</f>
        <v>27</v>
      </c>
      <c r="S320" s="22" t="s">
        <v>3</v>
      </c>
    </row>
    <row r="321" spans="1:19" ht="15.75" customHeight="1">
      <c r="A321" s="10" t="s">
        <v>52</v>
      </c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51"/>
      <c r="M321" s="38"/>
      <c r="N321" s="17"/>
      <c r="O321" s="18"/>
      <c r="P321" s="141" t="s">
        <v>50</v>
      </c>
      <c r="Q321" s="24">
        <f>IF(Q320/B306=0,"",Q320/B306)</f>
        <v>0.83333333333333337</v>
      </c>
      <c r="R321" s="25">
        <f>IF(Q320/R320=0,"",Q320/R320)</f>
        <v>1.1111111111111112</v>
      </c>
      <c r="S321" s="26" t="s">
        <v>51</v>
      </c>
    </row>
    <row r="322" spans="1:19" ht="15.75" customHeight="1">
      <c r="A322" s="10" t="s">
        <v>53</v>
      </c>
      <c r="B322" s="115"/>
      <c r="C322" s="115"/>
      <c r="D322" s="115"/>
      <c r="E322" s="115"/>
      <c r="F322" s="115"/>
      <c r="G322" s="115"/>
      <c r="H322" s="115"/>
      <c r="I322" s="115"/>
      <c r="J322" s="115"/>
      <c r="K322" s="115"/>
      <c r="L322" s="51"/>
      <c r="M322" s="47"/>
      <c r="N322" s="48"/>
      <c r="O322" s="49"/>
      <c r="P322" s="147"/>
      <c r="Q322" s="12"/>
      <c r="R322" s="12"/>
      <c r="S322" s="13"/>
    </row>
    <row r="323" spans="1:19" ht="18">
      <c r="A323" s="14"/>
      <c r="B323" s="193" t="s">
        <v>37</v>
      </c>
      <c r="C323" s="193"/>
      <c r="D323" s="193"/>
      <c r="E323" s="193"/>
      <c r="F323" s="193"/>
      <c r="G323" s="193"/>
      <c r="H323" s="193"/>
      <c r="I323" s="193"/>
      <c r="J323" s="193"/>
      <c r="K323" s="193"/>
      <c r="L323" s="114">
        <f>SUM(L315:L318)</f>
        <v>27</v>
      </c>
      <c r="M323" s="15">
        <f>IF(L315=0,"",L315/B306)</f>
        <v>0.69444444444444442</v>
      </c>
      <c r="N323" s="15">
        <f>IF(L323=0,"",L323/B306)</f>
        <v>0.75</v>
      </c>
      <c r="O323" s="15">
        <f>IF(L315=0,"",N323-M323)</f>
        <v>5.555555555555558E-2</v>
      </c>
      <c r="P323" s="130"/>
      <c r="Q323" s="6"/>
      <c r="R323" s="16"/>
      <c r="S323" s="5"/>
    </row>
    <row r="324" spans="1:19" ht="12.75" customHeight="1">
      <c r="M324" s="5"/>
      <c r="N324" s="5"/>
      <c r="P324" s="130"/>
    </row>
    <row r="325" spans="1:19" ht="12.75" customHeight="1">
      <c r="L325" s="129"/>
      <c r="M325" s="5"/>
      <c r="N325" s="5"/>
      <c r="P325" s="130"/>
    </row>
    <row r="326" spans="1:19" ht="26.25">
      <c r="A326" s="7"/>
      <c r="B326" s="194" t="s">
        <v>72</v>
      </c>
      <c r="C326" s="194"/>
      <c r="D326" s="194"/>
      <c r="E326" s="194"/>
      <c r="F326" s="194"/>
      <c r="G326" s="194"/>
      <c r="H326" s="194"/>
      <c r="I326" s="194"/>
      <c r="J326" s="194"/>
      <c r="K326" s="194"/>
      <c r="L326" s="113" t="s">
        <v>34</v>
      </c>
      <c r="M326" s="67"/>
      <c r="N326" s="67"/>
      <c r="O326" s="67"/>
      <c r="P326" s="130"/>
      <c r="Q326" s="6"/>
      <c r="R326" s="6"/>
      <c r="S326" s="6"/>
    </row>
    <row r="327" spans="1:19" ht="20.25">
      <c r="A327" s="195" t="s">
        <v>1</v>
      </c>
      <c r="B327" s="197" t="s">
        <v>2</v>
      </c>
      <c r="C327" s="205"/>
      <c r="D327" s="205"/>
      <c r="E327" s="205"/>
      <c r="F327" s="205"/>
      <c r="G327" s="205"/>
      <c r="H327" s="205"/>
      <c r="I327" s="205"/>
      <c r="J327" s="205"/>
      <c r="K327" s="206"/>
      <c r="L327" s="200" t="s">
        <v>3</v>
      </c>
      <c r="M327" s="191" t="s">
        <v>4</v>
      </c>
      <c r="N327" s="191" t="s">
        <v>5</v>
      </c>
      <c r="O327" s="202" t="s">
        <v>6</v>
      </c>
      <c r="P327" s="191" t="s">
        <v>7</v>
      </c>
      <c r="Q327" s="189" t="s">
        <v>8</v>
      </c>
      <c r="R327" s="189" t="s">
        <v>9</v>
      </c>
      <c r="S327" s="191" t="s">
        <v>10</v>
      </c>
    </row>
    <row r="328" spans="1:19" ht="15.75">
      <c r="A328" s="204"/>
      <c r="B328" s="9" t="s">
        <v>11</v>
      </c>
      <c r="C328" s="9" t="s">
        <v>12</v>
      </c>
      <c r="D328" s="9" t="s">
        <v>13</v>
      </c>
      <c r="E328" s="9" t="s">
        <v>14</v>
      </c>
      <c r="F328" s="9" t="s">
        <v>15</v>
      </c>
      <c r="G328" s="9" t="s">
        <v>16</v>
      </c>
      <c r="H328" s="9" t="s">
        <v>17</v>
      </c>
      <c r="I328" s="9" t="s">
        <v>18</v>
      </c>
      <c r="J328" s="9" t="s">
        <v>19</v>
      </c>
      <c r="K328" s="135" t="s">
        <v>20</v>
      </c>
      <c r="L328" s="207"/>
      <c r="M328" s="204"/>
      <c r="N328" s="204"/>
      <c r="O328" s="204"/>
      <c r="P328" s="207"/>
      <c r="Q328" s="204"/>
      <c r="R328" s="204"/>
      <c r="S328" s="204"/>
    </row>
    <row r="329" spans="1:19" ht="15.75">
      <c r="A329" s="10" t="s">
        <v>34</v>
      </c>
      <c r="B329" s="31">
        <v>74</v>
      </c>
      <c r="C329" s="31"/>
      <c r="D329" s="31"/>
      <c r="E329" s="31"/>
      <c r="F329" s="31"/>
      <c r="G329" s="31"/>
      <c r="H329" s="31"/>
      <c r="I329" s="31"/>
      <c r="J329" s="31"/>
      <c r="K329" s="31"/>
      <c r="L329" s="51"/>
      <c r="M329" s="32"/>
      <c r="N329" s="33"/>
      <c r="O329" s="34"/>
      <c r="P329" s="144"/>
      <c r="Q329" s="36">
        <f>B329</f>
        <v>74</v>
      </c>
      <c r="R329" s="37"/>
      <c r="S329" s="35"/>
    </row>
    <row r="330" spans="1:19" ht="15.75" customHeight="1">
      <c r="A330" s="10" t="s">
        <v>35</v>
      </c>
      <c r="B330" s="31"/>
      <c r="C330" s="31">
        <v>69</v>
      </c>
      <c r="D330" s="31"/>
      <c r="E330" s="31"/>
      <c r="F330" s="31"/>
      <c r="G330" s="31"/>
      <c r="H330" s="31"/>
      <c r="I330" s="31"/>
      <c r="J330" s="31"/>
      <c r="K330" s="31"/>
      <c r="L330" s="51"/>
      <c r="M330" s="38"/>
      <c r="N330" s="17"/>
      <c r="O330" s="39"/>
      <c r="P330" s="40">
        <f>IF(C330=0,"",C330/B329)</f>
        <v>0.93243243243243246</v>
      </c>
      <c r="Q330" s="41">
        <v>69</v>
      </c>
      <c r="R330" s="42">
        <f t="shared" ref="R330:R338" si="28">IF(Q330=0,"",Q330/Q329)</f>
        <v>0.93243243243243246</v>
      </c>
      <c r="S330" s="42">
        <f t="shared" ref="S330:S338" si="29">IF(Q330=0,"",100%-R330)</f>
        <v>6.7567567567567544E-2</v>
      </c>
    </row>
    <row r="331" spans="1:19" ht="15.75" customHeight="1">
      <c r="A331" s="10" t="s">
        <v>36</v>
      </c>
      <c r="B331" s="31"/>
      <c r="C331" s="31"/>
      <c r="D331" s="31">
        <v>62</v>
      </c>
      <c r="E331" s="31"/>
      <c r="F331" s="31"/>
      <c r="G331" s="31"/>
      <c r="H331" s="31"/>
      <c r="I331" s="31"/>
      <c r="J331" s="31"/>
      <c r="K331" s="31"/>
      <c r="L331" s="51"/>
      <c r="M331" s="38"/>
      <c r="N331" s="17"/>
      <c r="O331" s="39"/>
      <c r="P331" s="40">
        <f>IF(D331=0,"",D331/C330)</f>
        <v>0.89855072463768115</v>
      </c>
      <c r="Q331" s="41">
        <v>70</v>
      </c>
      <c r="R331" s="42">
        <f t="shared" si="28"/>
        <v>1.0144927536231885</v>
      </c>
      <c r="S331" s="42">
        <f t="shared" si="29"/>
        <v>-1.449275362318847E-2</v>
      </c>
    </row>
    <row r="332" spans="1:19" ht="15.75" customHeight="1">
      <c r="A332" s="10" t="s">
        <v>38</v>
      </c>
      <c r="B332" s="31"/>
      <c r="C332" s="31"/>
      <c r="D332" s="31"/>
      <c r="E332" s="31">
        <v>62</v>
      </c>
      <c r="F332" s="31"/>
      <c r="G332" s="31"/>
      <c r="H332" s="31"/>
      <c r="I332" s="31"/>
      <c r="J332" s="31"/>
      <c r="K332" s="31"/>
      <c r="L332" s="51"/>
      <c r="M332" s="38"/>
      <c r="N332" s="17"/>
      <c r="O332" s="39"/>
      <c r="P332" s="40">
        <f>IF(E332=0,"",E332/D331)</f>
        <v>1</v>
      </c>
      <c r="Q332" s="41">
        <v>70</v>
      </c>
      <c r="R332" s="42">
        <f t="shared" si="28"/>
        <v>1</v>
      </c>
      <c r="S332" s="42">
        <f t="shared" si="29"/>
        <v>0</v>
      </c>
    </row>
    <row r="333" spans="1:19" ht="15.75" customHeight="1">
      <c r="A333" s="10" t="s">
        <v>39</v>
      </c>
      <c r="B333" s="31"/>
      <c r="C333" s="31"/>
      <c r="D333" s="31"/>
      <c r="E333" s="31"/>
      <c r="F333" s="31">
        <v>61</v>
      </c>
      <c r="G333" s="31"/>
      <c r="H333" s="31"/>
      <c r="I333" s="31"/>
      <c r="J333" s="31"/>
      <c r="K333" s="31"/>
      <c r="L333" s="51"/>
      <c r="M333" s="38"/>
      <c r="N333" s="17"/>
      <c r="O333" s="39"/>
      <c r="P333" s="40">
        <f>IF(F333=0,"",F333/E332)</f>
        <v>0.9838709677419355</v>
      </c>
      <c r="Q333" s="41">
        <v>68</v>
      </c>
      <c r="R333" s="42">
        <f t="shared" si="28"/>
        <v>0.97142857142857142</v>
      </c>
      <c r="S333" s="42">
        <f t="shared" si="29"/>
        <v>2.8571428571428581E-2</v>
      </c>
    </row>
    <row r="334" spans="1:19" ht="15.75" customHeight="1">
      <c r="A334" s="10" t="s">
        <v>40</v>
      </c>
      <c r="B334" s="31"/>
      <c r="C334" s="31"/>
      <c r="D334" s="31"/>
      <c r="E334" s="31"/>
      <c r="F334" s="31"/>
      <c r="G334" s="31">
        <v>57</v>
      </c>
      <c r="H334" s="31"/>
      <c r="I334" s="31"/>
      <c r="J334" s="31"/>
      <c r="K334" s="31"/>
      <c r="L334" s="51"/>
      <c r="M334" s="38"/>
      <c r="N334" s="17"/>
      <c r="O334" s="39"/>
      <c r="P334" s="40">
        <f>IF(G334=0,"",G334/F333)</f>
        <v>0.93442622950819676</v>
      </c>
      <c r="Q334" s="41">
        <v>63</v>
      </c>
      <c r="R334" s="42">
        <f t="shared" si="28"/>
        <v>0.92647058823529416</v>
      </c>
      <c r="S334" s="42">
        <f t="shared" si="29"/>
        <v>7.3529411764705843E-2</v>
      </c>
    </row>
    <row r="335" spans="1:19" ht="15.75" customHeight="1">
      <c r="A335" s="10" t="s">
        <v>41</v>
      </c>
      <c r="B335" s="31"/>
      <c r="C335" s="31"/>
      <c r="D335" s="31"/>
      <c r="E335" s="31"/>
      <c r="F335" s="31"/>
      <c r="G335" s="31"/>
      <c r="H335" s="31">
        <v>56</v>
      </c>
      <c r="I335" s="31"/>
      <c r="J335" s="31"/>
      <c r="K335" s="31"/>
      <c r="L335" s="51"/>
      <c r="M335" s="38"/>
      <c r="N335" s="17"/>
      <c r="O335" s="39"/>
      <c r="P335" s="40">
        <f>IF(H335=0,"",H335/G334)</f>
        <v>0.98245614035087714</v>
      </c>
      <c r="Q335" s="41">
        <v>62</v>
      </c>
      <c r="R335" s="42">
        <f t="shared" si="28"/>
        <v>0.98412698412698407</v>
      </c>
      <c r="S335" s="42">
        <f t="shared" si="29"/>
        <v>1.5873015873015928E-2</v>
      </c>
    </row>
    <row r="336" spans="1:19" ht="15.75" customHeight="1">
      <c r="A336" s="10" t="s">
        <v>42</v>
      </c>
      <c r="B336" s="31"/>
      <c r="C336" s="31"/>
      <c r="D336" s="31"/>
      <c r="E336" s="31"/>
      <c r="F336" s="31"/>
      <c r="G336" s="31"/>
      <c r="H336" s="31"/>
      <c r="I336" s="31">
        <v>56</v>
      </c>
      <c r="J336" s="31"/>
      <c r="K336" s="31"/>
      <c r="L336" s="51"/>
      <c r="M336" s="38"/>
      <c r="N336" s="17"/>
      <c r="O336" s="39"/>
      <c r="P336" s="40">
        <f>IF(I336=0,"",I336/H335)</f>
        <v>1</v>
      </c>
      <c r="Q336" s="41">
        <v>61</v>
      </c>
      <c r="R336" s="42">
        <f t="shared" si="28"/>
        <v>0.9838709677419355</v>
      </c>
      <c r="S336" s="42">
        <f t="shared" si="29"/>
        <v>1.6129032258064502E-2</v>
      </c>
    </row>
    <row r="337" spans="1:19" ht="15.75" customHeight="1">
      <c r="A337" s="10" t="s">
        <v>43</v>
      </c>
      <c r="B337" s="31"/>
      <c r="C337" s="31"/>
      <c r="D337" s="31"/>
      <c r="E337" s="31"/>
      <c r="F337" s="31"/>
      <c r="G337" s="31"/>
      <c r="H337" s="31"/>
      <c r="I337" s="31"/>
      <c r="J337" s="31">
        <v>55</v>
      </c>
      <c r="K337" s="31"/>
      <c r="L337" s="51"/>
      <c r="M337" s="38"/>
      <c r="N337" s="17"/>
      <c r="O337" s="39"/>
      <c r="P337" s="40">
        <f>IF(J337=0,"",J337/I336)</f>
        <v>0.9821428571428571</v>
      </c>
      <c r="Q337" s="41">
        <v>61</v>
      </c>
      <c r="R337" s="42">
        <f t="shared" si="28"/>
        <v>1</v>
      </c>
      <c r="S337" s="42">
        <f t="shared" si="29"/>
        <v>0</v>
      </c>
    </row>
    <row r="338" spans="1:19" ht="15.75" customHeight="1">
      <c r="A338" s="10" t="s">
        <v>44</v>
      </c>
      <c r="B338" s="31"/>
      <c r="C338" s="31"/>
      <c r="D338" s="31"/>
      <c r="E338" s="31"/>
      <c r="F338" s="31"/>
      <c r="G338" s="31"/>
      <c r="H338" s="31"/>
      <c r="I338" s="31"/>
      <c r="J338" s="31"/>
      <c r="K338" s="31">
        <v>55</v>
      </c>
      <c r="L338" s="51">
        <v>53</v>
      </c>
      <c r="M338" s="38"/>
      <c r="N338" s="17"/>
      <c r="O338" s="39"/>
      <c r="P338" s="40">
        <f>IF(K338=0,"",K338/J337)</f>
        <v>1</v>
      </c>
      <c r="Q338" s="41">
        <v>56</v>
      </c>
      <c r="R338" s="42">
        <f t="shared" si="28"/>
        <v>0.91803278688524592</v>
      </c>
      <c r="S338" s="42">
        <f t="shared" si="29"/>
        <v>8.1967213114754078E-2</v>
      </c>
    </row>
    <row r="339" spans="1:19" ht="15.75" customHeight="1">
      <c r="A339" s="10" t="s">
        <v>45</v>
      </c>
      <c r="B339" s="31"/>
      <c r="C339" s="31"/>
      <c r="D339" s="31"/>
      <c r="E339" s="31"/>
      <c r="F339" s="31"/>
      <c r="G339" s="31"/>
      <c r="H339" s="31"/>
      <c r="I339" s="31"/>
      <c r="J339" s="31"/>
      <c r="K339" s="31">
        <v>3</v>
      </c>
      <c r="L339" s="51">
        <v>2</v>
      </c>
      <c r="M339" s="38"/>
      <c r="N339" s="17"/>
      <c r="O339" s="18"/>
      <c r="P339" s="145"/>
      <c r="Q339" s="44">
        <v>5</v>
      </c>
      <c r="R339" s="45"/>
      <c r="S339" s="43"/>
    </row>
    <row r="340" spans="1:19" ht="15.75" customHeight="1">
      <c r="A340" s="10" t="s">
        <v>46</v>
      </c>
      <c r="B340" s="31"/>
      <c r="C340" s="31"/>
      <c r="D340" s="31"/>
      <c r="E340" s="31"/>
      <c r="F340" s="31"/>
      <c r="G340" s="31"/>
      <c r="H340" s="31"/>
      <c r="I340" s="31"/>
      <c r="J340" s="31"/>
      <c r="K340" s="31">
        <v>2</v>
      </c>
      <c r="L340" s="51">
        <v>2</v>
      </c>
      <c r="M340" s="38"/>
      <c r="N340" s="17"/>
      <c r="O340" s="18"/>
      <c r="P340" s="146"/>
      <c r="Q340" s="44">
        <v>3</v>
      </c>
      <c r="R340" s="46"/>
      <c r="S340" s="29"/>
    </row>
    <row r="341" spans="1:19" ht="15.75" customHeight="1">
      <c r="A341" s="10" t="s">
        <v>47</v>
      </c>
      <c r="B341" s="31"/>
      <c r="C341" s="31"/>
      <c r="D341" s="31"/>
      <c r="E341" s="31"/>
      <c r="F341" s="31"/>
      <c r="G341" s="31"/>
      <c r="H341" s="31"/>
      <c r="I341" s="31"/>
      <c r="J341" s="31"/>
      <c r="K341" s="31">
        <v>1</v>
      </c>
      <c r="L341" s="51"/>
      <c r="M341" s="38"/>
      <c r="N341" s="17"/>
      <c r="O341" s="18"/>
      <c r="P341" s="146"/>
      <c r="Q341" s="44">
        <v>1</v>
      </c>
      <c r="R341" s="46"/>
      <c r="S341" s="29"/>
    </row>
    <row r="342" spans="1:19" ht="15.75" customHeight="1">
      <c r="A342" s="10" t="s">
        <v>49</v>
      </c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51"/>
      <c r="M342" s="38"/>
      <c r="N342" s="17"/>
      <c r="O342" s="18"/>
      <c r="P342" s="59"/>
      <c r="Q342" s="18"/>
      <c r="R342" s="18"/>
      <c r="S342" s="29"/>
    </row>
    <row r="343" spans="1:19" ht="15.75" customHeight="1">
      <c r="A343" s="10" t="s">
        <v>52</v>
      </c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51"/>
      <c r="M343" s="38"/>
      <c r="N343" s="17"/>
      <c r="O343" s="18"/>
      <c r="P343" s="140" t="s">
        <v>48</v>
      </c>
      <c r="Q343" s="20">
        <v>56</v>
      </c>
      <c r="R343" s="21">
        <f>L346</f>
        <v>57</v>
      </c>
      <c r="S343" s="22" t="s">
        <v>3</v>
      </c>
    </row>
    <row r="344" spans="1:19" ht="15.75" customHeight="1">
      <c r="A344" s="10" t="s">
        <v>53</v>
      </c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51"/>
      <c r="M344" s="38"/>
      <c r="N344" s="17"/>
      <c r="O344" s="18"/>
      <c r="P344" s="141" t="s">
        <v>50</v>
      </c>
      <c r="Q344" s="24">
        <f>IF(Q343/B329=0,"",Q343/B329)</f>
        <v>0.7567567567567568</v>
      </c>
      <c r="R344" s="25">
        <f>IF(Q343/R343=0,"",Q343/R343)</f>
        <v>0.98245614035087714</v>
      </c>
      <c r="S344" s="26" t="s">
        <v>51</v>
      </c>
    </row>
    <row r="345" spans="1:19" ht="15.75" customHeight="1">
      <c r="A345" s="10" t="s">
        <v>54</v>
      </c>
      <c r="B345" s="115"/>
      <c r="C345" s="115"/>
      <c r="D345" s="115"/>
      <c r="E345" s="115"/>
      <c r="F345" s="115"/>
      <c r="G345" s="115"/>
      <c r="H345" s="115"/>
      <c r="I345" s="115"/>
      <c r="J345" s="115"/>
      <c r="K345" s="115"/>
      <c r="L345" s="51"/>
      <c r="M345" s="47"/>
      <c r="N345" s="48"/>
      <c r="O345" s="49"/>
      <c r="P345" s="147"/>
      <c r="Q345" s="12"/>
      <c r="R345" s="12"/>
      <c r="S345" s="13"/>
    </row>
    <row r="346" spans="1:19" ht="18">
      <c r="A346" s="14"/>
      <c r="B346" s="193" t="s">
        <v>37</v>
      </c>
      <c r="C346" s="193"/>
      <c r="D346" s="193"/>
      <c r="E346" s="193"/>
      <c r="F346" s="193"/>
      <c r="G346" s="193"/>
      <c r="H346" s="193"/>
      <c r="I346" s="193"/>
      <c r="J346" s="193"/>
      <c r="K346" s="193"/>
      <c r="L346" s="114">
        <f>SUM(L338:L341)</f>
        <v>57</v>
      </c>
      <c r="M346" s="15">
        <f>IF(L338=0,"",L338/B329)</f>
        <v>0.71621621621621623</v>
      </c>
      <c r="N346" s="15">
        <f>IF(L346=0,"",L346/B329)</f>
        <v>0.77027027027027029</v>
      </c>
      <c r="O346" s="15">
        <f>IF(L338=0,"",N346-M346)</f>
        <v>5.4054054054054057E-2</v>
      </c>
      <c r="P346" s="130"/>
      <c r="Q346" s="6"/>
      <c r="R346" s="16"/>
      <c r="S346" s="5"/>
    </row>
    <row r="347" spans="1:19" ht="12.75" customHeight="1">
      <c r="M347" s="5"/>
      <c r="N347" s="5"/>
      <c r="P347" s="130"/>
    </row>
    <row r="348" spans="1:19" ht="12.75" customHeight="1">
      <c r="L348" s="129"/>
      <c r="M348" s="5"/>
      <c r="N348" s="5"/>
      <c r="P348" s="130"/>
    </row>
    <row r="349" spans="1:19" ht="26.25">
      <c r="A349" s="7"/>
      <c r="B349" s="194" t="s">
        <v>72</v>
      </c>
      <c r="C349" s="194"/>
      <c r="D349" s="194"/>
      <c r="E349" s="194"/>
      <c r="F349" s="194"/>
      <c r="G349" s="194"/>
      <c r="H349" s="194"/>
      <c r="I349" s="194"/>
      <c r="J349" s="194"/>
      <c r="K349" s="194"/>
      <c r="L349" s="113" t="s">
        <v>35</v>
      </c>
      <c r="M349" s="67"/>
      <c r="N349" s="67"/>
      <c r="O349" s="67"/>
      <c r="P349" s="130"/>
      <c r="Q349" s="6"/>
      <c r="R349" s="6"/>
      <c r="S349" s="6"/>
    </row>
    <row r="350" spans="1:19" ht="20.25">
      <c r="A350" s="195" t="s">
        <v>1</v>
      </c>
      <c r="B350" s="197" t="s">
        <v>2</v>
      </c>
      <c r="C350" s="205"/>
      <c r="D350" s="205"/>
      <c r="E350" s="205"/>
      <c r="F350" s="205"/>
      <c r="G350" s="205"/>
      <c r="H350" s="205"/>
      <c r="I350" s="205"/>
      <c r="J350" s="205"/>
      <c r="K350" s="206"/>
      <c r="L350" s="200" t="s">
        <v>3</v>
      </c>
      <c r="M350" s="191" t="s">
        <v>4</v>
      </c>
      <c r="N350" s="191" t="s">
        <v>5</v>
      </c>
      <c r="O350" s="202" t="s">
        <v>6</v>
      </c>
      <c r="P350" s="191" t="s">
        <v>7</v>
      </c>
      <c r="Q350" s="189" t="s">
        <v>8</v>
      </c>
      <c r="R350" s="189" t="s">
        <v>9</v>
      </c>
      <c r="S350" s="191" t="s">
        <v>10</v>
      </c>
    </row>
    <row r="351" spans="1:19" ht="15.75">
      <c r="A351" s="204"/>
      <c r="B351" s="9" t="s">
        <v>11</v>
      </c>
      <c r="C351" s="9" t="s">
        <v>12</v>
      </c>
      <c r="D351" s="9" t="s">
        <v>13</v>
      </c>
      <c r="E351" s="9" t="s">
        <v>14</v>
      </c>
      <c r="F351" s="9" t="s">
        <v>15</v>
      </c>
      <c r="G351" s="9" t="s">
        <v>16</v>
      </c>
      <c r="H351" s="9" t="s">
        <v>17</v>
      </c>
      <c r="I351" s="9" t="s">
        <v>18</v>
      </c>
      <c r="J351" s="9" t="s">
        <v>19</v>
      </c>
      <c r="K351" s="135" t="s">
        <v>20</v>
      </c>
      <c r="L351" s="207"/>
      <c r="M351" s="204"/>
      <c r="N351" s="204"/>
      <c r="O351" s="204"/>
      <c r="P351" s="207"/>
      <c r="Q351" s="204"/>
      <c r="R351" s="204"/>
      <c r="S351" s="204"/>
    </row>
    <row r="352" spans="1:19" ht="15.75" customHeight="1">
      <c r="A352" s="10" t="s">
        <v>35</v>
      </c>
      <c r="B352" s="31">
        <v>38</v>
      </c>
      <c r="C352" s="31"/>
      <c r="D352" s="31"/>
      <c r="E352" s="31"/>
      <c r="F352" s="31"/>
      <c r="G352" s="31"/>
      <c r="H352" s="31"/>
      <c r="I352" s="31"/>
      <c r="J352" s="31"/>
      <c r="K352" s="31"/>
      <c r="L352" s="51"/>
      <c r="M352" s="32"/>
      <c r="N352" s="33"/>
      <c r="O352" s="34"/>
      <c r="P352" s="144"/>
      <c r="Q352" s="36">
        <f>B352</f>
        <v>38</v>
      </c>
      <c r="R352" s="37"/>
      <c r="S352" s="35"/>
    </row>
    <row r="353" spans="1:20" ht="15.75" customHeight="1">
      <c r="A353" s="10" t="s">
        <v>36</v>
      </c>
      <c r="B353" s="31"/>
      <c r="C353" s="31">
        <v>31</v>
      </c>
      <c r="D353" s="31"/>
      <c r="E353" s="31"/>
      <c r="F353" s="31"/>
      <c r="G353" s="31"/>
      <c r="H353" s="31"/>
      <c r="I353" s="31"/>
      <c r="J353" s="31"/>
      <c r="K353" s="31"/>
      <c r="L353" s="51"/>
      <c r="M353" s="38"/>
      <c r="N353" s="17"/>
      <c r="O353" s="39"/>
      <c r="P353" s="40">
        <f>IF(C353=0,"",C353/B352)</f>
        <v>0.81578947368421051</v>
      </c>
      <c r="Q353" s="41">
        <v>69</v>
      </c>
      <c r="R353" s="42">
        <f t="shared" ref="R353:R361" si="30">IF(Q353=0,"",Q353/Q352)</f>
        <v>1.8157894736842106</v>
      </c>
      <c r="S353" s="42">
        <f t="shared" ref="S353:S361" si="31">IF(Q353=0,"",100%-R353)</f>
        <v>-0.81578947368421062</v>
      </c>
    </row>
    <row r="354" spans="1:20" ht="15.75" customHeight="1">
      <c r="A354" s="10" t="s">
        <v>38</v>
      </c>
      <c r="B354" s="31"/>
      <c r="C354" s="31"/>
      <c r="D354" s="31">
        <v>29</v>
      </c>
      <c r="E354" s="31"/>
      <c r="F354" s="31"/>
      <c r="G354" s="31"/>
      <c r="H354" s="31"/>
      <c r="I354" s="31"/>
      <c r="J354" s="31"/>
      <c r="K354" s="31"/>
      <c r="L354" s="51"/>
      <c r="M354" s="38"/>
      <c r="N354" s="17"/>
      <c r="O354" s="39"/>
      <c r="P354" s="40">
        <f>IF(D354=0,"",D354/C353)</f>
        <v>0.93548387096774188</v>
      </c>
      <c r="Q354" s="41">
        <v>70</v>
      </c>
      <c r="R354" s="42">
        <f t="shared" si="30"/>
        <v>1.0144927536231885</v>
      </c>
      <c r="S354" s="42">
        <f t="shared" si="31"/>
        <v>-1.449275362318847E-2</v>
      </c>
      <c r="T354" s="27">
        <f>Q354/Q352</f>
        <v>1.8421052631578947</v>
      </c>
    </row>
    <row r="355" spans="1:20" ht="15.75" customHeight="1">
      <c r="A355" s="10" t="s">
        <v>39</v>
      </c>
      <c r="B355" s="31"/>
      <c r="C355" s="31"/>
      <c r="D355" s="31"/>
      <c r="E355" s="31">
        <v>28</v>
      </c>
      <c r="F355" s="31"/>
      <c r="G355" s="31"/>
      <c r="H355" s="31"/>
      <c r="I355" s="31"/>
      <c r="J355" s="31"/>
      <c r="K355" s="31"/>
      <c r="L355" s="51"/>
      <c r="M355" s="38"/>
      <c r="N355" s="17"/>
      <c r="O355" s="39"/>
      <c r="P355" s="40">
        <f>IF(E355=0,"",E355/D354)</f>
        <v>0.96551724137931039</v>
      </c>
      <c r="Q355" s="41">
        <v>70</v>
      </c>
      <c r="R355" s="42">
        <f t="shared" si="30"/>
        <v>1</v>
      </c>
      <c r="S355" s="42">
        <f t="shared" si="31"/>
        <v>0</v>
      </c>
    </row>
    <row r="356" spans="1:20" ht="15.75" customHeight="1">
      <c r="A356" s="10" t="s">
        <v>40</v>
      </c>
      <c r="B356" s="31"/>
      <c r="C356" s="31"/>
      <c r="D356" s="31"/>
      <c r="E356" s="31"/>
      <c r="F356" s="31">
        <v>28</v>
      </c>
      <c r="G356" s="31"/>
      <c r="H356" s="31"/>
      <c r="I356" s="31"/>
      <c r="J356" s="31"/>
      <c r="K356" s="31"/>
      <c r="L356" s="51"/>
      <c r="M356" s="38"/>
      <c r="N356" s="17"/>
      <c r="O356" s="39"/>
      <c r="P356" s="40">
        <f>IF(F356=0,"",F356/E355)</f>
        <v>1</v>
      </c>
      <c r="Q356" s="41">
        <v>68</v>
      </c>
      <c r="R356" s="42">
        <f t="shared" si="30"/>
        <v>0.97142857142857142</v>
      </c>
      <c r="S356" s="42">
        <f t="shared" si="31"/>
        <v>2.8571428571428581E-2</v>
      </c>
    </row>
    <row r="357" spans="1:20" ht="15.75" customHeight="1">
      <c r="A357" s="10" t="s">
        <v>41</v>
      </c>
      <c r="B357" s="31"/>
      <c r="C357" s="31"/>
      <c r="D357" s="31"/>
      <c r="E357" s="31"/>
      <c r="F357" s="31"/>
      <c r="G357" s="31">
        <v>27</v>
      </c>
      <c r="H357" s="31"/>
      <c r="I357" s="31"/>
      <c r="J357" s="31"/>
      <c r="K357" s="31"/>
      <c r="L357" s="51"/>
      <c r="M357" s="38"/>
      <c r="N357" s="17"/>
      <c r="O357" s="39"/>
      <c r="P357" s="40">
        <f>IF(G357=0,"",G357/F356)</f>
        <v>0.9642857142857143</v>
      </c>
      <c r="Q357" s="41">
        <v>63</v>
      </c>
      <c r="R357" s="42">
        <f t="shared" si="30"/>
        <v>0.92647058823529416</v>
      </c>
      <c r="S357" s="42">
        <f t="shared" si="31"/>
        <v>7.3529411764705843E-2</v>
      </c>
    </row>
    <row r="358" spans="1:20" ht="15.75" customHeight="1">
      <c r="A358" s="10" t="s">
        <v>42</v>
      </c>
      <c r="B358" s="31"/>
      <c r="C358" s="31"/>
      <c r="D358" s="31"/>
      <c r="E358" s="31"/>
      <c r="F358" s="31"/>
      <c r="G358" s="31"/>
      <c r="H358" s="31">
        <v>25</v>
      </c>
      <c r="I358" s="31"/>
      <c r="J358" s="31"/>
      <c r="K358" s="31"/>
      <c r="L358" s="51"/>
      <c r="M358" s="38"/>
      <c r="N358" s="17"/>
      <c r="O358" s="39"/>
      <c r="P358" s="40">
        <f>IF(H358=0,"",H358/G357)</f>
        <v>0.92592592592592593</v>
      </c>
      <c r="Q358" s="41">
        <v>62</v>
      </c>
      <c r="R358" s="42">
        <f t="shared" si="30"/>
        <v>0.98412698412698407</v>
      </c>
      <c r="S358" s="42">
        <f t="shared" si="31"/>
        <v>1.5873015873015928E-2</v>
      </c>
    </row>
    <row r="359" spans="1:20" ht="15.75" customHeight="1">
      <c r="A359" s="10" t="s">
        <v>43</v>
      </c>
      <c r="B359" s="31"/>
      <c r="C359" s="31"/>
      <c r="D359" s="31"/>
      <c r="E359" s="31"/>
      <c r="F359" s="31"/>
      <c r="G359" s="31"/>
      <c r="H359" s="31"/>
      <c r="I359" s="31">
        <v>25</v>
      </c>
      <c r="J359" s="31"/>
      <c r="K359" s="31"/>
      <c r="L359" s="51"/>
      <c r="M359" s="38"/>
      <c r="N359" s="17"/>
      <c r="O359" s="39"/>
      <c r="P359" s="40">
        <f>IF(I359=0,"",I359/H358)</f>
        <v>1</v>
      </c>
      <c r="Q359" s="41">
        <v>61</v>
      </c>
      <c r="R359" s="42">
        <f t="shared" si="30"/>
        <v>0.9838709677419355</v>
      </c>
      <c r="S359" s="42">
        <f t="shared" si="31"/>
        <v>1.6129032258064502E-2</v>
      </c>
    </row>
    <row r="360" spans="1:20" ht="15.75" customHeight="1">
      <c r="A360" s="10" t="s">
        <v>44</v>
      </c>
      <c r="B360" s="31"/>
      <c r="C360" s="31"/>
      <c r="D360" s="31"/>
      <c r="E360" s="31"/>
      <c r="F360" s="31"/>
      <c r="G360" s="31"/>
      <c r="H360" s="31"/>
      <c r="I360" s="31"/>
      <c r="J360" s="31">
        <v>24</v>
      </c>
      <c r="K360" s="31"/>
      <c r="L360" s="51"/>
      <c r="M360" s="38"/>
      <c r="N360" s="17"/>
      <c r="O360" s="39"/>
      <c r="P360" s="40">
        <f>IF(J360=0,"",J360/I359)</f>
        <v>0.96</v>
      </c>
      <c r="Q360" s="41">
        <v>61</v>
      </c>
      <c r="R360" s="42">
        <f t="shared" si="30"/>
        <v>1</v>
      </c>
      <c r="S360" s="42">
        <f t="shared" si="31"/>
        <v>0</v>
      </c>
    </row>
    <row r="361" spans="1:20" ht="15.75" customHeight="1">
      <c r="A361" s="10" t="s">
        <v>45</v>
      </c>
      <c r="B361" s="31"/>
      <c r="C361" s="31"/>
      <c r="D361" s="31"/>
      <c r="E361" s="31"/>
      <c r="F361" s="31"/>
      <c r="G361" s="31"/>
      <c r="H361" s="31"/>
      <c r="I361" s="31"/>
      <c r="J361" s="31"/>
      <c r="K361" s="31">
        <v>24</v>
      </c>
      <c r="L361" s="51">
        <v>24</v>
      </c>
      <c r="M361" s="38"/>
      <c r="N361" s="17"/>
      <c r="O361" s="39"/>
      <c r="P361" s="40">
        <f>IF(K361=0,"",K361/J360)</f>
        <v>1</v>
      </c>
      <c r="Q361" s="41">
        <v>56</v>
      </c>
      <c r="R361" s="42">
        <f t="shared" si="30"/>
        <v>0.91803278688524592</v>
      </c>
      <c r="S361" s="42">
        <f t="shared" si="31"/>
        <v>8.1967213114754078E-2</v>
      </c>
    </row>
    <row r="362" spans="1:20" ht="15.75" customHeight="1">
      <c r="A362" s="10" t="s">
        <v>46</v>
      </c>
      <c r="B362" s="31"/>
      <c r="C362" s="31"/>
      <c r="D362" s="31"/>
      <c r="E362" s="31"/>
      <c r="F362" s="31"/>
      <c r="G362" s="31"/>
      <c r="H362" s="31"/>
      <c r="I362" s="31"/>
      <c r="J362" s="31"/>
      <c r="K362" s="31">
        <v>4</v>
      </c>
      <c r="L362" s="51">
        <v>3</v>
      </c>
      <c r="M362" s="38"/>
      <c r="N362" s="17"/>
      <c r="O362" s="18"/>
      <c r="P362" s="145"/>
      <c r="Q362" s="44">
        <v>5</v>
      </c>
      <c r="R362" s="45"/>
      <c r="S362" s="43"/>
    </row>
    <row r="363" spans="1:20" ht="15.75" customHeight="1">
      <c r="A363" s="10" t="s">
        <v>47</v>
      </c>
      <c r="B363" s="31"/>
      <c r="C363" s="31"/>
      <c r="D363" s="31"/>
      <c r="E363" s="31"/>
      <c r="F363" s="31"/>
      <c r="G363" s="31"/>
      <c r="H363" s="31"/>
      <c r="I363" s="31"/>
      <c r="J363" s="31"/>
      <c r="K363" s="31">
        <v>1</v>
      </c>
      <c r="L363" s="51"/>
      <c r="M363" s="38"/>
      <c r="N363" s="17"/>
      <c r="O363" s="18"/>
      <c r="P363" s="146"/>
      <c r="Q363" s="44">
        <v>3</v>
      </c>
      <c r="R363" s="46"/>
      <c r="S363" s="29"/>
    </row>
    <row r="364" spans="1:20" ht="15.75" customHeight="1">
      <c r="A364" s="10" t="s">
        <v>49</v>
      </c>
      <c r="B364" s="31"/>
      <c r="C364" s="31"/>
      <c r="D364" s="31"/>
      <c r="E364" s="31"/>
      <c r="F364" s="31"/>
      <c r="G364" s="31"/>
      <c r="H364" s="31"/>
      <c r="I364" s="31"/>
      <c r="J364" s="31"/>
      <c r="K364" s="31">
        <v>2</v>
      </c>
      <c r="L364" s="51"/>
      <c r="M364" s="38"/>
      <c r="N364" s="17"/>
      <c r="O364" s="18"/>
      <c r="P364" s="146"/>
      <c r="Q364" s="44">
        <v>1</v>
      </c>
      <c r="R364" s="46"/>
      <c r="S364" s="29"/>
    </row>
    <row r="365" spans="1:20" ht="15.75" customHeight="1">
      <c r="A365" s="10" t="s">
        <v>52</v>
      </c>
      <c r="B365" s="31"/>
      <c r="C365" s="31"/>
      <c r="D365" s="31"/>
      <c r="E365" s="31"/>
      <c r="F365" s="31"/>
      <c r="G365" s="31"/>
      <c r="H365" s="31"/>
      <c r="I365" s="31"/>
      <c r="J365" s="31"/>
      <c r="K365" s="31">
        <v>1</v>
      </c>
      <c r="L365" s="51"/>
      <c r="M365" s="38"/>
      <c r="N365" s="17"/>
      <c r="O365" s="18"/>
      <c r="P365" s="59"/>
      <c r="Q365" s="18"/>
      <c r="R365" s="18"/>
      <c r="S365" s="29"/>
    </row>
    <row r="366" spans="1:20" ht="15.75" customHeight="1">
      <c r="A366" s="10" t="s">
        <v>53</v>
      </c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51"/>
      <c r="M366" s="38"/>
      <c r="N366" s="17"/>
      <c r="O366" s="18"/>
      <c r="P366" s="140" t="s">
        <v>48</v>
      </c>
      <c r="Q366" s="20">
        <v>27</v>
      </c>
      <c r="R366" s="21">
        <f>IF(SUM(L357:L363)=0,"",SUM(L357:L363))</f>
        <v>27</v>
      </c>
      <c r="S366" s="22" t="s">
        <v>3</v>
      </c>
    </row>
    <row r="367" spans="1:20" ht="15.75" customHeight="1">
      <c r="A367" s="10" t="s">
        <v>54</v>
      </c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51"/>
      <c r="M367" s="38"/>
      <c r="N367" s="17"/>
      <c r="O367" s="18"/>
      <c r="P367" s="141" t="s">
        <v>50</v>
      </c>
      <c r="Q367" s="24">
        <f>IF(Q366/B352=0,"",Q366/B352)</f>
        <v>0.71052631578947367</v>
      </c>
      <c r="R367" s="25">
        <f>IF(Q366/R366=0,"",Q366/R366)</f>
        <v>1</v>
      </c>
      <c r="S367" s="26" t="s">
        <v>51</v>
      </c>
    </row>
    <row r="368" spans="1:20" ht="15.75">
      <c r="A368" s="10" t="s">
        <v>55</v>
      </c>
      <c r="B368" s="115"/>
      <c r="C368" s="115"/>
      <c r="D368" s="115"/>
      <c r="E368" s="115"/>
      <c r="F368" s="115"/>
      <c r="G368" s="115"/>
      <c r="H368" s="115"/>
      <c r="I368" s="115"/>
      <c r="J368" s="115"/>
      <c r="K368" s="115"/>
      <c r="L368" s="51"/>
      <c r="M368" s="47"/>
      <c r="N368" s="48"/>
      <c r="O368" s="49"/>
      <c r="P368" s="147"/>
      <c r="Q368" s="12"/>
      <c r="R368" s="12"/>
      <c r="S368" s="13"/>
    </row>
    <row r="369" spans="1:20" ht="18" customHeight="1">
      <c r="A369" s="14"/>
      <c r="B369" s="193" t="s">
        <v>37</v>
      </c>
      <c r="C369" s="193"/>
      <c r="D369" s="193"/>
      <c r="E369" s="193"/>
      <c r="F369" s="193"/>
      <c r="G369" s="193"/>
      <c r="H369" s="193"/>
      <c r="I369" s="193"/>
      <c r="J369" s="193"/>
      <c r="K369" s="193"/>
      <c r="L369" s="114">
        <f>SUM(L361:L364)</f>
        <v>27</v>
      </c>
      <c r="M369" s="15">
        <f>IF(L361=0,"",L361/B352)</f>
        <v>0.63157894736842102</v>
      </c>
      <c r="N369" s="15">
        <f>IF(L369=0,"",L369/B352)</f>
        <v>0.71052631578947367</v>
      </c>
      <c r="O369" s="15">
        <f>IF(L361=0,"",N369-M369)</f>
        <v>7.8947368421052655E-2</v>
      </c>
      <c r="P369" s="130"/>
      <c r="Q369" s="6"/>
      <c r="R369" s="16"/>
      <c r="S369" s="5"/>
    </row>
    <row r="370" spans="1:20" ht="12.75" customHeight="1">
      <c r="M370" s="5"/>
      <c r="N370" s="5"/>
      <c r="P370" s="130"/>
    </row>
    <row r="371" spans="1:20" ht="12.75" customHeight="1">
      <c r="L371" s="129"/>
      <c r="M371" s="5"/>
      <c r="N371" s="5"/>
      <c r="P371" s="130"/>
    </row>
    <row r="372" spans="1:20" ht="26.25">
      <c r="A372" s="7"/>
      <c r="B372" s="194" t="s">
        <v>72</v>
      </c>
      <c r="C372" s="194"/>
      <c r="D372" s="194"/>
      <c r="E372" s="194"/>
      <c r="F372" s="194"/>
      <c r="G372" s="194"/>
      <c r="H372" s="194"/>
      <c r="I372" s="194"/>
      <c r="J372" s="194"/>
      <c r="K372" s="194"/>
      <c r="L372" s="113" t="s">
        <v>36</v>
      </c>
      <c r="M372" s="67"/>
      <c r="N372" s="67"/>
      <c r="O372" s="67"/>
      <c r="P372" s="130"/>
      <c r="Q372" s="6"/>
      <c r="R372" s="6"/>
      <c r="S372" s="6"/>
    </row>
    <row r="373" spans="1:20" ht="20.25">
      <c r="A373" s="195" t="s">
        <v>1</v>
      </c>
      <c r="B373" s="197" t="s">
        <v>2</v>
      </c>
      <c r="C373" s="205"/>
      <c r="D373" s="205"/>
      <c r="E373" s="205"/>
      <c r="F373" s="205"/>
      <c r="G373" s="205"/>
      <c r="H373" s="205"/>
      <c r="I373" s="205"/>
      <c r="J373" s="205"/>
      <c r="K373" s="206"/>
      <c r="L373" s="200" t="s">
        <v>3</v>
      </c>
      <c r="M373" s="191" t="s">
        <v>4</v>
      </c>
      <c r="N373" s="191" t="s">
        <v>5</v>
      </c>
      <c r="O373" s="202" t="s">
        <v>6</v>
      </c>
      <c r="P373" s="191" t="s">
        <v>7</v>
      </c>
      <c r="Q373" s="189" t="s">
        <v>8</v>
      </c>
      <c r="R373" s="189" t="s">
        <v>9</v>
      </c>
      <c r="S373" s="191" t="s">
        <v>10</v>
      </c>
    </row>
    <row r="374" spans="1:20" ht="15.75">
      <c r="A374" s="204"/>
      <c r="B374" s="9" t="s">
        <v>11</v>
      </c>
      <c r="C374" s="9" t="s">
        <v>12</v>
      </c>
      <c r="D374" s="9" t="s">
        <v>13</v>
      </c>
      <c r="E374" s="9" t="s">
        <v>14</v>
      </c>
      <c r="F374" s="9" t="s">
        <v>15</v>
      </c>
      <c r="G374" s="9" t="s">
        <v>16</v>
      </c>
      <c r="H374" s="9" t="s">
        <v>17</v>
      </c>
      <c r="I374" s="9" t="s">
        <v>18</v>
      </c>
      <c r="J374" s="9" t="s">
        <v>19</v>
      </c>
      <c r="K374" s="135" t="s">
        <v>20</v>
      </c>
      <c r="L374" s="207"/>
      <c r="M374" s="204"/>
      <c r="N374" s="204"/>
      <c r="O374" s="204"/>
      <c r="P374" s="207"/>
      <c r="Q374" s="204"/>
      <c r="R374" s="204"/>
      <c r="S374" s="204"/>
    </row>
    <row r="375" spans="1:20" ht="15.75">
      <c r="A375" s="10" t="s">
        <v>36</v>
      </c>
      <c r="B375" s="31">
        <v>74</v>
      </c>
      <c r="C375" s="31"/>
      <c r="D375" s="31"/>
      <c r="E375" s="31"/>
      <c r="F375" s="31"/>
      <c r="G375" s="31"/>
      <c r="H375" s="31"/>
      <c r="I375" s="31"/>
      <c r="J375" s="31"/>
      <c r="K375" s="31"/>
      <c r="L375" s="51"/>
      <c r="M375" s="32"/>
      <c r="N375" s="33"/>
      <c r="O375" s="34"/>
      <c r="P375" s="144"/>
      <c r="Q375" s="36">
        <f>B375</f>
        <v>74</v>
      </c>
      <c r="R375" s="37"/>
      <c r="S375" s="35"/>
    </row>
    <row r="376" spans="1:20" ht="15.75" customHeight="1">
      <c r="A376" s="10" t="s">
        <v>38</v>
      </c>
      <c r="B376" s="31"/>
      <c r="C376" s="31">
        <v>71</v>
      </c>
      <c r="D376" s="31"/>
      <c r="E376" s="31"/>
      <c r="F376" s="31"/>
      <c r="G376" s="31"/>
      <c r="H376" s="31"/>
      <c r="I376" s="31"/>
      <c r="J376" s="31"/>
      <c r="K376" s="31"/>
      <c r="L376" s="51"/>
      <c r="M376" s="38"/>
      <c r="N376" s="17"/>
      <c r="O376" s="39"/>
      <c r="P376" s="40">
        <f>IF(C376=0,"",C376/B375)</f>
        <v>0.95945945945945943</v>
      </c>
      <c r="Q376" s="41">
        <v>71</v>
      </c>
      <c r="R376" s="42">
        <f t="shared" ref="R376:R384" si="32">IF(Q376=0,"",Q376/Q375)</f>
        <v>0.95945945945945943</v>
      </c>
      <c r="S376" s="42">
        <f t="shared" ref="S376:S384" si="33">IF(Q376=0,"",100%-R376)</f>
        <v>4.0540540540540571E-2</v>
      </c>
    </row>
    <row r="377" spans="1:20" ht="15.75" customHeight="1">
      <c r="A377" s="10" t="s">
        <v>39</v>
      </c>
      <c r="B377" s="31"/>
      <c r="C377" s="31"/>
      <c r="D377" s="31">
        <v>70</v>
      </c>
      <c r="E377" s="31"/>
      <c r="F377" s="31"/>
      <c r="G377" s="31"/>
      <c r="H377" s="31"/>
      <c r="I377" s="31"/>
      <c r="J377" s="31"/>
      <c r="K377" s="31"/>
      <c r="L377" s="51"/>
      <c r="M377" s="38"/>
      <c r="N377" s="17"/>
      <c r="O377" s="39"/>
      <c r="P377" s="40">
        <f>IF(D377=0,"",D377/C376)</f>
        <v>0.9859154929577465</v>
      </c>
      <c r="Q377" s="41">
        <v>70</v>
      </c>
      <c r="R377" s="42">
        <f t="shared" si="32"/>
        <v>0.9859154929577465</v>
      </c>
      <c r="S377" s="42">
        <f t="shared" si="33"/>
        <v>1.4084507042253502E-2</v>
      </c>
      <c r="T377" s="27">
        <f>Q377/Q375</f>
        <v>0.94594594594594594</v>
      </c>
    </row>
    <row r="378" spans="1:20" ht="15.75" customHeight="1">
      <c r="A378" s="10" t="s">
        <v>40</v>
      </c>
      <c r="B378" s="31"/>
      <c r="C378" s="31"/>
      <c r="D378" s="31"/>
      <c r="E378" s="31">
        <v>65</v>
      </c>
      <c r="F378" s="31"/>
      <c r="G378" s="31"/>
      <c r="H378" s="31"/>
      <c r="I378" s="31"/>
      <c r="J378" s="31"/>
      <c r="K378" s="31"/>
      <c r="L378" s="51"/>
      <c r="M378" s="38"/>
      <c r="N378" s="17"/>
      <c r="O378" s="39"/>
      <c r="P378" s="40">
        <f>IF(E378=0,"",E378/D377)</f>
        <v>0.9285714285714286</v>
      </c>
      <c r="Q378" s="41">
        <v>68</v>
      </c>
      <c r="R378" s="42">
        <f t="shared" si="32"/>
        <v>0.97142857142857142</v>
      </c>
      <c r="S378" s="42">
        <f t="shared" si="33"/>
        <v>2.8571428571428581E-2</v>
      </c>
    </row>
    <row r="379" spans="1:20" ht="15.75" customHeight="1">
      <c r="A379" s="10" t="s">
        <v>41</v>
      </c>
      <c r="B379" s="31"/>
      <c r="C379" s="31"/>
      <c r="D379" s="31"/>
      <c r="E379" s="31"/>
      <c r="F379" s="31">
        <v>63</v>
      </c>
      <c r="G379" s="31"/>
      <c r="H379" s="31"/>
      <c r="I379" s="31"/>
      <c r="J379" s="31"/>
      <c r="K379" s="31"/>
      <c r="L379" s="51"/>
      <c r="M379" s="38"/>
      <c r="N379" s="17"/>
      <c r="O379" s="39"/>
      <c r="P379" s="40">
        <f>IF(F379=0,"",F379/E378)</f>
        <v>0.96923076923076923</v>
      </c>
      <c r="Q379" s="41">
        <v>66</v>
      </c>
      <c r="R379" s="42">
        <f t="shared" si="32"/>
        <v>0.97058823529411764</v>
      </c>
      <c r="S379" s="42">
        <f t="shared" si="33"/>
        <v>2.9411764705882359E-2</v>
      </c>
    </row>
    <row r="380" spans="1:20" ht="15.75" customHeight="1">
      <c r="A380" s="10" t="s">
        <v>42</v>
      </c>
      <c r="B380" s="31"/>
      <c r="C380" s="31"/>
      <c r="D380" s="31"/>
      <c r="E380" s="31"/>
      <c r="F380" s="31"/>
      <c r="G380" s="31">
        <v>60</v>
      </c>
      <c r="H380" s="31"/>
      <c r="I380" s="31"/>
      <c r="J380" s="31"/>
      <c r="K380" s="31"/>
      <c r="L380" s="51"/>
      <c r="M380" s="38"/>
      <c r="N380" s="17"/>
      <c r="O380" s="39"/>
      <c r="P380" s="40">
        <f>IF(G380=0,"",G380/F379)</f>
        <v>0.95238095238095233</v>
      </c>
      <c r="Q380" s="41">
        <v>64</v>
      </c>
      <c r="R380" s="42">
        <f t="shared" si="32"/>
        <v>0.96969696969696972</v>
      </c>
      <c r="S380" s="42">
        <f t="shared" si="33"/>
        <v>3.0303030303030276E-2</v>
      </c>
    </row>
    <row r="381" spans="1:20" ht="15.75" customHeight="1">
      <c r="A381" s="10" t="s">
        <v>43</v>
      </c>
      <c r="B381" s="31"/>
      <c r="C381" s="31"/>
      <c r="D381" s="31"/>
      <c r="E381" s="31"/>
      <c r="F381" s="31"/>
      <c r="G381" s="31"/>
      <c r="H381" s="31">
        <v>57</v>
      </c>
      <c r="I381" s="31"/>
      <c r="J381" s="31"/>
      <c r="K381" s="31"/>
      <c r="L381" s="51"/>
      <c r="M381" s="38"/>
      <c r="N381" s="17"/>
      <c r="O381" s="39"/>
      <c r="P381" s="40">
        <f>IF(H381=0,"",H381/G380)</f>
        <v>0.95</v>
      </c>
      <c r="Q381" s="41">
        <v>62</v>
      </c>
      <c r="R381" s="42">
        <f t="shared" si="32"/>
        <v>0.96875</v>
      </c>
      <c r="S381" s="42">
        <f t="shared" si="33"/>
        <v>3.125E-2</v>
      </c>
    </row>
    <row r="382" spans="1:20" ht="15.75" customHeight="1">
      <c r="A382" s="10" t="s">
        <v>44</v>
      </c>
      <c r="B382" s="31"/>
      <c r="C382" s="31"/>
      <c r="D382" s="31"/>
      <c r="E382" s="31"/>
      <c r="F382" s="31"/>
      <c r="G382" s="31"/>
      <c r="H382" s="31"/>
      <c r="I382" s="31">
        <v>57</v>
      </c>
      <c r="J382" s="31"/>
      <c r="K382" s="31"/>
      <c r="L382" s="51"/>
      <c r="M382" s="38"/>
      <c r="N382" s="17"/>
      <c r="O382" s="39"/>
      <c r="P382" s="40">
        <f>IF(I382=0,"",I382/H381)</f>
        <v>1</v>
      </c>
      <c r="Q382" s="41">
        <v>68</v>
      </c>
      <c r="R382" s="42">
        <f t="shared" si="32"/>
        <v>1.096774193548387</v>
      </c>
      <c r="S382" s="42">
        <f t="shared" si="33"/>
        <v>-9.6774193548387011E-2</v>
      </c>
    </row>
    <row r="383" spans="1:20" ht="15.75" customHeight="1">
      <c r="A383" s="10" t="s">
        <v>45</v>
      </c>
      <c r="B383" s="31"/>
      <c r="C383" s="31"/>
      <c r="D383" s="31"/>
      <c r="E383" s="31"/>
      <c r="F383" s="31"/>
      <c r="G383" s="31"/>
      <c r="H383" s="31"/>
      <c r="I383" s="31"/>
      <c r="J383" s="31">
        <v>56</v>
      </c>
      <c r="K383" s="31"/>
      <c r="L383" s="51"/>
      <c r="M383" s="38"/>
      <c r="N383" s="17"/>
      <c r="O383" s="39"/>
      <c r="P383" s="40">
        <f>IF(J383=0,"",J383/I382)</f>
        <v>0.98245614035087714</v>
      </c>
      <c r="Q383" s="41">
        <v>62</v>
      </c>
      <c r="R383" s="42">
        <f t="shared" si="32"/>
        <v>0.91176470588235292</v>
      </c>
      <c r="S383" s="42">
        <f t="shared" si="33"/>
        <v>8.8235294117647078E-2</v>
      </c>
    </row>
    <row r="384" spans="1:20" ht="15.75" customHeight="1">
      <c r="A384" s="10" t="s">
        <v>46</v>
      </c>
      <c r="B384" s="31"/>
      <c r="C384" s="31"/>
      <c r="D384" s="31"/>
      <c r="E384" s="31"/>
      <c r="F384" s="31"/>
      <c r="G384" s="31"/>
      <c r="H384" s="31"/>
      <c r="I384" s="31"/>
      <c r="J384" s="31"/>
      <c r="K384" s="31">
        <v>55</v>
      </c>
      <c r="L384" s="51">
        <v>52</v>
      </c>
      <c r="M384" s="38"/>
      <c r="N384" s="17"/>
      <c r="O384" s="39"/>
      <c r="P384" s="40">
        <f>IF(K384=0,"",K384/J383)</f>
        <v>0.9821428571428571</v>
      </c>
      <c r="Q384" s="41">
        <v>64</v>
      </c>
      <c r="R384" s="42">
        <f t="shared" si="32"/>
        <v>1.032258064516129</v>
      </c>
      <c r="S384" s="42">
        <f t="shared" si="33"/>
        <v>-3.2258064516129004E-2</v>
      </c>
    </row>
    <row r="385" spans="1:19" ht="15.75" customHeight="1">
      <c r="A385" s="10" t="s">
        <v>47</v>
      </c>
      <c r="B385" s="31"/>
      <c r="C385" s="31"/>
      <c r="D385" s="31"/>
      <c r="E385" s="31"/>
      <c r="F385" s="31"/>
      <c r="G385" s="31"/>
      <c r="H385" s="31"/>
      <c r="I385" s="31"/>
      <c r="J385" s="31"/>
      <c r="K385" s="31">
        <v>6</v>
      </c>
      <c r="L385" s="51">
        <v>6</v>
      </c>
      <c r="M385" s="38"/>
      <c r="N385" s="17"/>
      <c r="O385" s="18"/>
      <c r="P385" s="145"/>
      <c r="Q385" s="44">
        <v>10</v>
      </c>
      <c r="R385" s="45"/>
      <c r="S385" s="43"/>
    </row>
    <row r="386" spans="1:19" ht="15.75" customHeight="1">
      <c r="A386" s="10" t="s">
        <v>49</v>
      </c>
      <c r="B386" s="31"/>
      <c r="C386" s="31"/>
      <c r="D386" s="31"/>
      <c r="E386" s="31"/>
      <c r="F386" s="31"/>
      <c r="G386" s="31"/>
      <c r="H386" s="31"/>
      <c r="I386" s="31"/>
      <c r="J386" s="31"/>
      <c r="K386" s="31">
        <v>2</v>
      </c>
      <c r="L386" s="51"/>
      <c r="M386" s="38"/>
      <c r="N386" s="17"/>
      <c r="O386" s="18"/>
      <c r="P386" s="146"/>
      <c r="Q386" s="44">
        <v>2</v>
      </c>
      <c r="R386" s="46"/>
      <c r="S386" s="29"/>
    </row>
    <row r="387" spans="1:19" ht="15.75" customHeight="1">
      <c r="A387" s="10" t="s">
        <v>52</v>
      </c>
      <c r="B387" s="31"/>
      <c r="C387" s="31"/>
      <c r="D387" s="31"/>
      <c r="E387" s="31"/>
      <c r="F387" s="31"/>
      <c r="G387" s="31"/>
      <c r="H387" s="31"/>
      <c r="I387" s="31"/>
      <c r="J387" s="31"/>
      <c r="K387" s="31">
        <v>1</v>
      </c>
      <c r="L387" s="51">
        <v>1</v>
      </c>
      <c r="M387" s="38"/>
      <c r="N387" s="17"/>
      <c r="O387" s="18"/>
      <c r="P387" s="146"/>
      <c r="Q387" s="44">
        <v>1</v>
      </c>
      <c r="R387" s="46"/>
      <c r="S387" s="29"/>
    </row>
    <row r="388" spans="1:19" ht="15.75" customHeight="1">
      <c r="A388" s="10" t="s">
        <v>53</v>
      </c>
      <c r="B388" s="31"/>
      <c r="C388" s="31"/>
      <c r="D388" s="31"/>
      <c r="E388" s="31"/>
      <c r="F388" s="31"/>
      <c r="G388" s="31"/>
      <c r="H388" s="31"/>
      <c r="I388" s="31"/>
      <c r="J388" s="31"/>
      <c r="K388" s="31">
        <v>2</v>
      </c>
      <c r="L388" s="51">
        <v>1</v>
      </c>
      <c r="M388" s="38"/>
      <c r="N388" s="17"/>
      <c r="O388" s="18"/>
      <c r="P388" s="146"/>
      <c r="Q388" s="44">
        <v>2</v>
      </c>
      <c r="R388" s="46"/>
      <c r="S388" s="29"/>
    </row>
    <row r="389" spans="1:19" ht="15.75" customHeight="1">
      <c r="A389" s="10" t="s">
        <v>54</v>
      </c>
      <c r="B389" s="31"/>
      <c r="C389" s="31"/>
      <c r="D389" s="31"/>
      <c r="E389" s="31"/>
      <c r="F389" s="31"/>
      <c r="G389" s="31"/>
      <c r="H389" s="31"/>
      <c r="I389" s="31"/>
      <c r="J389" s="31"/>
      <c r="K389" s="31">
        <v>1</v>
      </c>
      <c r="L389" s="51">
        <v>1</v>
      </c>
      <c r="M389" s="38"/>
      <c r="N389" s="17"/>
      <c r="O389" s="18"/>
      <c r="P389" s="146"/>
      <c r="Q389" s="44">
        <v>1</v>
      </c>
      <c r="R389" s="46"/>
      <c r="S389" s="29"/>
    </row>
    <row r="390" spans="1:19" ht="15.75" customHeight="1">
      <c r="A390" s="10" t="s">
        <v>55</v>
      </c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51"/>
      <c r="M390" s="38"/>
      <c r="N390" s="17"/>
      <c r="O390" s="18"/>
      <c r="P390" s="59"/>
      <c r="Q390" s="18"/>
      <c r="R390" s="18"/>
      <c r="S390" s="29"/>
    </row>
    <row r="391" spans="1:19" ht="15.75" customHeight="1">
      <c r="A391" s="10" t="s">
        <v>56</v>
      </c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51"/>
      <c r="M391" s="38"/>
      <c r="N391" s="17"/>
      <c r="O391" s="18"/>
      <c r="P391" s="140" t="s">
        <v>48</v>
      </c>
      <c r="Q391" s="20">
        <v>60</v>
      </c>
      <c r="R391" s="21">
        <f>L394</f>
        <v>61</v>
      </c>
      <c r="S391" s="22" t="s">
        <v>3</v>
      </c>
    </row>
    <row r="392" spans="1:19" ht="15.75" customHeight="1">
      <c r="A392" s="10" t="s">
        <v>57</v>
      </c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51"/>
      <c r="M392" s="38"/>
      <c r="N392" s="17"/>
      <c r="O392" s="18"/>
      <c r="P392" s="141" t="s">
        <v>50</v>
      </c>
      <c r="Q392" s="24">
        <f>IF(Q391/B375=0,"",Q391/B375)</f>
        <v>0.81081081081081086</v>
      </c>
      <c r="R392" s="25">
        <f>IF(Q391/R391=0,"",Q391/R391)</f>
        <v>0.98360655737704916</v>
      </c>
      <c r="S392" s="26" t="s">
        <v>51</v>
      </c>
    </row>
    <row r="393" spans="1:19" ht="15.75" customHeight="1">
      <c r="A393" s="10" t="s">
        <v>58</v>
      </c>
      <c r="B393" s="115"/>
      <c r="C393" s="115"/>
      <c r="D393" s="115"/>
      <c r="E393" s="115"/>
      <c r="F393" s="115"/>
      <c r="G393" s="115"/>
      <c r="H393" s="115"/>
      <c r="I393" s="115"/>
      <c r="J393" s="115"/>
      <c r="K393" s="115"/>
      <c r="L393" s="51"/>
      <c r="M393" s="47"/>
      <c r="N393" s="48"/>
      <c r="O393" s="49"/>
      <c r="P393" s="147"/>
      <c r="Q393" s="12"/>
      <c r="R393" s="12"/>
      <c r="S393" s="13"/>
    </row>
    <row r="394" spans="1:19" ht="18">
      <c r="A394" s="14"/>
      <c r="B394" s="193" t="s">
        <v>37</v>
      </c>
      <c r="C394" s="193"/>
      <c r="D394" s="193"/>
      <c r="E394" s="193"/>
      <c r="F394" s="193"/>
      <c r="G394" s="193"/>
      <c r="H394" s="193"/>
      <c r="I394" s="193"/>
      <c r="J394" s="193"/>
      <c r="K394" s="193"/>
      <c r="L394" s="114">
        <f>SUM(L384:L389)</f>
        <v>61</v>
      </c>
      <c r="M394" s="15">
        <f>IF(L384=0,"",L384/B375)</f>
        <v>0.70270270270270274</v>
      </c>
      <c r="N394" s="15">
        <f>IF(L394=0,"",L394/B375)</f>
        <v>0.82432432432432434</v>
      </c>
      <c r="O394" s="15">
        <f>IF(L384=0,"",N394-M394)</f>
        <v>0.1216216216216216</v>
      </c>
      <c r="P394" s="130"/>
      <c r="Q394" s="6"/>
      <c r="R394" s="16"/>
      <c r="S394" s="5"/>
    </row>
    <row r="395" spans="1:19" ht="12.75" customHeight="1">
      <c r="M395" s="5"/>
      <c r="N395" s="5"/>
      <c r="P395" s="130"/>
    </row>
    <row r="396" spans="1:19" ht="12.75" customHeight="1">
      <c r="L396" s="129"/>
      <c r="M396" s="5"/>
      <c r="N396" s="5"/>
      <c r="P396" s="130"/>
    </row>
    <row r="397" spans="1:19" ht="26.25">
      <c r="A397" s="7"/>
      <c r="B397" s="194" t="s">
        <v>72</v>
      </c>
      <c r="C397" s="194"/>
      <c r="D397" s="194"/>
      <c r="E397" s="194"/>
      <c r="F397" s="194"/>
      <c r="G397" s="194"/>
      <c r="H397" s="194"/>
      <c r="I397" s="194"/>
      <c r="J397" s="194"/>
      <c r="K397" s="194"/>
      <c r="L397" s="113" t="s">
        <v>38</v>
      </c>
      <c r="M397" s="67"/>
      <c r="N397" s="67"/>
      <c r="O397" s="67"/>
      <c r="P397" s="130"/>
      <c r="Q397" s="6"/>
      <c r="R397" s="6"/>
      <c r="S397" s="6"/>
    </row>
    <row r="398" spans="1:19" ht="20.25">
      <c r="A398" s="195" t="s">
        <v>1</v>
      </c>
      <c r="B398" s="197" t="s">
        <v>2</v>
      </c>
      <c r="C398" s="205"/>
      <c r="D398" s="205"/>
      <c r="E398" s="205"/>
      <c r="F398" s="205"/>
      <c r="G398" s="205"/>
      <c r="H398" s="205"/>
      <c r="I398" s="205"/>
      <c r="J398" s="205"/>
      <c r="K398" s="206"/>
      <c r="L398" s="200" t="s">
        <v>3</v>
      </c>
      <c r="M398" s="191" t="s">
        <v>4</v>
      </c>
      <c r="N398" s="191" t="s">
        <v>5</v>
      </c>
      <c r="O398" s="202" t="s">
        <v>6</v>
      </c>
      <c r="P398" s="191" t="s">
        <v>7</v>
      </c>
      <c r="Q398" s="189" t="s">
        <v>8</v>
      </c>
      <c r="R398" s="189" t="s">
        <v>9</v>
      </c>
      <c r="S398" s="191" t="s">
        <v>10</v>
      </c>
    </row>
    <row r="399" spans="1:19" ht="15.75">
      <c r="A399" s="204"/>
      <c r="B399" s="9" t="s">
        <v>11</v>
      </c>
      <c r="C399" s="9" t="s">
        <v>12</v>
      </c>
      <c r="D399" s="9" t="s">
        <v>13</v>
      </c>
      <c r="E399" s="9" t="s">
        <v>14</v>
      </c>
      <c r="F399" s="9" t="s">
        <v>15</v>
      </c>
      <c r="G399" s="9" t="s">
        <v>16</v>
      </c>
      <c r="H399" s="9" t="s">
        <v>17</v>
      </c>
      <c r="I399" s="9" t="s">
        <v>18</v>
      </c>
      <c r="J399" s="9" t="s">
        <v>19</v>
      </c>
      <c r="K399" s="135" t="s">
        <v>20</v>
      </c>
      <c r="L399" s="207"/>
      <c r="M399" s="204"/>
      <c r="N399" s="204"/>
      <c r="O399" s="204"/>
      <c r="P399" s="207"/>
      <c r="Q399" s="204"/>
      <c r="R399" s="204"/>
      <c r="S399" s="204"/>
    </row>
    <row r="400" spans="1:19" ht="15.75" customHeight="1">
      <c r="A400" s="10" t="s">
        <v>38</v>
      </c>
      <c r="B400" s="31">
        <v>40</v>
      </c>
      <c r="C400" s="31"/>
      <c r="D400" s="31"/>
      <c r="E400" s="31"/>
      <c r="F400" s="31"/>
      <c r="G400" s="31"/>
      <c r="H400" s="31"/>
      <c r="I400" s="31"/>
      <c r="J400" s="31"/>
      <c r="K400" s="31"/>
      <c r="L400" s="51"/>
      <c r="M400" s="32"/>
      <c r="N400" s="33"/>
      <c r="O400" s="34"/>
      <c r="P400" s="144"/>
      <c r="Q400" s="36">
        <f>B400</f>
        <v>40</v>
      </c>
      <c r="R400" s="37"/>
      <c r="S400" s="35"/>
    </row>
    <row r="401" spans="1:20" ht="15.75" customHeight="1">
      <c r="A401" s="10" t="s">
        <v>39</v>
      </c>
      <c r="B401" s="31"/>
      <c r="C401" s="31">
        <v>36</v>
      </c>
      <c r="D401" s="31"/>
      <c r="E401" s="31"/>
      <c r="F401" s="31"/>
      <c r="G401" s="31"/>
      <c r="H401" s="31"/>
      <c r="I401" s="31"/>
      <c r="J401" s="31"/>
      <c r="K401" s="31"/>
      <c r="L401" s="51"/>
      <c r="M401" s="38"/>
      <c r="N401" s="17"/>
      <c r="O401" s="39"/>
      <c r="P401" s="40">
        <f>IF(C401=0,"",C401/B400)</f>
        <v>0.9</v>
      </c>
      <c r="Q401" s="41">
        <v>36</v>
      </c>
      <c r="R401" s="42">
        <f t="shared" ref="R401:R409" si="34">IF(Q401=0,"",Q401/Q400)</f>
        <v>0.9</v>
      </c>
      <c r="S401" s="42">
        <f t="shared" ref="S401:S409" si="35">IF(Q401=0,"",100%-R401)</f>
        <v>9.9999999999999978E-2</v>
      </c>
    </row>
    <row r="402" spans="1:20" ht="15.75" customHeight="1">
      <c r="A402" s="10" t="s">
        <v>40</v>
      </c>
      <c r="B402" s="31"/>
      <c r="C402" s="31"/>
      <c r="D402" s="31">
        <v>33</v>
      </c>
      <c r="E402" s="31"/>
      <c r="F402" s="31"/>
      <c r="G402" s="31"/>
      <c r="H402" s="31"/>
      <c r="I402" s="31"/>
      <c r="J402" s="31"/>
      <c r="K402" s="31"/>
      <c r="L402" s="51"/>
      <c r="M402" s="38"/>
      <c r="N402" s="17"/>
      <c r="O402" s="39"/>
      <c r="P402" s="40">
        <f>IF(D402=0,"",D402/C401)</f>
        <v>0.91666666666666663</v>
      </c>
      <c r="Q402" s="41">
        <v>35</v>
      </c>
      <c r="R402" s="42">
        <f t="shared" si="34"/>
        <v>0.97222222222222221</v>
      </c>
      <c r="S402" s="42">
        <f t="shared" si="35"/>
        <v>2.777777777777779E-2</v>
      </c>
      <c r="T402" s="27">
        <f>Q402/Q400</f>
        <v>0.875</v>
      </c>
    </row>
    <row r="403" spans="1:20" ht="15.75" customHeight="1">
      <c r="A403" s="10" t="s">
        <v>41</v>
      </c>
      <c r="B403" s="31"/>
      <c r="C403" s="31"/>
      <c r="D403" s="31"/>
      <c r="E403" s="31">
        <v>32</v>
      </c>
      <c r="F403" s="31"/>
      <c r="G403" s="31"/>
      <c r="H403" s="31"/>
      <c r="I403" s="31"/>
      <c r="J403" s="31"/>
      <c r="K403" s="31"/>
      <c r="L403" s="51"/>
      <c r="M403" s="38"/>
      <c r="N403" s="17"/>
      <c r="O403" s="39"/>
      <c r="P403" s="40">
        <f>IF(E403=0,"",E403/D402)</f>
        <v>0.96969696969696972</v>
      </c>
      <c r="Q403" s="41">
        <v>34</v>
      </c>
      <c r="R403" s="42">
        <f t="shared" si="34"/>
        <v>0.97142857142857142</v>
      </c>
      <c r="S403" s="42">
        <f t="shared" si="35"/>
        <v>2.8571428571428581E-2</v>
      </c>
    </row>
    <row r="404" spans="1:20" ht="15.75" customHeight="1">
      <c r="A404" s="10" t="s">
        <v>42</v>
      </c>
      <c r="B404" s="31"/>
      <c r="C404" s="31"/>
      <c r="D404" s="31"/>
      <c r="E404" s="31"/>
      <c r="F404" s="31">
        <v>32</v>
      </c>
      <c r="G404" s="31"/>
      <c r="H404" s="31"/>
      <c r="I404" s="31"/>
      <c r="J404" s="31"/>
      <c r="K404" s="31"/>
      <c r="L404" s="51"/>
      <c r="M404" s="38"/>
      <c r="N404" s="17"/>
      <c r="O404" s="39"/>
      <c r="P404" s="40">
        <f>IF(F404=0,"",F404/E403)</f>
        <v>1</v>
      </c>
      <c r="Q404" s="41">
        <v>34</v>
      </c>
      <c r="R404" s="42">
        <f t="shared" si="34"/>
        <v>1</v>
      </c>
      <c r="S404" s="42">
        <f t="shared" si="35"/>
        <v>0</v>
      </c>
    </row>
    <row r="405" spans="1:20" ht="15.75" customHeight="1">
      <c r="A405" s="10" t="s">
        <v>43</v>
      </c>
      <c r="B405" s="31"/>
      <c r="C405" s="31"/>
      <c r="D405" s="31"/>
      <c r="E405" s="31"/>
      <c r="F405" s="31"/>
      <c r="G405" s="31">
        <v>31</v>
      </c>
      <c r="H405" s="31"/>
      <c r="I405" s="31"/>
      <c r="J405" s="31"/>
      <c r="K405" s="31"/>
      <c r="L405" s="51"/>
      <c r="M405" s="38"/>
      <c r="N405" s="17"/>
      <c r="O405" s="39"/>
      <c r="P405" s="40">
        <f>IF(G405=0,"",G405/F404)</f>
        <v>0.96875</v>
      </c>
      <c r="Q405" s="41">
        <v>33</v>
      </c>
      <c r="R405" s="42">
        <f t="shared" si="34"/>
        <v>0.97058823529411764</v>
      </c>
      <c r="S405" s="42">
        <f t="shared" si="35"/>
        <v>2.9411764705882359E-2</v>
      </c>
    </row>
    <row r="406" spans="1:20" ht="15.75" customHeight="1">
      <c r="A406" s="10" t="s">
        <v>44</v>
      </c>
      <c r="B406" s="31"/>
      <c r="C406" s="31"/>
      <c r="D406" s="31"/>
      <c r="E406" s="31"/>
      <c r="F406" s="31"/>
      <c r="G406" s="31"/>
      <c r="H406" s="31">
        <v>31</v>
      </c>
      <c r="I406" s="31"/>
      <c r="J406" s="31"/>
      <c r="K406" s="31"/>
      <c r="L406" s="51"/>
      <c r="M406" s="38"/>
      <c r="N406" s="17"/>
      <c r="O406" s="39"/>
      <c r="P406" s="40">
        <f>IF(H406=0,"",H406/G405)</f>
        <v>1</v>
      </c>
      <c r="Q406" s="41">
        <v>34</v>
      </c>
      <c r="R406" s="42">
        <f t="shared" si="34"/>
        <v>1.0303030303030303</v>
      </c>
      <c r="S406" s="42">
        <f t="shared" si="35"/>
        <v>-3.0303030303030276E-2</v>
      </c>
    </row>
    <row r="407" spans="1:20" ht="15.75" customHeight="1">
      <c r="A407" s="10" t="s">
        <v>45</v>
      </c>
      <c r="B407" s="31"/>
      <c r="C407" s="31"/>
      <c r="D407" s="31"/>
      <c r="E407" s="31"/>
      <c r="F407" s="31"/>
      <c r="G407" s="31"/>
      <c r="H407" s="31"/>
      <c r="I407" s="31">
        <v>31</v>
      </c>
      <c r="J407" s="31"/>
      <c r="K407" s="31"/>
      <c r="L407" s="51"/>
      <c r="M407" s="38"/>
      <c r="N407" s="17"/>
      <c r="O407" s="39"/>
      <c r="P407" s="40">
        <f>IF(I407=0,"",I407/H406)</f>
        <v>1</v>
      </c>
      <c r="Q407" s="41">
        <v>35</v>
      </c>
      <c r="R407" s="42">
        <f t="shared" si="34"/>
        <v>1.0294117647058822</v>
      </c>
      <c r="S407" s="42">
        <f t="shared" si="35"/>
        <v>-2.9411764705882248E-2</v>
      </c>
    </row>
    <row r="408" spans="1:20" ht="15.75" customHeight="1">
      <c r="A408" s="10" t="s">
        <v>46</v>
      </c>
      <c r="B408" s="31"/>
      <c r="C408" s="31"/>
      <c r="D408" s="31"/>
      <c r="E408" s="31"/>
      <c r="F408" s="31"/>
      <c r="G408" s="31"/>
      <c r="H408" s="31"/>
      <c r="I408" s="31"/>
      <c r="J408" s="31">
        <v>31</v>
      </c>
      <c r="K408" s="31"/>
      <c r="L408" s="51"/>
      <c r="M408" s="38"/>
      <c r="N408" s="17"/>
      <c r="O408" s="39"/>
      <c r="P408" s="40">
        <f>IF(J408=0,"",J408/I407)</f>
        <v>1</v>
      </c>
      <c r="Q408" s="41">
        <v>34</v>
      </c>
      <c r="R408" s="42">
        <f t="shared" si="34"/>
        <v>0.97142857142857142</v>
      </c>
      <c r="S408" s="42">
        <f t="shared" si="35"/>
        <v>2.8571428571428581E-2</v>
      </c>
    </row>
    <row r="409" spans="1:20" ht="15.75" customHeight="1">
      <c r="A409" s="10" t="s">
        <v>47</v>
      </c>
      <c r="B409" s="31"/>
      <c r="C409" s="31"/>
      <c r="D409" s="31"/>
      <c r="E409" s="31"/>
      <c r="F409" s="31"/>
      <c r="G409" s="31"/>
      <c r="H409" s="31"/>
      <c r="I409" s="31"/>
      <c r="J409" s="31"/>
      <c r="K409" s="31">
        <v>31</v>
      </c>
      <c r="L409" s="51">
        <v>31</v>
      </c>
      <c r="M409" s="38"/>
      <c r="N409" s="17"/>
      <c r="O409" s="39"/>
      <c r="P409" s="40">
        <f>IF(K409=0,"",K409/J408)</f>
        <v>1</v>
      </c>
      <c r="Q409" s="41">
        <v>35</v>
      </c>
      <c r="R409" s="42">
        <f t="shared" si="34"/>
        <v>1.0294117647058822</v>
      </c>
      <c r="S409" s="42">
        <f t="shared" si="35"/>
        <v>-2.9411764705882248E-2</v>
      </c>
    </row>
    <row r="410" spans="1:20" ht="15.75" customHeight="1">
      <c r="A410" s="10" t="s">
        <v>49</v>
      </c>
      <c r="B410" s="31"/>
      <c r="C410" s="31"/>
      <c r="D410" s="31"/>
      <c r="E410" s="31"/>
      <c r="F410" s="31"/>
      <c r="G410" s="31"/>
      <c r="H410" s="31"/>
      <c r="I410" s="31"/>
      <c r="J410" s="31"/>
      <c r="K410" s="31">
        <v>2</v>
      </c>
      <c r="L410" s="51">
        <v>2</v>
      </c>
      <c r="M410" s="38"/>
      <c r="N410" s="17"/>
      <c r="O410" s="18"/>
      <c r="P410" s="145"/>
      <c r="Q410" s="44">
        <v>2</v>
      </c>
      <c r="R410" s="45"/>
      <c r="S410" s="43"/>
    </row>
    <row r="411" spans="1:20" ht="15.75" customHeight="1">
      <c r="A411" s="10" t="s">
        <v>52</v>
      </c>
      <c r="B411" s="31"/>
      <c r="C411" s="31"/>
      <c r="D411" s="31"/>
      <c r="E411" s="31"/>
      <c r="F411" s="31"/>
      <c r="G411" s="31"/>
      <c r="H411" s="31"/>
      <c r="I411" s="31"/>
      <c r="J411" s="31"/>
      <c r="K411" s="31">
        <v>1</v>
      </c>
      <c r="L411" s="51"/>
      <c r="M411" s="38"/>
      <c r="N411" s="17"/>
      <c r="O411" s="18"/>
      <c r="P411" s="146"/>
      <c r="Q411" s="44">
        <v>1</v>
      </c>
      <c r="R411" s="46"/>
      <c r="S411" s="29"/>
    </row>
    <row r="412" spans="1:20" ht="15.75">
      <c r="A412" s="10" t="s">
        <v>53</v>
      </c>
      <c r="B412" s="31"/>
      <c r="C412" s="31"/>
      <c r="D412" s="31"/>
      <c r="E412" s="31"/>
      <c r="F412" s="31"/>
      <c r="G412" s="31"/>
      <c r="H412" s="31"/>
      <c r="I412" s="31"/>
      <c r="J412" s="31"/>
      <c r="K412" s="31">
        <v>1</v>
      </c>
      <c r="L412" s="51">
        <v>1</v>
      </c>
      <c r="M412" s="38"/>
      <c r="N412" s="17"/>
      <c r="O412" s="18"/>
      <c r="P412" s="146"/>
      <c r="Q412" s="44">
        <v>1</v>
      </c>
      <c r="R412" s="46"/>
      <c r="S412" s="29"/>
    </row>
    <row r="413" spans="1:20" ht="15.75" customHeight="1">
      <c r="A413" s="10" t="s">
        <v>54</v>
      </c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51"/>
      <c r="M413" s="38"/>
      <c r="N413" s="17"/>
      <c r="O413" s="18"/>
      <c r="P413" s="59"/>
      <c r="Q413" s="18"/>
      <c r="R413" s="18"/>
      <c r="S413" s="29"/>
    </row>
    <row r="414" spans="1:20" ht="15.75" customHeight="1">
      <c r="A414" s="10" t="s">
        <v>55</v>
      </c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51"/>
      <c r="M414" s="38"/>
      <c r="N414" s="17"/>
      <c r="O414" s="18"/>
      <c r="P414" s="140" t="s">
        <v>48</v>
      </c>
      <c r="Q414" s="20">
        <v>31</v>
      </c>
      <c r="R414" s="21">
        <f>L417</f>
        <v>34</v>
      </c>
      <c r="S414" s="22" t="s">
        <v>3</v>
      </c>
    </row>
    <row r="415" spans="1:20" ht="15.75" customHeight="1">
      <c r="A415" s="10" t="s">
        <v>56</v>
      </c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51"/>
      <c r="M415" s="38"/>
      <c r="N415" s="17"/>
      <c r="O415" s="18"/>
      <c r="P415" s="141" t="s">
        <v>50</v>
      </c>
      <c r="Q415" s="24">
        <f>IF(Q414/B400=0,"",Q414/B400)</f>
        <v>0.77500000000000002</v>
      </c>
      <c r="R415" s="25">
        <f>IF(Q414/R414=0,"",Q414/R414)</f>
        <v>0.91176470588235292</v>
      </c>
      <c r="S415" s="26" t="s">
        <v>51</v>
      </c>
    </row>
    <row r="416" spans="1:20" ht="15.75" customHeight="1">
      <c r="A416" s="10" t="s">
        <v>57</v>
      </c>
      <c r="B416" s="115"/>
      <c r="C416" s="115"/>
      <c r="D416" s="115"/>
      <c r="E416" s="115"/>
      <c r="F416" s="115"/>
      <c r="G416" s="115"/>
      <c r="H416" s="115"/>
      <c r="I416" s="115"/>
      <c r="J416" s="115"/>
      <c r="K416" s="115"/>
      <c r="L416" s="51"/>
      <c r="M416" s="47"/>
      <c r="N416" s="48"/>
      <c r="O416" s="49"/>
      <c r="P416" s="147"/>
      <c r="Q416" s="12"/>
      <c r="R416" s="12"/>
      <c r="S416" s="13"/>
    </row>
    <row r="417" spans="1:20" ht="18">
      <c r="A417" s="14"/>
      <c r="B417" s="193" t="s">
        <v>37</v>
      </c>
      <c r="C417" s="193"/>
      <c r="D417" s="193"/>
      <c r="E417" s="193"/>
      <c r="F417" s="193"/>
      <c r="G417" s="193"/>
      <c r="H417" s="193"/>
      <c r="I417" s="193"/>
      <c r="J417" s="193"/>
      <c r="K417" s="193"/>
      <c r="L417" s="114">
        <f>SUM(L409:L412)</f>
        <v>34</v>
      </c>
      <c r="M417" s="15">
        <f>IF(L409=0,"",L409/B400)</f>
        <v>0.77500000000000002</v>
      </c>
      <c r="N417" s="15">
        <f>IF(L417=0,"",L417/B400)</f>
        <v>0.85</v>
      </c>
      <c r="O417" s="15">
        <f>IF(L409=0,"",N417-M417)</f>
        <v>7.4999999999999956E-2</v>
      </c>
      <c r="P417" s="130"/>
      <c r="Q417" s="6"/>
      <c r="R417" s="16"/>
      <c r="S417" s="5"/>
    </row>
    <row r="418" spans="1:20" ht="12.75" customHeight="1">
      <c r="M418" s="5"/>
      <c r="N418" s="5"/>
      <c r="P418" s="130"/>
    </row>
    <row r="419" spans="1:20" ht="12.75" customHeight="1">
      <c r="L419" s="129"/>
      <c r="M419" s="5"/>
      <c r="N419" s="5"/>
      <c r="P419" s="130"/>
    </row>
    <row r="420" spans="1:20" ht="26.25">
      <c r="A420" s="7"/>
      <c r="B420" s="194" t="s">
        <v>72</v>
      </c>
      <c r="C420" s="194"/>
      <c r="D420" s="194"/>
      <c r="E420" s="194"/>
      <c r="F420" s="194"/>
      <c r="G420" s="194"/>
      <c r="H420" s="194"/>
      <c r="I420" s="194"/>
      <c r="J420" s="194"/>
      <c r="K420" s="194"/>
      <c r="L420" s="113" t="s">
        <v>39</v>
      </c>
      <c r="M420" s="67"/>
      <c r="N420" s="67"/>
      <c r="O420" s="67"/>
      <c r="P420" s="130"/>
      <c r="Q420" s="6"/>
      <c r="R420" s="6"/>
      <c r="S420" s="6"/>
    </row>
    <row r="421" spans="1:20" ht="20.25">
      <c r="A421" s="195" t="s">
        <v>1</v>
      </c>
      <c r="B421" s="197" t="s">
        <v>2</v>
      </c>
      <c r="C421" s="205"/>
      <c r="D421" s="205"/>
      <c r="E421" s="205"/>
      <c r="F421" s="205"/>
      <c r="G421" s="205"/>
      <c r="H421" s="205"/>
      <c r="I421" s="205"/>
      <c r="J421" s="205"/>
      <c r="K421" s="206"/>
      <c r="L421" s="200" t="s">
        <v>3</v>
      </c>
      <c r="M421" s="191" t="s">
        <v>4</v>
      </c>
      <c r="N421" s="191" t="s">
        <v>5</v>
      </c>
      <c r="O421" s="202" t="s">
        <v>6</v>
      </c>
      <c r="P421" s="191" t="s">
        <v>7</v>
      </c>
      <c r="Q421" s="189" t="s">
        <v>8</v>
      </c>
      <c r="R421" s="189" t="s">
        <v>9</v>
      </c>
      <c r="S421" s="191" t="s">
        <v>10</v>
      </c>
    </row>
    <row r="422" spans="1:20" ht="15.75">
      <c r="A422" s="204"/>
      <c r="B422" s="9" t="s">
        <v>11</v>
      </c>
      <c r="C422" s="9" t="s">
        <v>12</v>
      </c>
      <c r="D422" s="9" t="s">
        <v>13</v>
      </c>
      <c r="E422" s="9" t="s">
        <v>14</v>
      </c>
      <c r="F422" s="9" t="s">
        <v>15</v>
      </c>
      <c r="G422" s="9" t="s">
        <v>16</v>
      </c>
      <c r="H422" s="9" t="s">
        <v>17</v>
      </c>
      <c r="I422" s="9" t="s">
        <v>18</v>
      </c>
      <c r="J422" s="9" t="s">
        <v>19</v>
      </c>
      <c r="K422" s="135" t="s">
        <v>20</v>
      </c>
      <c r="L422" s="207"/>
      <c r="M422" s="204"/>
      <c r="N422" s="204"/>
      <c r="O422" s="204"/>
      <c r="P422" s="207"/>
      <c r="Q422" s="204"/>
      <c r="R422" s="204"/>
      <c r="S422" s="204"/>
    </row>
    <row r="423" spans="1:20" ht="15.75" customHeight="1">
      <c r="A423" s="10" t="s">
        <v>39</v>
      </c>
      <c r="B423" s="31">
        <v>81</v>
      </c>
      <c r="C423" s="31"/>
      <c r="D423" s="31"/>
      <c r="E423" s="31"/>
      <c r="F423" s="31"/>
      <c r="G423" s="31"/>
      <c r="H423" s="31"/>
      <c r="I423" s="31"/>
      <c r="J423" s="31"/>
      <c r="K423" s="31"/>
      <c r="L423" s="51"/>
      <c r="M423" s="32"/>
      <c r="N423" s="33"/>
      <c r="O423" s="34"/>
      <c r="P423" s="144"/>
      <c r="Q423" s="36">
        <f>B423</f>
        <v>81</v>
      </c>
      <c r="R423" s="37"/>
      <c r="S423" s="35"/>
    </row>
    <row r="424" spans="1:20" ht="15.75" customHeight="1">
      <c r="A424" s="10" t="s">
        <v>40</v>
      </c>
      <c r="B424" s="31"/>
      <c r="C424" s="31">
        <v>75</v>
      </c>
      <c r="D424" s="31"/>
      <c r="E424" s="31"/>
      <c r="F424" s="31"/>
      <c r="G424" s="31"/>
      <c r="H424" s="31"/>
      <c r="I424" s="31"/>
      <c r="J424" s="31"/>
      <c r="K424" s="31"/>
      <c r="L424" s="51"/>
      <c r="M424" s="38"/>
      <c r="N424" s="17"/>
      <c r="O424" s="39"/>
      <c r="P424" s="40">
        <f>IF(C424=0,"",C424/B423)</f>
        <v>0.92592592592592593</v>
      </c>
      <c r="Q424" s="41">
        <v>75</v>
      </c>
      <c r="R424" s="42">
        <f t="shared" ref="R424:R432" si="36">IF(Q424=0,"",Q424/Q423)</f>
        <v>0.92592592592592593</v>
      </c>
      <c r="S424" s="42">
        <f t="shared" ref="S424:S432" si="37">IF(Q424=0,"",100%-R424)</f>
        <v>7.407407407407407E-2</v>
      </c>
    </row>
    <row r="425" spans="1:20" ht="15.75" customHeight="1">
      <c r="A425" s="10" t="s">
        <v>41</v>
      </c>
      <c r="B425" s="31"/>
      <c r="C425" s="31"/>
      <c r="D425" s="31">
        <v>70</v>
      </c>
      <c r="E425" s="31"/>
      <c r="F425" s="31"/>
      <c r="G425" s="31"/>
      <c r="H425" s="31"/>
      <c r="I425" s="31"/>
      <c r="J425" s="31"/>
      <c r="K425" s="31"/>
      <c r="L425" s="51"/>
      <c r="M425" s="38"/>
      <c r="N425" s="17"/>
      <c r="O425" s="39"/>
      <c r="P425" s="40">
        <f>IF(D425=0,"",D425/C424)</f>
        <v>0.93333333333333335</v>
      </c>
      <c r="Q425" s="41">
        <v>74</v>
      </c>
      <c r="R425" s="42">
        <f t="shared" si="36"/>
        <v>0.98666666666666669</v>
      </c>
      <c r="S425" s="42">
        <f t="shared" si="37"/>
        <v>1.3333333333333308E-2</v>
      </c>
      <c r="T425" s="27">
        <f>Q425/Q423</f>
        <v>0.9135802469135802</v>
      </c>
    </row>
    <row r="426" spans="1:20" ht="15.75" customHeight="1">
      <c r="A426" s="10" t="s">
        <v>42</v>
      </c>
      <c r="B426" s="31"/>
      <c r="C426" s="31"/>
      <c r="D426" s="31"/>
      <c r="E426" s="31">
        <v>69</v>
      </c>
      <c r="F426" s="31"/>
      <c r="G426" s="31"/>
      <c r="H426" s="31"/>
      <c r="I426" s="31"/>
      <c r="J426" s="31"/>
      <c r="K426" s="31"/>
      <c r="L426" s="51"/>
      <c r="M426" s="38"/>
      <c r="N426" s="17"/>
      <c r="O426" s="39"/>
      <c r="P426" s="40">
        <f>IF(E426=0,"",E426/D425)</f>
        <v>0.98571428571428577</v>
      </c>
      <c r="Q426" s="41">
        <v>74</v>
      </c>
      <c r="R426" s="42">
        <f t="shared" si="36"/>
        <v>1</v>
      </c>
      <c r="S426" s="42">
        <f t="shared" si="37"/>
        <v>0</v>
      </c>
    </row>
    <row r="427" spans="1:20" ht="15.75" customHeight="1">
      <c r="A427" s="10" t="s">
        <v>43</v>
      </c>
      <c r="B427" s="31"/>
      <c r="C427" s="31"/>
      <c r="D427" s="31"/>
      <c r="E427" s="31"/>
      <c r="F427" s="31">
        <v>66</v>
      </c>
      <c r="G427" s="31"/>
      <c r="H427" s="31"/>
      <c r="I427" s="31"/>
      <c r="J427" s="31"/>
      <c r="K427" s="31"/>
      <c r="L427" s="51"/>
      <c r="M427" s="38"/>
      <c r="N427" s="17"/>
      <c r="O427" s="39"/>
      <c r="P427" s="40">
        <f>IF(F427=0,"",F427/E426)</f>
        <v>0.95652173913043481</v>
      </c>
      <c r="Q427" s="41">
        <v>71</v>
      </c>
      <c r="R427" s="42">
        <f t="shared" si="36"/>
        <v>0.95945945945945943</v>
      </c>
      <c r="S427" s="42">
        <f t="shared" si="37"/>
        <v>4.0540540540540571E-2</v>
      </c>
    </row>
    <row r="428" spans="1:20" ht="15.75" customHeight="1">
      <c r="A428" s="10" t="s">
        <v>44</v>
      </c>
      <c r="B428" s="31"/>
      <c r="C428" s="31"/>
      <c r="D428" s="31"/>
      <c r="E428" s="31"/>
      <c r="F428" s="31"/>
      <c r="G428" s="31">
        <v>66</v>
      </c>
      <c r="H428" s="31"/>
      <c r="I428" s="31"/>
      <c r="J428" s="31"/>
      <c r="K428" s="31"/>
      <c r="L428" s="51"/>
      <c r="M428" s="38"/>
      <c r="N428" s="17"/>
      <c r="O428" s="39"/>
      <c r="P428" s="40">
        <f>IF(G428=0,"",G428/F427)</f>
        <v>1</v>
      </c>
      <c r="Q428" s="41">
        <v>70</v>
      </c>
      <c r="R428" s="42">
        <f t="shared" si="36"/>
        <v>0.9859154929577465</v>
      </c>
      <c r="S428" s="42">
        <f t="shared" si="37"/>
        <v>1.4084507042253502E-2</v>
      </c>
    </row>
    <row r="429" spans="1:20" ht="15.75" customHeight="1">
      <c r="A429" s="10" t="s">
        <v>45</v>
      </c>
      <c r="B429" s="31"/>
      <c r="C429" s="31"/>
      <c r="D429" s="31"/>
      <c r="E429" s="31"/>
      <c r="F429" s="31"/>
      <c r="G429" s="31"/>
      <c r="H429" s="31">
        <v>64</v>
      </c>
      <c r="I429" s="31"/>
      <c r="J429" s="31"/>
      <c r="K429" s="31"/>
      <c r="L429" s="51"/>
      <c r="M429" s="38"/>
      <c r="N429" s="17"/>
      <c r="O429" s="39"/>
      <c r="P429" s="40">
        <f>IF(H429=0,"",H429/G428)</f>
        <v>0.96969696969696972</v>
      </c>
      <c r="Q429" s="41">
        <v>70</v>
      </c>
      <c r="R429" s="42">
        <f t="shared" si="36"/>
        <v>1</v>
      </c>
      <c r="S429" s="42">
        <f t="shared" si="37"/>
        <v>0</v>
      </c>
    </row>
    <row r="430" spans="1:20" ht="15.75" customHeight="1">
      <c r="A430" s="10" t="s">
        <v>46</v>
      </c>
      <c r="B430" s="31"/>
      <c r="C430" s="31"/>
      <c r="D430" s="31"/>
      <c r="E430" s="31"/>
      <c r="F430" s="31"/>
      <c r="G430" s="31"/>
      <c r="H430" s="31"/>
      <c r="I430" s="31">
        <v>61</v>
      </c>
      <c r="J430" s="31"/>
      <c r="K430" s="31"/>
      <c r="L430" s="51"/>
      <c r="M430" s="38"/>
      <c r="N430" s="17"/>
      <c r="O430" s="39"/>
      <c r="P430" s="40">
        <f>IF(I430=0,"",I430/H429)</f>
        <v>0.953125</v>
      </c>
      <c r="Q430" s="41">
        <v>68</v>
      </c>
      <c r="R430" s="42">
        <f t="shared" si="36"/>
        <v>0.97142857142857142</v>
      </c>
      <c r="S430" s="42">
        <f t="shared" si="37"/>
        <v>2.8571428571428581E-2</v>
      </c>
    </row>
    <row r="431" spans="1:20" ht="15.75" customHeight="1">
      <c r="A431" s="10" t="s">
        <v>47</v>
      </c>
      <c r="B431" s="31"/>
      <c r="C431" s="31"/>
      <c r="D431" s="31"/>
      <c r="E431" s="31"/>
      <c r="F431" s="31"/>
      <c r="G431" s="31"/>
      <c r="H431" s="31"/>
      <c r="I431" s="31"/>
      <c r="J431" s="31">
        <v>60</v>
      </c>
      <c r="K431" s="31"/>
      <c r="L431" s="51"/>
      <c r="M431" s="38"/>
      <c r="N431" s="17"/>
      <c r="O431" s="39"/>
      <c r="P431" s="40">
        <f>IF(J431=0,"",J431/I430)</f>
        <v>0.98360655737704916</v>
      </c>
      <c r="Q431" s="41">
        <v>69</v>
      </c>
      <c r="R431" s="42">
        <f t="shared" si="36"/>
        <v>1.0147058823529411</v>
      </c>
      <c r="S431" s="42">
        <f t="shared" si="37"/>
        <v>-1.4705882352941124E-2</v>
      </c>
    </row>
    <row r="432" spans="1:20" ht="15.75" customHeight="1">
      <c r="A432" s="10" t="s">
        <v>49</v>
      </c>
      <c r="B432" s="31"/>
      <c r="C432" s="31"/>
      <c r="D432" s="31"/>
      <c r="E432" s="31"/>
      <c r="F432" s="31"/>
      <c r="G432" s="31"/>
      <c r="H432" s="31"/>
      <c r="I432" s="31"/>
      <c r="J432" s="31"/>
      <c r="K432" s="31">
        <v>56</v>
      </c>
      <c r="L432" s="51">
        <v>53</v>
      </c>
      <c r="M432" s="38"/>
      <c r="N432" s="17"/>
      <c r="O432" s="39"/>
      <c r="P432" s="40">
        <f>IF(K432=0,"",K432/J431)</f>
        <v>0.93333333333333335</v>
      </c>
      <c r="Q432" s="41">
        <v>64</v>
      </c>
      <c r="R432" s="42">
        <f t="shared" si="36"/>
        <v>0.92753623188405798</v>
      </c>
      <c r="S432" s="42">
        <f t="shared" si="37"/>
        <v>7.2463768115942018E-2</v>
      </c>
    </row>
    <row r="433" spans="1:19" ht="15.75" customHeight="1">
      <c r="A433" s="10" t="s">
        <v>52</v>
      </c>
      <c r="B433" s="31"/>
      <c r="C433" s="31"/>
      <c r="D433" s="31"/>
      <c r="E433" s="31"/>
      <c r="F433" s="31"/>
      <c r="G433" s="31"/>
      <c r="H433" s="31"/>
      <c r="I433" s="31"/>
      <c r="J433" s="31"/>
      <c r="K433" s="31">
        <v>5</v>
      </c>
      <c r="L433" s="51">
        <v>4</v>
      </c>
      <c r="M433" s="38"/>
      <c r="N433" s="17"/>
      <c r="O433" s="18"/>
      <c r="P433" s="145"/>
      <c r="Q433" s="44">
        <v>12</v>
      </c>
      <c r="R433" s="45"/>
      <c r="S433" s="43"/>
    </row>
    <row r="434" spans="1:19" ht="15.75" customHeight="1">
      <c r="A434" s="10" t="s">
        <v>53</v>
      </c>
      <c r="B434" s="31"/>
      <c r="C434" s="31"/>
      <c r="D434" s="31"/>
      <c r="E434" s="31"/>
      <c r="F434" s="31"/>
      <c r="G434" s="31"/>
      <c r="H434" s="31"/>
      <c r="I434" s="31"/>
      <c r="J434" s="31"/>
      <c r="K434" s="31">
        <v>4</v>
      </c>
      <c r="L434" s="51">
        <v>3</v>
      </c>
      <c r="M434" s="38"/>
      <c r="N434" s="17"/>
      <c r="O434" s="18"/>
      <c r="P434" s="146"/>
      <c r="Q434" s="44">
        <v>5</v>
      </c>
      <c r="R434" s="46"/>
      <c r="S434" s="29"/>
    </row>
    <row r="435" spans="1:19" ht="15.75" customHeight="1">
      <c r="A435" s="10" t="s">
        <v>54</v>
      </c>
      <c r="B435" s="31"/>
      <c r="C435" s="31"/>
      <c r="D435" s="31"/>
      <c r="E435" s="31"/>
      <c r="F435" s="31"/>
      <c r="G435" s="31"/>
      <c r="H435" s="31"/>
      <c r="I435" s="31"/>
      <c r="J435" s="31"/>
      <c r="K435" s="31">
        <v>2</v>
      </c>
      <c r="L435" s="51">
        <v>2</v>
      </c>
      <c r="M435" s="38"/>
      <c r="N435" s="17"/>
      <c r="O435" s="18"/>
      <c r="P435" s="146"/>
      <c r="Q435" s="44">
        <v>3</v>
      </c>
      <c r="R435" s="46"/>
      <c r="S435" s="29"/>
    </row>
    <row r="436" spans="1:19" ht="15.75" customHeight="1">
      <c r="A436" s="10" t="s">
        <v>55</v>
      </c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51"/>
      <c r="M436" s="38"/>
      <c r="N436" s="17"/>
      <c r="O436" s="18"/>
      <c r="P436" s="146"/>
      <c r="Q436" s="44">
        <v>1</v>
      </c>
      <c r="R436" s="46"/>
      <c r="S436" s="29"/>
    </row>
    <row r="437" spans="1:19" ht="15.75" customHeight="1">
      <c r="A437" s="10" t="s">
        <v>56</v>
      </c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51"/>
      <c r="M437" s="38"/>
      <c r="N437" s="17"/>
      <c r="O437" s="18"/>
      <c r="P437" s="59"/>
      <c r="Q437" s="18"/>
      <c r="R437" s="28"/>
      <c r="S437" s="29"/>
    </row>
    <row r="438" spans="1:19" ht="15.75" customHeight="1">
      <c r="A438" s="10" t="s">
        <v>57</v>
      </c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51"/>
      <c r="M438" s="38"/>
      <c r="N438" s="17"/>
      <c r="O438" s="18"/>
      <c r="P438" s="140" t="s">
        <v>48</v>
      </c>
      <c r="Q438" s="20">
        <v>61</v>
      </c>
      <c r="R438" s="21">
        <f>L441</f>
        <v>62</v>
      </c>
      <c r="S438" s="22" t="s">
        <v>3</v>
      </c>
    </row>
    <row r="439" spans="1:19" ht="15.75" customHeight="1">
      <c r="A439" s="10" t="s">
        <v>58</v>
      </c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51"/>
      <c r="M439" s="38"/>
      <c r="N439" s="17"/>
      <c r="O439" s="18"/>
      <c r="P439" s="141" t="s">
        <v>50</v>
      </c>
      <c r="Q439" s="24">
        <f>IF(Q438/C424=0,"",Q438/C424)</f>
        <v>0.81333333333333335</v>
      </c>
      <c r="R439" s="25">
        <f>IF(Q438/R438=0,"",Q438/R438)</f>
        <v>0.9838709677419355</v>
      </c>
      <c r="S439" s="26" t="s">
        <v>51</v>
      </c>
    </row>
    <row r="440" spans="1:19" ht="15.75" customHeight="1">
      <c r="A440" s="10" t="s">
        <v>59</v>
      </c>
      <c r="B440" s="115"/>
      <c r="C440" s="115"/>
      <c r="D440" s="115"/>
      <c r="E440" s="115"/>
      <c r="F440" s="115"/>
      <c r="G440" s="115"/>
      <c r="H440" s="115"/>
      <c r="I440" s="115"/>
      <c r="J440" s="115"/>
      <c r="K440" s="115"/>
      <c r="L440" s="51"/>
      <c r="M440" s="47"/>
      <c r="N440" s="48"/>
      <c r="O440" s="49"/>
      <c r="P440" s="147"/>
      <c r="Q440" s="12"/>
      <c r="R440" s="12"/>
      <c r="S440" s="13"/>
    </row>
    <row r="441" spans="1:19" ht="18">
      <c r="A441" s="14"/>
      <c r="B441" s="193" t="s">
        <v>37</v>
      </c>
      <c r="C441" s="193"/>
      <c r="D441" s="193"/>
      <c r="E441" s="193"/>
      <c r="F441" s="193"/>
      <c r="G441" s="193"/>
      <c r="H441" s="193"/>
      <c r="I441" s="193"/>
      <c r="J441" s="193"/>
      <c r="K441" s="193"/>
      <c r="L441" s="114">
        <f>SUM(L432:L436)</f>
        <v>62</v>
      </c>
      <c r="M441" s="30">
        <f>IF(L432=0,"",L432/B423)</f>
        <v>0.65432098765432101</v>
      </c>
      <c r="N441" s="30">
        <f>IF(L441=0,"",L441/B423)</f>
        <v>0.76543209876543206</v>
      </c>
      <c r="O441" s="30">
        <f>IF(L432=0,"",N441-M441)</f>
        <v>0.11111111111111105</v>
      </c>
      <c r="P441" s="130"/>
      <c r="Q441" s="6"/>
      <c r="R441" s="16"/>
      <c r="S441" s="5"/>
    </row>
    <row r="442" spans="1:19" ht="12.75" customHeight="1">
      <c r="M442" s="5"/>
      <c r="N442" s="5"/>
      <c r="P442" s="130"/>
    </row>
    <row r="443" spans="1:19" ht="12.75" customHeight="1">
      <c r="L443" s="129"/>
      <c r="M443" s="5"/>
      <c r="N443" s="5"/>
      <c r="P443" s="130"/>
    </row>
    <row r="444" spans="1:19" ht="26.25">
      <c r="A444" s="7"/>
      <c r="B444" s="194" t="s">
        <v>72</v>
      </c>
      <c r="C444" s="194"/>
      <c r="D444" s="194"/>
      <c r="E444" s="194"/>
      <c r="F444" s="194"/>
      <c r="G444" s="194"/>
      <c r="H444" s="194"/>
      <c r="I444" s="194"/>
      <c r="J444" s="194"/>
      <c r="K444" s="194"/>
      <c r="L444" s="113" t="s">
        <v>40</v>
      </c>
      <c r="M444" s="67"/>
      <c r="N444" s="67"/>
      <c r="O444" s="67"/>
      <c r="P444" s="130"/>
      <c r="Q444" s="6"/>
      <c r="R444" s="6"/>
      <c r="S444" s="6"/>
    </row>
    <row r="445" spans="1:19" ht="20.25">
      <c r="A445" s="195" t="s">
        <v>1</v>
      </c>
      <c r="B445" s="197" t="s">
        <v>2</v>
      </c>
      <c r="C445" s="205"/>
      <c r="D445" s="205"/>
      <c r="E445" s="205"/>
      <c r="F445" s="205"/>
      <c r="G445" s="205"/>
      <c r="H445" s="205"/>
      <c r="I445" s="205"/>
      <c r="J445" s="205"/>
      <c r="K445" s="206"/>
      <c r="L445" s="200" t="s">
        <v>3</v>
      </c>
      <c r="M445" s="191" t="s">
        <v>4</v>
      </c>
      <c r="N445" s="191" t="s">
        <v>5</v>
      </c>
      <c r="O445" s="202" t="s">
        <v>6</v>
      </c>
      <c r="P445" s="191" t="s">
        <v>7</v>
      </c>
      <c r="Q445" s="189" t="s">
        <v>8</v>
      </c>
      <c r="R445" s="189" t="s">
        <v>9</v>
      </c>
      <c r="S445" s="191" t="s">
        <v>10</v>
      </c>
    </row>
    <row r="446" spans="1:19" ht="15.75">
      <c r="A446" s="204"/>
      <c r="B446" s="9" t="s">
        <v>11</v>
      </c>
      <c r="C446" s="9" t="s">
        <v>12</v>
      </c>
      <c r="D446" s="9" t="s">
        <v>13</v>
      </c>
      <c r="E446" s="9" t="s">
        <v>14</v>
      </c>
      <c r="F446" s="9" t="s">
        <v>15</v>
      </c>
      <c r="G446" s="9" t="s">
        <v>16</v>
      </c>
      <c r="H446" s="9" t="s">
        <v>17</v>
      </c>
      <c r="I446" s="9" t="s">
        <v>18</v>
      </c>
      <c r="J446" s="9" t="s">
        <v>19</v>
      </c>
      <c r="K446" s="135" t="s">
        <v>20</v>
      </c>
      <c r="L446" s="207"/>
      <c r="M446" s="204"/>
      <c r="N446" s="204"/>
      <c r="O446" s="204"/>
      <c r="P446" s="207"/>
      <c r="Q446" s="204"/>
      <c r="R446" s="204"/>
      <c r="S446" s="204"/>
    </row>
    <row r="447" spans="1:19" ht="15.75" customHeight="1">
      <c r="A447" s="10" t="s">
        <v>40</v>
      </c>
      <c r="B447" s="31">
        <v>40</v>
      </c>
      <c r="C447" s="31"/>
      <c r="D447" s="31"/>
      <c r="E447" s="31"/>
      <c r="F447" s="31"/>
      <c r="G447" s="31"/>
      <c r="H447" s="31"/>
      <c r="I447" s="31"/>
      <c r="J447" s="31"/>
      <c r="K447" s="31"/>
      <c r="L447" s="51"/>
      <c r="M447" s="32"/>
      <c r="N447" s="33"/>
      <c r="O447" s="34"/>
      <c r="P447" s="144"/>
      <c r="Q447" s="36">
        <f>B447</f>
        <v>40</v>
      </c>
      <c r="R447" s="37"/>
      <c r="S447" s="35"/>
    </row>
    <row r="448" spans="1:19" ht="15.75" customHeight="1">
      <c r="A448" s="10" t="s">
        <v>41</v>
      </c>
      <c r="B448" s="31"/>
      <c r="C448" s="31">
        <v>36</v>
      </c>
      <c r="D448" s="31"/>
      <c r="E448" s="31"/>
      <c r="F448" s="31"/>
      <c r="G448" s="31"/>
      <c r="H448" s="31"/>
      <c r="I448" s="31"/>
      <c r="J448" s="31"/>
      <c r="K448" s="31"/>
      <c r="L448" s="51"/>
      <c r="M448" s="38"/>
      <c r="N448" s="17"/>
      <c r="O448" s="39"/>
      <c r="P448" s="40">
        <f>IF(C448=0,"",C448/B447)</f>
        <v>0.9</v>
      </c>
      <c r="Q448" s="41">
        <v>36</v>
      </c>
      <c r="R448" s="42">
        <f t="shared" ref="R448:R456" si="38">IF(Q448=0,"",Q448/Q447)</f>
        <v>0.9</v>
      </c>
      <c r="S448" s="42">
        <f t="shared" ref="S448:S456" si="39">IF(Q448=0,"",100%-R448)</f>
        <v>9.9999999999999978E-2</v>
      </c>
    </row>
    <row r="449" spans="1:20" ht="15.75" customHeight="1">
      <c r="A449" s="10" t="s">
        <v>42</v>
      </c>
      <c r="B449" s="31"/>
      <c r="C449" s="31"/>
      <c r="D449" s="31">
        <v>34</v>
      </c>
      <c r="E449" s="31"/>
      <c r="F449" s="31"/>
      <c r="G449" s="31"/>
      <c r="H449" s="31"/>
      <c r="I449" s="31"/>
      <c r="J449" s="31"/>
      <c r="K449" s="31"/>
      <c r="L449" s="51"/>
      <c r="M449" s="38"/>
      <c r="N449" s="17"/>
      <c r="O449" s="39"/>
      <c r="P449" s="40">
        <f>IF(D449=0,"",D449/C448)</f>
        <v>0.94444444444444442</v>
      </c>
      <c r="Q449" s="41">
        <v>34</v>
      </c>
      <c r="R449" s="42">
        <f t="shared" si="38"/>
        <v>0.94444444444444442</v>
      </c>
      <c r="S449" s="42">
        <f t="shared" si="39"/>
        <v>5.555555555555558E-2</v>
      </c>
      <c r="T449" s="27">
        <f>Q449/Q447</f>
        <v>0.85</v>
      </c>
    </row>
    <row r="450" spans="1:20" ht="15.75" customHeight="1">
      <c r="A450" s="10" t="s">
        <v>43</v>
      </c>
      <c r="B450" s="31"/>
      <c r="C450" s="31"/>
      <c r="D450" s="31"/>
      <c r="E450" s="31">
        <v>32</v>
      </c>
      <c r="F450" s="31"/>
      <c r="G450" s="31"/>
      <c r="H450" s="31"/>
      <c r="I450" s="31"/>
      <c r="J450" s="31"/>
      <c r="K450" s="31"/>
      <c r="L450" s="51"/>
      <c r="M450" s="38"/>
      <c r="N450" s="17"/>
      <c r="O450" s="39"/>
      <c r="P450" s="40">
        <f>IF(E450=0,"",E450/D449)</f>
        <v>0.94117647058823528</v>
      </c>
      <c r="Q450" s="41">
        <v>34</v>
      </c>
      <c r="R450" s="42">
        <f t="shared" si="38"/>
        <v>1</v>
      </c>
      <c r="S450" s="42">
        <f t="shared" si="39"/>
        <v>0</v>
      </c>
    </row>
    <row r="451" spans="1:20" ht="15.75" customHeight="1">
      <c r="A451" s="10" t="s">
        <v>44</v>
      </c>
      <c r="B451" s="31"/>
      <c r="C451" s="31"/>
      <c r="D451" s="31"/>
      <c r="E451" s="31"/>
      <c r="F451" s="31">
        <v>28</v>
      </c>
      <c r="G451" s="31"/>
      <c r="H451" s="31"/>
      <c r="I451" s="31"/>
      <c r="J451" s="31"/>
      <c r="K451" s="31"/>
      <c r="L451" s="51"/>
      <c r="M451" s="38"/>
      <c r="N451" s="17"/>
      <c r="O451" s="39"/>
      <c r="P451" s="40">
        <f>IF(F451=0,"",F451/E450)</f>
        <v>0.875</v>
      </c>
      <c r="Q451" s="41">
        <v>35</v>
      </c>
      <c r="R451" s="42">
        <f t="shared" si="38"/>
        <v>1.0294117647058822</v>
      </c>
      <c r="S451" s="42">
        <f t="shared" si="39"/>
        <v>-2.9411764705882248E-2</v>
      </c>
    </row>
    <row r="452" spans="1:20" ht="15.75" customHeight="1">
      <c r="A452" s="10" t="s">
        <v>45</v>
      </c>
      <c r="B452" s="31"/>
      <c r="C452" s="31"/>
      <c r="D452" s="31"/>
      <c r="E452" s="31"/>
      <c r="F452" s="31"/>
      <c r="G452" s="31">
        <v>28</v>
      </c>
      <c r="H452" s="31"/>
      <c r="I452" s="31"/>
      <c r="J452" s="31"/>
      <c r="K452" s="31"/>
      <c r="L452" s="51"/>
      <c r="M452" s="38"/>
      <c r="N452" s="17"/>
      <c r="O452" s="39"/>
      <c r="P452" s="40">
        <f>IF(G452=0,"",G452/F451)</f>
        <v>1</v>
      </c>
      <c r="Q452" s="41">
        <v>30</v>
      </c>
      <c r="R452" s="42">
        <f t="shared" si="38"/>
        <v>0.8571428571428571</v>
      </c>
      <c r="S452" s="42">
        <f t="shared" si="39"/>
        <v>0.1428571428571429</v>
      </c>
    </row>
    <row r="453" spans="1:20" ht="15.75" customHeight="1">
      <c r="A453" s="10" t="s">
        <v>46</v>
      </c>
      <c r="B453" s="31"/>
      <c r="C453" s="31"/>
      <c r="D453" s="31"/>
      <c r="E453" s="31"/>
      <c r="F453" s="31"/>
      <c r="G453" s="31"/>
      <c r="H453" s="31">
        <v>25</v>
      </c>
      <c r="I453" s="31"/>
      <c r="J453" s="31"/>
      <c r="K453" s="31"/>
      <c r="L453" s="51"/>
      <c r="M453" s="38"/>
      <c r="N453" s="17"/>
      <c r="O453" s="39"/>
      <c r="P453" s="40">
        <f>IF(H453=0,"",H453/G452)</f>
        <v>0.8928571428571429</v>
      </c>
      <c r="Q453" s="41">
        <v>32</v>
      </c>
      <c r="R453" s="42">
        <f t="shared" si="38"/>
        <v>1.0666666666666667</v>
      </c>
      <c r="S453" s="42">
        <f t="shared" si="39"/>
        <v>-6.6666666666666652E-2</v>
      </c>
    </row>
    <row r="454" spans="1:20" ht="15.75" customHeight="1">
      <c r="A454" s="10" t="s">
        <v>47</v>
      </c>
      <c r="B454" s="31"/>
      <c r="C454" s="31"/>
      <c r="D454" s="31"/>
      <c r="E454" s="31"/>
      <c r="F454" s="31"/>
      <c r="G454" s="31"/>
      <c r="H454" s="31"/>
      <c r="I454" s="31">
        <v>25</v>
      </c>
      <c r="J454" s="31"/>
      <c r="K454" s="31"/>
      <c r="L454" s="51"/>
      <c r="M454" s="38"/>
      <c r="N454" s="17"/>
      <c r="O454" s="39"/>
      <c r="P454" s="40">
        <f>IF(I454=0,"",I454/H453)</f>
        <v>1</v>
      </c>
      <c r="Q454" s="41">
        <v>31</v>
      </c>
      <c r="R454" s="42">
        <f t="shared" si="38"/>
        <v>0.96875</v>
      </c>
      <c r="S454" s="42">
        <f t="shared" si="39"/>
        <v>3.125E-2</v>
      </c>
    </row>
    <row r="455" spans="1:20" ht="15.75" customHeight="1">
      <c r="A455" s="10" t="s">
        <v>49</v>
      </c>
      <c r="B455" s="31"/>
      <c r="C455" s="31"/>
      <c r="D455" s="31"/>
      <c r="E455" s="31"/>
      <c r="F455" s="31"/>
      <c r="G455" s="31"/>
      <c r="H455" s="31"/>
      <c r="I455" s="31"/>
      <c r="J455" s="31">
        <v>23</v>
      </c>
      <c r="K455" s="31"/>
      <c r="L455" s="51"/>
      <c r="M455" s="38"/>
      <c r="N455" s="17"/>
      <c r="O455" s="39"/>
      <c r="P455" s="40">
        <f>IF(J455=0,"",J455/I454)</f>
        <v>0.92</v>
      </c>
      <c r="Q455" s="41">
        <v>27</v>
      </c>
      <c r="R455" s="42">
        <f t="shared" si="38"/>
        <v>0.87096774193548387</v>
      </c>
      <c r="S455" s="42">
        <f t="shared" si="39"/>
        <v>0.12903225806451613</v>
      </c>
    </row>
    <row r="456" spans="1:20" ht="15.75" customHeight="1">
      <c r="A456" s="10" t="s">
        <v>52</v>
      </c>
      <c r="B456" s="31"/>
      <c r="C456" s="31"/>
      <c r="D456" s="31"/>
      <c r="E456" s="31"/>
      <c r="F456" s="31"/>
      <c r="G456" s="31"/>
      <c r="H456" s="31"/>
      <c r="I456" s="31"/>
      <c r="J456" s="31"/>
      <c r="K456" s="31">
        <v>23</v>
      </c>
      <c r="L456" s="51">
        <v>21</v>
      </c>
      <c r="M456" s="38"/>
      <c r="N456" s="17"/>
      <c r="O456" s="39"/>
      <c r="P456" s="40">
        <f>IF(K456=0,"",K456/J455)</f>
        <v>1</v>
      </c>
      <c r="Q456" s="41">
        <v>27</v>
      </c>
      <c r="R456" s="42">
        <f t="shared" si="38"/>
        <v>1</v>
      </c>
      <c r="S456" s="42">
        <f t="shared" si="39"/>
        <v>0</v>
      </c>
    </row>
    <row r="457" spans="1:20" ht="15.75" customHeight="1">
      <c r="A457" s="10" t="s">
        <v>53</v>
      </c>
      <c r="B457" s="31"/>
      <c r="C457" s="31"/>
      <c r="D457" s="31"/>
      <c r="E457" s="31"/>
      <c r="F457" s="31"/>
      <c r="G457" s="31"/>
      <c r="H457" s="31"/>
      <c r="I457" s="31"/>
      <c r="J457" s="31"/>
      <c r="K457" s="31">
        <v>2</v>
      </c>
      <c r="L457" s="51">
        <v>2</v>
      </c>
      <c r="M457" s="38"/>
      <c r="N457" s="17"/>
      <c r="O457" s="18"/>
      <c r="P457" s="145"/>
      <c r="Q457" s="44">
        <v>5</v>
      </c>
      <c r="R457" s="45"/>
      <c r="S457" s="43"/>
    </row>
    <row r="458" spans="1:20" ht="15.75" customHeight="1">
      <c r="A458" s="10" t="s">
        <v>54</v>
      </c>
      <c r="B458" s="31"/>
      <c r="C458" s="31"/>
      <c r="D458" s="31"/>
      <c r="E458" s="31"/>
      <c r="F458" s="31"/>
      <c r="G458" s="31"/>
      <c r="H458" s="31"/>
      <c r="I458" s="31"/>
      <c r="J458" s="31"/>
      <c r="K458" s="31">
        <v>3</v>
      </c>
      <c r="L458" s="51">
        <v>1</v>
      </c>
      <c r="M458" s="38"/>
      <c r="N458" s="17"/>
      <c r="O458" s="18"/>
      <c r="P458" s="146"/>
      <c r="Q458" s="44">
        <v>4</v>
      </c>
      <c r="R458" s="46"/>
      <c r="S458" s="29"/>
    </row>
    <row r="459" spans="1:20" ht="15.75" customHeight="1">
      <c r="A459" s="10" t="s">
        <v>55</v>
      </c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51"/>
      <c r="M459" s="38"/>
      <c r="N459" s="17"/>
      <c r="O459" s="18"/>
      <c r="P459" s="146"/>
      <c r="Q459" s="44">
        <v>1</v>
      </c>
      <c r="R459" s="46"/>
      <c r="S459" s="29"/>
    </row>
    <row r="460" spans="1:20" ht="15.75" customHeight="1">
      <c r="A460" s="10" t="s">
        <v>56</v>
      </c>
      <c r="B460" s="31"/>
      <c r="C460" s="31"/>
      <c r="D460" s="31"/>
      <c r="E460" s="31"/>
      <c r="F460" s="31"/>
      <c r="G460" s="31"/>
      <c r="H460" s="31"/>
      <c r="I460" s="31"/>
      <c r="J460" s="31"/>
      <c r="K460" s="31">
        <v>2</v>
      </c>
      <c r="L460" s="51">
        <v>2</v>
      </c>
      <c r="M460" s="38"/>
      <c r="N460" s="17"/>
      <c r="O460" s="18"/>
      <c r="P460" s="146"/>
      <c r="Q460" s="44">
        <v>2</v>
      </c>
      <c r="R460" s="46"/>
      <c r="S460" s="29"/>
    </row>
    <row r="461" spans="1:20" ht="15.75" customHeight="1">
      <c r="A461" s="10" t="s">
        <v>57</v>
      </c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51"/>
      <c r="M461" s="38"/>
      <c r="N461" s="17"/>
      <c r="O461" s="18"/>
      <c r="P461" s="59"/>
      <c r="Q461" s="18"/>
      <c r="R461" s="28"/>
      <c r="S461" s="29"/>
    </row>
    <row r="462" spans="1:20" ht="15.75" customHeight="1">
      <c r="A462" s="10" t="s">
        <v>58</v>
      </c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51"/>
      <c r="M462" s="38"/>
      <c r="N462" s="17"/>
      <c r="O462" s="18"/>
      <c r="P462" s="140" t="s">
        <v>48</v>
      </c>
      <c r="Q462" s="20">
        <v>25</v>
      </c>
      <c r="R462" s="21">
        <f>L465</f>
        <v>26</v>
      </c>
      <c r="S462" s="22" t="s">
        <v>3</v>
      </c>
    </row>
    <row r="463" spans="1:20" ht="15.75" customHeight="1">
      <c r="A463" s="10" t="s">
        <v>59</v>
      </c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51"/>
      <c r="M463" s="38"/>
      <c r="N463" s="17"/>
      <c r="O463" s="18"/>
      <c r="P463" s="141" t="s">
        <v>50</v>
      </c>
      <c r="Q463" s="24">
        <f>IF(Q462/C448=0,"",Q462/C448)</f>
        <v>0.69444444444444442</v>
      </c>
      <c r="R463" s="25">
        <f>IF(Q462/R462=0,"",Q462/R462)</f>
        <v>0.96153846153846156</v>
      </c>
      <c r="S463" s="26" t="s">
        <v>51</v>
      </c>
    </row>
    <row r="464" spans="1:20" ht="15.75" customHeight="1">
      <c r="A464" s="10" t="s">
        <v>60</v>
      </c>
      <c r="B464" s="115"/>
      <c r="C464" s="115"/>
      <c r="D464" s="115"/>
      <c r="E464" s="115"/>
      <c r="F464" s="115"/>
      <c r="G464" s="115"/>
      <c r="H464" s="115"/>
      <c r="I464" s="115"/>
      <c r="J464" s="115"/>
      <c r="K464" s="115"/>
      <c r="L464" s="51"/>
      <c r="M464" s="47"/>
      <c r="N464" s="48"/>
      <c r="O464" s="49"/>
      <c r="P464" s="147"/>
      <c r="Q464" s="12"/>
      <c r="R464" s="12"/>
      <c r="S464" s="13"/>
    </row>
    <row r="465" spans="1:20" ht="18">
      <c r="A465" s="14"/>
      <c r="B465" s="193" t="s">
        <v>37</v>
      </c>
      <c r="C465" s="193"/>
      <c r="D465" s="193"/>
      <c r="E465" s="193"/>
      <c r="F465" s="193"/>
      <c r="G465" s="193"/>
      <c r="H465" s="193"/>
      <c r="I465" s="193"/>
      <c r="J465" s="193"/>
      <c r="K465" s="193"/>
      <c r="L465" s="114">
        <f>SUM(L456:L460)</f>
        <v>26</v>
      </c>
      <c r="M465" s="30">
        <f>IF(L456=0,"",L456/B447)</f>
        <v>0.52500000000000002</v>
      </c>
      <c r="N465" s="30">
        <f>IF(L465=0,"",L465/B447)</f>
        <v>0.65</v>
      </c>
      <c r="O465" s="30">
        <f>IF(L456=0,"",N465-M465)</f>
        <v>0.125</v>
      </c>
      <c r="P465" s="130"/>
      <c r="Q465" s="6"/>
      <c r="R465" s="16"/>
      <c r="S465" s="5"/>
    </row>
    <row r="466" spans="1:20" ht="12.75" customHeight="1">
      <c r="M466" s="5"/>
      <c r="N466" s="5"/>
      <c r="P466" s="130"/>
    </row>
    <row r="467" spans="1:20" ht="12.75" customHeight="1">
      <c r="L467" s="129"/>
      <c r="M467" s="5"/>
      <c r="N467" s="5"/>
      <c r="P467" s="130"/>
    </row>
    <row r="468" spans="1:20" ht="26.25">
      <c r="A468" s="7"/>
      <c r="B468" s="194" t="s">
        <v>72</v>
      </c>
      <c r="C468" s="194"/>
      <c r="D468" s="194"/>
      <c r="E468" s="194"/>
      <c r="F468" s="194"/>
      <c r="G468" s="194"/>
      <c r="H468" s="194"/>
      <c r="I468" s="194"/>
      <c r="J468" s="194"/>
      <c r="K468" s="194"/>
      <c r="L468" s="113" t="s">
        <v>41</v>
      </c>
      <c r="M468" s="67"/>
      <c r="N468" s="67"/>
      <c r="O468" s="67"/>
      <c r="P468" s="130"/>
      <c r="Q468" s="6"/>
      <c r="R468" s="6"/>
      <c r="S468" s="6"/>
    </row>
    <row r="469" spans="1:20" ht="20.25">
      <c r="A469" s="195" t="s">
        <v>1</v>
      </c>
      <c r="B469" s="197" t="s">
        <v>2</v>
      </c>
      <c r="C469" s="205"/>
      <c r="D469" s="205"/>
      <c r="E469" s="205"/>
      <c r="F469" s="205"/>
      <c r="G469" s="205"/>
      <c r="H469" s="205"/>
      <c r="I469" s="205"/>
      <c r="J469" s="205"/>
      <c r="K469" s="206"/>
      <c r="L469" s="200" t="s">
        <v>3</v>
      </c>
      <c r="M469" s="191" t="s">
        <v>4</v>
      </c>
      <c r="N469" s="191" t="s">
        <v>5</v>
      </c>
      <c r="O469" s="202" t="s">
        <v>6</v>
      </c>
      <c r="P469" s="191" t="s">
        <v>7</v>
      </c>
      <c r="Q469" s="189" t="s">
        <v>8</v>
      </c>
      <c r="R469" s="189" t="s">
        <v>9</v>
      </c>
      <c r="S469" s="191" t="s">
        <v>10</v>
      </c>
    </row>
    <row r="470" spans="1:20" ht="15.75">
      <c r="A470" s="204"/>
      <c r="B470" s="9" t="s">
        <v>11</v>
      </c>
      <c r="C470" s="9" t="s">
        <v>12</v>
      </c>
      <c r="D470" s="9" t="s">
        <v>13</v>
      </c>
      <c r="E470" s="9" t="s">
        <v>14</v>
      </c>
      <c r="F470" s="9" t="s">
        <v>15</v>
      </c>
      <c r="G470" s="9" t="s">
        <v>16</v>
      </c>
      <c r="H470" s="9" t="s">
        <v>17</v>
      </c>
      <c r="I470" s="9" t="s">
        <v>18</v>
      </c>
      <c r="J470" s="9" t="s">
        <v>19</v>
      </c>
      <c r="K470" s="135" t="s">
        <v>20</v>
      </c>
      <c r="L470" s="207"/>
      <c r="M470" s="204"/>
      <c r="N470" s="204"/>
      <c r="O470" s="204"/>
      <c r="P470" s="207"/>
      <c r="Q470" s="204"/>
      <c r="R470" s="204"/>
      <c r="S470" s="204"/>
    </row>
    <row r="471" spans="1:20" ht="15.75" customHeight="1">
      <c r="A471" s="10" t="s">
        <v>41</v>
      </c>
      <c r="B471" s="31">
        <v>78</v>
      </c>
      <c r="C471" s="31"/>
      <c r="D471" s="31"/>
      <c r="E471" s="31"/>
      <c r="F471" s="31"/>
      <c r="G471" s="31"/>
      <c r="H471" s="31"/>
      <c r="I471" s="31"/>
      <c r="J471" s="31"/>
      <c r="K471" s="31"/>
      <c r="L471" s="51"/>
      <c r="M471" s="32"/>
      <c r="N471" s="33"/>
      <c r="O471" s="34"/>
      <c r="P471" s="144"/>
      <c r="Q471" s="36">
        <f>B471</f>
        <v>78</v>
      </c>
      <c r="R471" s="37"/>
      <c r="S471" s="35"/>
    </row>
    <row r="472" spans="1:20" ht="15.75" customHeight="1">
      <c r="A472" s="10" t="s">
        <v>42</v>
      </c>
      <c r="B472" s="31"/>
      <c r="C472" s="31">
        <v>72</v>
      </c>
      <c r="D472" s="31"/>
      <c r="E472" s="31"/>
      <c r="F472" s="31"/>
      <c r="G472" s="31"/>
      <c r="H472" s="31"/>
      <c r="I472" s="31"/>
      <c r="J472" s="31"/>
      <c r="K472" s="31"/>
      <c r="L472" s="51"/>
      <c r="M472" s="38"/>
      <c r="N472" s="17"/>
      <c r="O472" s="39"/>
      <c r="P472" s="40">
        <f>IF(C472=0,"",C472/B471)</f>
        <v>0.92307692307692313</v>
      </c>
      <c r="Q472" s="41">
        <v>72</v>
      </c>
      <c r="R472" s="42">
        <f t="shared" ref="R472:R480" si="40">IF(Q472=0,"",Q472/Q471)</f>
        <v>0.92307692307692313</v>
      </c>
      <c r="S472" s="42">
        <f t="shared" ref="S472:S480" si="41">IF(Q472=0,"",100%-R472)</f>
        <v>7.6923076923076872E-2</v>
      </c>
    </row>
    <row r="473" spans="1:20" ht="15.75" customHeight="1">
      <c r="A473" s="10" t="s">
        <v>43</v>
      </c>
      <c r="B473" s="31"/>
      <c r="C473" s="31"/>
      <c r="D473" s="31">
        <v>68</v>
      </c>
      <c r="E473" s="31"/>
      <c r="F473" s="31"/>
      <c r="G473" s="31"/>
      <c r="H473" s="31"/>
      <c r="I473" s="31"/>
      <c r="J473" s="31"/>
      <c r="K473" s="31"/>
      <c r="L473" s="51"/>
      <c r="M473" s="38"/>
      <c r="N473" s="17"/>
      <c r="O473" s="39"/>
      <c r="P473" s="40">
        <f>IF(D473=0,"",D473/C472)</f>
        <v>0.94444444444444442</v>
      </c>
      <c r="Q473" s="41">
        <v>71</v>
      </c>
      <c r="R473" s="42">
        <f t="shared" si="40"/>
        <v>0.98611111111111116</v>
      </c>
      <c r="S473" s="42">
        <f t="shared" si="41"/>
        <v>1.388888888888884E-2</v>
      </c>
      <c r="T473" s="27">
        <f>Q473/Q471</f>
        <v>0.91025641025641024</v>
      </c>
    </row>
    <row r="474" spans="1:20" ht="15.75" customHeight="1">
      <c r="A474" s="10" t="s">
        <v>44</v>
      </c>
      <c r="B474" s="31"/>
      <c r="C474" s="31"/>
      <c r="D474" s="31"/>
      <c r="E474" s="31">
        <v>68</v>
      </c>
      <c r="F474" s="31"/>
      <c r="G474" s="31"/>
      <c r="H474" s="31"/>
      <c r="I474" s="31"/>
      <c r="J474" s="31"/>
      <c r="K474" s="31"/>
      <c r="L474" s="51"/>
      <c r="M474" s="38"/>
      <c r="N474" s="17"/>
      <c r="O474" s="39"/>
      <c r="P474" s="40">
        <f>IF(E474=0,"",E474/D473)</f>
        <v>1</v>
      </c>
      <c r="Q474" s="41">
        <v>71</v>
      </c>
      <c r="R474" s="42">
        <f t="shared" si="40"/>
        <v>1</v>
      </c>
      <c r="S474" s="42">
        <f t="shared" si="41"/>
        <v>0</v>
      </c>
    </row>
    <row r="475" spans="1:20" ht="15.75" customHeight="1">
      <c r="A475" s="10" t="s">
        <v>45</v>
      </c>
      <c r="B475" s="31"/>
      <c r="C475" s="31"/>
      <c r="D475" s="31"/>
      <c r="E475" s="31"/>
      <c r="F475" s="31">
        <v>65</v>
      </c>
      <c r="G475" s="31"/>
      <c r="H475" s="31"/>
      <c r="I475" s="31"/>
      <c r="J475" s="31"/>
      <c r="K475" s="31"/>
      <c r="L475" s="51"/>
      <c r="M475" s="38"/>
      <c r="N475" s="17"/>
      <c r="O475" s="39"/>
      <c r="P475" s="40">
        <f>IF(F475=0,"",F475/E474)</f>
        <v>0.95588235294117652</v>
      </c>
      <c r="Q475" s="41">
        <v>71</v>
      </c>
      <c r="R475" s="42">
        <f t="shared" si="40"/>
        <v>1</v>
      </c>
      <c r="S475" s="42">
        <f t="shared" si="41"/>
        <v>0</v>
      </c>
    </row>
    <row r="476" spans="1:20" ht="15.75" customHeight="1">
      <c r="A476" s="10" t="s">
        <v>46</v>
      </c>
      <c r="B476" s="31"/>
      <c r="C476" s="31"/>
      <c r="D476" s="31"/>
      <c r="E476" s="31"/>
      <c r="F476" s="31"/>
      <c r="G476" s="31">
        <v>64</v>
      </c>
      <c r="H476" s="31"/>
      <c r="I476" s="31"/>
      <c r="J476" s="31"/>
      <c r="K476" s="31"/>
      <c r="L476" s="51"/>
      <c r="M476" s="38"/>
      <c r="N476" s="17"/>
      <c r="O476" s="39"/>
      <c r="P476" s="40">
        <f>IF(G476=0,"",G476/F475)</f>
        <v>0.98461538461538467</v>
      </c>
      <c r="Q476" s="41">
        <v>69</v>
      </c>
      <c r="R476" s="42">
        <f t="shared" si="40"/>
        <v>0.971830985915493</v>
      </c>
      <c r="S476" s="42">
        <f t="shared" si="41"/>
        <v>2.8169014084507005E-2</v>
      </c>
    </row>
    <row r="477" spans="1:20" ht="15.75" customHeight="1">
      <c r="A477" s="10" t="s">
        <v>47</v>
      </c>
      <c r="B477" s="31"/>
      <c r="C477" s="31"/>
      <c r="D477" s="31"/>
      <c r="E477" s="31"/>
      <c r="F477" s="31"/>
      <c r="G477" s="31"/>
      <c r="H477" s="31">
        <v>59</v>
      </c>
      <c r="I477" s="31"/>
      <c r="J477" s="31"/>
      <c r="K477" s="31"/>
      <c r="L477" s="51"/>
      <c r="M477" s="38"/>
      <c r="N477" s="17"/>
      <c r="O477" s="39"/>
      <c r="P477" s="40">
        <f>IF(H477=0,"",H477/G476)</f>
        <v>0.921875</v>
      </c>
      <c r="Q477" s="41">
        <v>68</v>
      </c>
      <c r="R477" s="42">
        <f t="shared" si="40"/>
        <v>0.98550724637681164</v>
      </c>
      <c r="S477" s="42">
        <f t="shared" si="41"/>
        <v>1.4492753623188359E-2</v>
      </c>
    </row>
    <row r="478" spans="1:20" ht="15.75" customHeight="1">
      <c r="A478" s="10" t="s">
        <v>49</v>
      </c>
      <c r="B478" s="31"/>
      <c r="C478" s="31"/>
      <c r="D478" s="31"/>
      <c r="E478" s="31"/>
      <c r="F478" s="31"/>
      <c r="G478" s="31"/>
      <c r="H478" s="31"/>
      <c r="I478" s="31">
        <v>58</v>
      </c>
      <c r="J478" s="31"/>
      <c r="K478" s="31"/>
      <c r="L478" s="51"/>
      <c r="M478" s="38"/>
      <c r="N478" s="17"/>
      <c r="O478" s="39"/>
      <c r="P478" s="40">
        <f>IF(I478=0,"",I478/H477)</f>
        <v>0.98305084745762716</v>
      </c>
      <c r="Q478" s="41">
        <v>67</v>
      </c>
      <c r="R478" s="42">
        <f t="shared" si="40"/>
        <v>0.98529411764705888</v>
      </c>
      <c r="S478" s="42">
        <f t="shared" si="41"/>
        <v>1.4705882352941124E-2</v>
      </c>
    </row>
    <row r="479" spans="1:20" ht="15.75" customHeight="1">
      <c r="A479" s="10" t="s">
        <v>52</v>
      </c>
      <c r="B479" s="31"/>
      <c r="C479" s="31"/>
      <c r="D479" s="31"/>
      <c r="E479" s="31"/>
      <c r="F479" s="31"/>
      <c r="G479" s="31"/>
      <c r="H479" s="31"/>
      <c r="I479" s="31"/>
      <c r="J479" s="31">
        <v>58</v>
      </c>
      <c r="K479" s="31"/>
      <c r="L479" s="51"/>
      <c r="M479" s="38"/>
      <c r="N479" s="17"/>
      <c r="O479" s="39"/>
      <c r="P479" s="40">
        <f>IF(J479=0,"",J479/I478)</f>
        <v>1</v>
      </c>
      <c r="Q479" s="41">
        <v>66</v>
      </c>
      <c r="R479" s="42">
        <f t="shared" si="40"/>
        <v>0.9850746268656716</v>
      </c>
      <c r="S479" s="42">
        <f t="shared" si="41"/>
        <v>1.4925373134328401E-2</v>
      </c>
    </row>
    <row r="480" spans="1:20" ht="15.75" customHeight="1">
      <c r="A480" s="10" t="s">
        <v>53</v>
      </c>
      <c r="B480" s="31"/>
      <c r="C480" s="31"/>
      <c r="D480" s="31"/>
      <c r="E480" s="31"/>
      <c r="F480" s="31"/>
      <c r="G480" s="31"/>
      <c r="H480" s="31"/>
      <c r="I480" s="31"/>
      <c r="J480" s="31"/>
      <c r="K480" s="31">
        <v>58</v>
      </c>
      <c r="L480" s="51">
        <v>55</v>
      </c>
      <c r="M480" s="38"/>
      <c r="N480" s="17"/>
      <c r="O480" s="39"/>
      <c r="P480" s="40">
        <f>IF(K480=0,"",K480/J479)</f>
        <v>1</v>
      </c>
      <c r="Q480" s="41">
        <v>66</v>
      </c>
      <c r="R480" s="42">
        <f t="shared" si="40"/>
        <v>1</v>
      </c>
      <c r="S480" s="42">
        <f t="shared" si="41"/>
        <v>0</v>
      </c>
    </row>
    <row r="481" spans="1:19" ht="15.75" customHeight="1">
      <c r="A481" s="10" t="s">
        <v>54</v>
      </c>
      <c r="B481" s="31"/>
      <c r="C481" s="31"/>
      <c r="D481" s="31"/>
      <c r="E481" s="31"/>
      <c r="F481" s="31"/>
      <c r="G481" s="31"/>
      <c r="H481" s="31"/>
      <c r="I481" s="31"/>
      <c r="J481" s="31"/>
      <c r="K481" s="31">
        <v>7</v>
      </c>
      <c r="L481" s="51">
        <v>5</v>
      </c>
      <c r="M481" s="38"/>
      <c r="N481" s="17"/>
      <c r="O481" s="18"/>
      <c r="P481" s="145"/>
      <c r="Q481" s="44">
        <v>10</v>
      </c>
      <c r="R481" s="45"/>
      <c r="S481" s="43"/>
    </row>
    <row r="482" spans="1:19" ht="15.75" customHeight="1">
      <c r="A482" s="10" t="s">
        <v>55</v>
      </c>
      <c r="B482" s="31"/>
      <c r="C482" s="31"/>
      <c r="D482" s="31"/>
      <c r="E482" s="31"/>
      <c r="F482" s="31"/>
      <c r="G482" s="31"/>
      <c r="H482" s="31"/>
      <c r="I482" s="31"/>
      <c r="J482" s="31"/>
      <c r="K482" s="31">
        <v>3</v>
      </c>
      <c r="L482" s="51">
        <v>2</v>
      </c>
      <c r="M482" s="38"/>
      <c r="N482" s="17"/>
      <c r="O482" s="18"/>
      <c r="P482" s="146"/>
      <c r="Q482" s="44">
        <v>4</v>
      </c>
      <c r="R482" s="46"/>
      <c r="S482" s="29"/>
    </row>
    <row r="483" spans="1:19" ht="15.75" customHeight="1">
      <c r="A483" s="10" t="s">
        <v>56</v>
      </c>
      <c r="B483" s="31"/>
      <c r="C483" s="31"/>
      <c r="D483" s="31"/>
      <c r="E483" s="31"/>
      <c r="F483" s="31"/>
      <c r="G483" s="31"/>
      <c r="H483" s="31"/>
      <c r="I483" s="31"/>
      <c r="J483" s="31"/>
      <c r="K483" s="31">
        <v>2</v>
      </c>
      <c r="L483" s="51">
        <v>1</v>
      </c>
      <c r="M483" s="38"/>
      <c r="N483" s="17"/>
      <c r="O483" s="18"/>
      <c r="P483" s="146"/>
      <c r="Q483" s="44">
        <v>2</v>
      </c>
      <c r="R483" s="46"/>
      <c r="S483" s="29"/>
    </row>
    <row r="484" spans="1:19" ht="15.75" customHeight="1">
      <c r="A484" s="10" t="s">
        <v>57</v>
      </c>
      <c r="B484" s="31"/>
      <c r="C484" s="31"/>
      <c r="D484" s="31"/>
      <c r="E484" s="31"/>
      <c r="F484" s="31"/>
      <c r="G484" s="31"/>
      <c r="H484" s="31"/>
      <c r="I484" s="31"/>
      <c r="J484" s="31"/>
      <c r="K484" s="31">
        <v>1</v>
      </c>
      <c r="L484" s="51">
        <v>2</v>
      </c>
      <c r="M484" s="38"/>
      <c r="N484" s="17"/>
      <c r="O484" s="18"/>
      <c r="P484" s="146"/>
      <c r="Q484" s="44">
        <v>2</v>
      </c>
      <c r="R484" s="46"/>
      <c r="S484" s="29"/>
    </row>
    <row r="485" spans="1:19" ht="15.75" customHeight="1">
      <c r="A485" s="10" t="s">
        <v>58</v>
      </c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51"/>
      <c r="M485" s="38"/>
      <c r="N485" s="17"/>
      <c r="O485" s="18"/>
      <c r="P485" s="59"/>
      <c r="Q485" s="18"/>
      <c r="R485" s="28"/>
      <c r="S485" s="29"/>
    </row>
    <row r="486" spans="1:19" ht="15.75" customHeight="1">
      <c r="A486" s="10" t="s">
        <v>59</v>
      </c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51"/>
      <c r="M486" s="38"/>
      <c r="N486" s="17"/>
      <c r="O486" s="18"/>
      <c r="P486" s="140" t="s">
        <v>48</v>
      </c>
      <c r="Q486" s="20">
        <v>64</v>
      </c>
      <c r="R486" s="21">
        <f>L489</f>
        <v>65</v>
      </c>
      <c r="S486" s="22" t="s">
        <v>3</v>
      </c>
    </row>
    <row r="487" spans="1:19" ht="15.75" customHeight="1">
      <c r="A487" s="10" t="s">
        <v>60</v>
      </c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51"/>
      <c r="M487" s="38"/>
      <c r="N487" s="17"/>
      <c r="O487" s="18"/>
      <c r="P487" s="141" t="s">
        <v>50</v>
      </c>
      <c r="Q487" s="24">
        <f>IF(Q486/C472=0,"",Q486/C472)</f>
        <v>0.88888888888888884</v>
      </c>
      <c r="R487" s="25">
        <f>IF(Q486/R486=0,"",Q486/R486)</f>
        <v>0.98461538461538467</v>
      </c>
      <c r="S487" s="26" t="s">
        <v>51</v>
      </c>
    </row>
    <row r="488" spans="1:19" ht="15.75" customHeight="1">
      <c r="A488" s="10" t="s">
        <v>61</v>
      </c>
      <c r="B488" s="115"/>
      <c r="C488" s="115"/>
      <c r="D488" s="115"/>
      <c r="E488" s="115"/>
      <c r="F488" s="115"/>
      <c r="G488" s="115"/>
      <c r="H488" s="115"/>
      <c r="I488" s="115"/>
      <c r="J488" s="115"/>
      <c r="K488" s="115"/>
      <c r="L488" s="51"/>
      <c r="M488" s="47"/>
      <c r="N488" s="48"/>
      <c r="O488" s="49"/>
      <c r="P488" s="147"/>
      <c r="Q488" s="12"/>
      <c r="R488" s="12"/>
      <c r="S488" s="13"/>
    </row>
    <row r="489" spans="1:19" ht="18">
      <c r="A489" s="14"/>
      <c r="B489" s="193" t="s">
        <v>37</v>
      </c>
      <c r="C489" s="193"/>
      <c r="D489" s="193"/>
      <c r="E489" s="193"/>
      <c r="F489" s="193"/>
      <c r="G489" s="193"/>
      <c r="H489" s="193"/>
      <c r="I489" s="193"/>
      <c r="J489" s="193"/>
      <c r="K489" s="193"/>
      <c r="L489" s="114">
        <f>SUM(L480:L484)</f>
        <v>65</v>
      </c>
      <c r="M489" s="30">
        <f>IF(L480=0,"",L480/B471)</f>
        <v>0.70512820512820518</v>
      </c>
      <c r="N489" s="30">
        <f>IF(L489=0,"",L489/B471)</f>
        <v>0.83333333333333337</v>
      </c>
      <c r="O489" s="30">
        <f>IF(L480=0,"",N489-M489)</f>
        <v>0.12820512820512819</v>
      </c>
      <c r="P489" s="130"/>
      <c r="Q489" s="6"/>
      <c r="R489" s="16"/>
      <c r="S489" s="5"/>
    </row>
    <row r="490" spans="1:19" ht="12.75" customHeight="1">
      <c r="M490" s="5"/>
      <c r="N490" s="5"/>
      <c r="P490" s="130"/>
    </row>
    <row r="491" spans="1:19" ht="12.75" customHeight="1">
      <c r="L491" s="129"/>
      <c r="M491" s="5"/>
      <c r="N491" s="5"/>
      <c r="P491" s="130"/>
    </row>
    <row r="492" spans="1:19" ht="26.25">
      <c r="A492" s="7"/>
      <c r="B492" s="194" t="s">
        <v>72</v>
      </c>
      <c r="C492" s="194"/>
      <c r="D492" s="194"/>
      <c r="E492" s="194"/>
      <c r="F492" s="194"/>
      <c r="G492" s="194"/>
      <c r="H492" s="194"/>
      <c r="I492" s="194"/>
      <c r="J492" s="194"/>
      <c r="K492" s="194"/>
      <c r="L492" s="113" t="s">
        <v>42</v>
      </c>
      <c r="M492" s="67"/>
      <c r="N492" s="67"/>
      <c r="O492" s="67"/>
      <c r="P492" s="130"/>
      <c r="Q492" s="6"/>
      <c r="R492" s="6"/>
      <c r="S492" s="6"/>
    </row>
    <row r="493" spans="1:19" ht="20.25">
      <c r="A493" s="195" t="s">
        <v>1</v>
      </c>
      <c r="B493" s="197" t="s">
        <v>2</v>
      </c>
      <c r="C493" s="205"/>
      <c r="D493" s="205"/>
      <c r="E493" s="205"/>
      <c r="F493" s="205"/>
      <c r="G493" s="205"/>
      <c r="H493" s="205"/>
      <c r="I493" s="205"/>
      <c r="J493" s="205"/>
      <c r="K493" s="206"/>
      <c r="L493" s="200" t="s">
        <v>3</v>
      </c>
      <c r="M493" s="191" t="s">
        <v>4</v>
      </c>
      <c r="N493" s="191" t="s">
        <v>5</v>
      </c>
      <c r="O493" s="202" t="s">
        <v>6</v>
      </c>
      <c r="P493" s="191" t="s">
        <v>7</v>
      </c>
      <c r="Q493" s="189" t="s">
        <v>8</v>
      </c>
      <c r="R493" s="189" t="s">
        <v>9</v>
      </c>
      <c r="S493" s="191" t="s">
        <v>10</v>
      </c>
    </row>
    <row r="494" spans="1:19" ht="15.75">
      <c r="A494" s="204"/>
      <c r="B494" s="9" t="s">
        <v>11</v>
      </c>
      <c r="C494" s="9" t="s">
        <v>12</v>
      </c>
      <c r="D494" s="9" t="s">
        <v>13</v>
      </c>
      <c r="E494" s="9" t="s">
        <v>14</v>
      </c>
      <c r="F494" s="9" t="s">
        <v>15</v>
      </c>
      <c r="G494" s="9" t="s">
        <v>16</v>
      </c>
      <c r="H494" s="9" t="s">
        <v>17</v>
      </c>
      <c r="I494" s="9" t="s">
        <v>18</v>
      </c>
      <c r="J494" s="9" t="s">
        <v>19</v>
      </c>
      <c r="K494" s="135" t="s">
        <v>20</v>
      </c>
      <c r="L494" s="207"/>
      <c r="M494" s="204"/>
      <c r="N494" s="204"/>
      <c r="O494" s="204"/>
      <c r="P494" s="207"/>
      <c r="Q494" s="204"/>
      <c r="R494" s="204"/>
      <c r="S494" s="204"/>
    </row>
    <row r="495" spans="1:19" ht="15.75" customHeight="1">
      <c r="A495" s="9" t="s">
        <v>42</v>
      </c>
      <c r="B495" s="31">
        <v>78</v>
      </c>
      <c r="C495" s="31"/>
      <c r="D495" s="31"/>
      <c r="E495" s="31"/>
      <c r="F495" s="31"/>
      <c r="G495" s="31"/>
      <c r="H495" s="31"/>
      <c r="I495" s="31"/>
      <c r="J495" s="31"/>
      <c r="K495" s="31"/>
      <c r="L495" s="51"/>
      <c r="M495" s="32"/>
      <c r="N495" s="33"/>
      <c r="O495" s="34"/>
      <c r="P495" s="144"/>
      <c r="Q495" s="36">
        <f>B495</f>
        <v>78</v>
      </c>
      <c r="R495" s="37"/>
      <c r="S495" s="35"/>
    </row>
    <row r="496" spans="1:19" ht="15.75" customHeight="1">
      <c r="A496" s="9" t="s">
        <v>43</v>
      </c>
      <c r="B496" s="31"/>
      <c r="C496" s="31">
        <v>69</v>
      </c>
      <c r="D496" s="31"/>
      <c r="E496" s="31"/>
      <c r="F496" s="31"/>
      <c r="G496" s="31"/>
      <c r="H496" s="31"/>
      <c r="I496" s="31"/>
      <c r="J496" s="31"/>
      <c r="K496" s="31"/>
      <c r="L496" s="51"/>
      <c r="M496" s="38"/>
      <c r="N496" s="17"/>
      <c r="O496" s="39"/>
      <c r="P496" s="40">
        <f>IF(C496=0,"",C496/B495)</f>
        <v>0.88461538461538458</v>
      </c>
      <c r="Q496" s="41">
        <v>69</v>
      </c>
      <c r="R496" s="42">
        <f t="shared" ref="R496:R504" si="42">IF(Q496=0,"",Q496/Q495)</f>
        <v>0.88461538461538458</v>
      </c>
      <c r="S496" s="42">
        <f t="shared" ref="S496:S504" si="43">IF(Q496=0,"",100%-R496)</f>
        <v>0.11538461538461542</v>
      </c>
    </row>
    <row r="497" spans="1:20" ht="15.75" customHeight="1">
      <c r="A497" s="9" t="s">
        <v>44</v>
      </c>
      <c r="B497" s="31"/>
      <c r="C497" s="31"/>
      <c r="D497" s="31">
        <v>69</v>
      </c>
      <c r="E497" s="31"/>
      <c r="F497" s="31"/>
      <c r="G497" s="31"/>
      <c r="H497" s="31"/>
      <c r="I497" s="31"/>
      <c r="J497" s="31"/>
      <c r="K497" s="31"/>
      <c r="L497" s="51"/>
      <c r="M497" s="38"/>
      <c r="N497" s="17"/>
      <c r="O497" s="39"/>
      <c r="P497" s="40">
        <f>IF(D497=0,"",D497/C496)</f>
        <v>1</v>
      </c>
      <c r="Q497" s="41">
        <v>75</v>
      </c>
      <c r="R497" s="42">
        <f t="shared" si="42"/>
        <v>1.0869565217391304</v>
      </c>
      <c r="S497" s="42">
        <f t="shared" si="43"/>
        <v>-8.6956521739130377E-2</v>
      </c>
      <c r="T497" s="27">
        <f>Q497/Q495</f>
        <v>0.96153846153846156</v>
      </c>
    </row>
    <row r="498" spans="1:20" ht="15.75" customHeight="1">
      <c r="A498" s="9" t="s">
        <v>45</v>
      </c>
      <c r="B498" s="31"/>
      <c r="C498" s="31"/>
      <c r="D498" s="31"/>
      <c r="E498" s="31">
        <v>63</v>
      </c>
      <c r="F498" s="31"/>
      <c r="G498" s="31"/>
      <c r="H498" s="31"/>
      <c r="I498" s="31"/>
      <c r="J498" s="31"/>
      <c r="K498" s="31"/>
      <c r="L498" s="51"/>
      <c r="M498" s="38"/>
      <c r="N498" s="17"/>
      <c r="O498" s="39"/>
      <c r="P498" s="40">
        <f>IF(E498=0,"",E498/D497)</f>
        <v>0.91304347826086951</v>
      </c>
      <c r="Q498" s="41">
        <v>71</v>
      </c>
      <c r="R498" s="42">
        <f t="shared" si="42"/>
        <v>0.94666666666666666</v>
      </c>
      <c r="S498" s="42">
        <f t="shared" si="43"/>
        <v>5.3333333333333344E-2</v>
      </c>
    </row>
    <row r="499" spans="1:20" ht="15.75" customHeight="1">
      <c r="A499" s="9" t="s">
        <v>46</v>
      </c>
      <c r="B499" s="31"/>
      <c r="C499" s="31"/>
      <c r="D499" s="31"/>
      <c r="E499" s="31"/>
      <c r="F499" s="31">
        <v>61</v>
      </c>
      <c r="G499" s="31"/>
      <c r="H499" s="31"/>
      <c r="I499" s="31"/>
      <c r="J499" s="31"/>
      <c r="K499" s="31"/>
      <c r="L499" s="51"/>
      <c r="M499" s="38"/>
      <c r="N499" s="17"/>
      <c r="O499" s="39"/>
      <c r="P499" s="40">
        <f>IF(F499=0,"",F499/E498)</f>
        <v>0.96825396825396826</v>
      </c>
      <c r="Q499" s="41">
        <v>66</v>
      </c>
      <c r="R499" s="42">
        <f t="shared" si="42"/>
        <v>0.92957746478873238</v>
      </c>
      <c r="S499" s="42">
        <f t="shared" si="43"/>
        <v>7.0422535211267623E-2</v>
      </c>
    </row>
    <row r="500" spans="1:20" ht="15.75" customHeight="1">
      <c r="A500" s="9" t="s">
        <v>47</v>
      </c>
      <c r="B500" s="31"/>
      <c r="C500" s="31"/>
      <c r="D500" s="31"/>
      <c r="E500" s="31"/>
      <c r="F500" s="31"/>
      <c r="G500" s="31">
        <v>56</v>
      </c>
      <c r="H500" s="31"/>
      <c r="I500" s="31"/>
      <c r="J500" s="31"/>
      <c r="K500" s="31"/>
      <c r="L500" s="51"/>
      <c r="M500" s="38"/>
      <c r="N500" s="17"/>
      <c r="O500" s="39"/>
      <c r="P500" s="40">
        <f>IF(G500=0,"",G500/F499)</f>
        <v>0.91803278688524592</v>
      </c>
      <c r="Q500" s="41">
        <v>62</v>
      </c>
      <c r="R500" s="42">
        <f t="shared" si="42"/>
        <v>0.93939393939393945</v>
      </c>
      <c r="S500" s="42">
        <f t="shared" si="43"/>
        <v>6.0606060606060552E-2</v>
      </c>
    </row>
    <row r="501" spans="1:20" ht="15.75" customHeight="1">
      <c r="A501" s="9" t="s">
        <v>49</v>
      </c>
      <c r="B501" s="31"/>
      <c r="C501" s="31"/>
      <c r="D501" s="31"/>
      <c r="E501" s="31"/>
      <c r="F501" s="31"/>
      <c r="G501" s="31"/>
      <c r="H501" s="31">
        <v>53</v>
      </c>
      <c r="I501" s="31"/>
      <c r="J501" s="31"/>
      <c r="K501" s="31"/>
      <c r="L501" s="51"/>
      <c r="M501" s="38"/>
      <c r="N501" s="17"/>
      <c r="O501" s="39"/>
      <c r="P501" s="40">
        <f>IF(H501=0,"",H501/G500)</f>
        <v>0.9464285714285714</v>
      </c>
      <c r="Q501" s="41">
        <v>62</v>
      </c>
      <c r="R501" s="42">
        <f t="shared" si="42"/>
        <v>1</v>
      </c>
      <c r="S501" s="42">
        <f t="shared" si="43"/>
        <v>0</v>
      </c>
    </row>
    <row r="502" spans="1:20" ht="15.75" customHeight="1">
      <c r="A502" s="9" t="s">
        <v>52</v>
      </c>
      <c r="B502" s="31"/>
      <c r="C502" s="31"/>
      <c r="D502" s="31"/>
      <c r="E502" s="31"/>
      <c r="F502" s="31"/>
      <c r="G502" s="31"/>
      <c r="H502" s="31"/>
      <c r="I502" s="31">
        <v>52</v>
      </c>
      <c r="J502" s="31"/>
      <c r="K502" s="31"/>
      <c r="L502" s="51"/>
      <c r="M502" s="38"/>
      <c r="N502" s="17"/>
      <c r="O502" s="39"/>
      <c r="P502" s="40">
        <f>IF(I502=0,"",I502/H501)</f>
        <v>0.98113207547169812</v>
      </c>
      <c r="Q502" s="41">
        <v>62</v>
      </c>
      <c r="R502" s="42">
        <f t="shared" si="42"/>
        <v>1</v>
      </c>
      <c r="S502" s="42">
        <f t="shared" si="43"/>
        <v>0</v>
      </c>
    </row>
    <row r="503" spans="1:20" ht="15.75" customHeight="1">
      <c r="A503" s="9" t="s">
        <v>53</v>
      </c>
      <c r="B503" s="31"/>
      <c r="C503" s="31"/>
      <c r="D503" s="31"/>
      <c r="E503" s="31"/>
      <c r="F503" s="31"/>
      <c r="G503" s="31"/>
      <c r="H503" s="31"/>
      <c r="I503" s="31"/>
      <c r="J503" s="31">
        <v>49</v>
      </c>
      <c r="K503" s="31"/>
      <c r="L503" s="51"/>
      <c r="M503" s="38"/>
      <c r="N503" s="17"/>
      <c r="O503" s="39"/>
      <c r="P503" s="40">
        <f>IF(J503=0,"",J503/I502)</f>
        <v>0.94230769230769229</v>
      </c>
      <c r="Q503" s="41">
        <v>53</v>
      </c>
      <c r="R503" s="42">
        <f t="shared" si="42"/>
        <v>0.85483870967741937</v>
      </c>
      <c r="S503" s="42">
        <f t="shared" si="43"/>
        <v>0.14516129032258063</v>
      </c>
    </row>
    <row r="504" spans="1:20" ht="15.75" customHeight="1">
      <c r="A504" s="9" t="s">
        <v>54</v>
      </c>
      <c r="B504" s="31"/>
      <c r="C504" s="31"/>
      <c r="D504" s="31"/>
      <c r="E504" s="31"/>
      <c r="F504" s="31"/>
      <c r="G504" s="31"/>
      <c r="H504" s="31"/>
      <c r="I504" s="31"/>
      <c r="J504" s="31"/>
      <c r="K504" s="31">
        <v>48</v>
      </c>
      <c r="L504" s="51">
        <v>33</v>
      </c>
      <c r="M504" s="38"/>
      <c r="N504" s="17"/>
      <c r="O504" s="39"/>
      <c r="P504" s="40">
        <f>IF(K504=0,"",K504/J503)</f>
        <v>0.97959183673469385</v>
      </c>
      <c r="Q504" s="41">
        <v>53</v>
      </c>
      <c r="R504" s="42">
        <f t="shared" si="42"/>
        <v>1</v>
      </c>
      <c r="S504" s="42">
        <f t="shared" si="43"/>
        <v>0</v>
      </c>
    </row>
    <row r="505" spans="1:20" ht="15.75" customHeight="1">
      <c r="A505" s="9" t="s">
        <v>55</v>
      </c>
      <c r="B505" s="31"/>
      <c r="C505" s="31"/>
      <c r="D505" s="31"/>
      <c r="E505" s="31"/>
      <c r="F505" s="31"/>
      <c r="G505" s="31"/>
      <c r="H505" s="31"/>
      <c r="I505" s="31"/>
      <c r="J505" s="31"/>
      <c r="K505" s="31">
        <v>4</v>
      </c>
      <c r="L505" s="51">
        <v>4</v>
      </c>
      <c r="M505" s="38"/>
      <c r="N505" s="17"/>
      <c r="O505" s="18"/>
      <c r="P505" s="145"/>
      <c r="Q505" s="44">
        <v>6</v>
      </c>
      <c r="R505" s="45"/>
      <c r="S505" s="43"/>
    </row>
    <row r="506" spans="1:20" ht="15.75" customHeight="1">
      <c r="A506" s="9" t="s">
        <v>56</v>
      </c>
      <c r="B506" s="31"/>
      <c r="C506" s="31"/>
      <c r="D506" s="31"/>
      <c r="E506" s="31"/>
      <c r="F506" s="31"/>
      <c r="G506" s="31"/>
      <c r="H506" s="31"/>
      <c r="I506" s="31"/>
      <c r="J506" s="31"/>
      <c r="K506" s="31">
        <v>1</v>
      </c>
      <c r="L506" s="51">
        <v>0</v>
      </c>
      <c r="M506" s="38"/>
      <c r="N506" s="17"/>
      <c r="O506" s="18"/>
      <c r="P506" s="146"/>
      <c r="Q506" s="44">
        <v>1</v>
      </c>
      <c r="R506" s="46"/>
      <c r="S506" s="29"/>
    </row>
    <row r="507" spans="1:20" ht="15.75" customHeight="1">
      <c r="A507" s="9" t="s">
        <v>57</v>
      </c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51"/>
      <c r="M507" s="38"/>
      <c r="N507" s="17"/>
      <c r="O507" s="18"/>
      <c r="P507" s="146"/>
      <c r="Q507" s="44">
        <v>1</v>
      </c>
      <c r="R507" s="46"/>
      <c r="S507" s="29"/>
    </row>
    <row r="508" spans="1:20" ht="15.75" customHeight="1">
      <c r="A508" s="9" t="s">
        <v>58</v>
      </c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51"/>
      <c r="M508" s="38"/>
      <c r="N508" s="17"/>
      <c r="O508" s="18"/>
      <c r="P508" s="59"/>
      <c r="Q508" s="18"/>
      <c r="R508" s="28"/>
      <c r="S508" s="29"/>
    </row>
    <row r="509" spans="1:20" ht="15.75" customHeight="1">
      <c r="A509" s="9" t="s">
        <v>59</v>
      </c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51"/>
      <c r="M509" s="38"/>
      <c r="N509" s="17"/>
      <c r="O509" s="18"/>
      <c r="P509" s="140" t="s">
        <v>48</v>
      </c>
      <c r="Q509" s="20">
        <v>46</v>
      </c>
      <c r="R509" s="21">
        <f>IF(SUM(L497:L506)=0,"",SUM(L497:L506))</f>
        <v>37</v>
      </c>
      <c r="S509" s="22" t="s">
        <v>3</v>
      </c>
    </row>
    <row r="510" spans="1:20" ht="15.75" customHeight="1">
      <c r="A510" s="9" t="s">
        <v>60</v>
      </c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51"/>
      <c r="M510" s="38"/>
      <c r="N510" s="17"/>
      <c r="O510" s="18"/>
      <c r="P510" s="141" t="s">
        <v>50</v>
      </c>
      <c r="Q510" s="24">
        <f>IF(Q509/B495=0,"",Q509/B495)</f>
        <v>0.58974358974358976</v>
      </c>
      <c r="R510" s="25">
        <f>IF(Q509/R509=0,"",Q509/R509)</f>
        <v>1.2432432432432432</v>
      </c>
      <c r="S510" s="26" t="s">
        <v>51</v>
      </c>
    </row>
    <row r="511" spans="1:20" ht="15.75" customHeight="1">
      <c r="A511" s="9" t="s">
        <v>61</v>
      </c>
      <c r="B511" s="115"/>
      <c r="C511" s="115"/>
      <c r="D511" s="115"/>
      <c r="E511" s="115"/>
      <c r="F511" s="115"/>
      <c r="G511" s="115"/>
      <c r="H511" s="115"/>
      <c r="I511" s="115"/>
      <c r="J511" s="115"/>
      <c r="K511" s="115"/>
      <c r="L511" s="51"/>
      <c r="M511" s="47"/>
      <c r="N511" s="48"/>
      <c r="O511" s="49"/>
      <c r="P511" s="147"/>
      <c r="Q511" s="12"/>
      <c r="R511" s="12"/>
      <c r="S511" s="13"/>
    </row>
    <row r="512" spans="1:20" ht="18">
      <c r="A512" s="14"/>
      <c r="B512" s="193" t="s">
        <v>37</v>
      </c>
      <c r="C512" s="193"/>
      <c r="D512" s="193"/>
      <c r="E512" s="193"/>
      <c r="F512" s="193"/>
      <c r="G512" s="193"/>
      <c r="H512" s="193"/>
      <c r="I512" s="193"/>
      <c r="J512" s="193"/>
      <c r="K512" s="193"/>
      <c r="L512" s="114">
        <f>SUM(L504:L508)</f>
        <v>37</v>
      </c>
      <c r="M512" s="30">
        <f>IF(L504=0,"",L504/B495)</f>
        <v>0.42307692307692307</v>
      </c>
      <c r="N512" s="30">
        <f>IF(L512=0,"",L512/B495)</f>
        <v>0.47435897435897434</v>
      </c>
      <c r="O512" s="30">
        <f>IF(L504=0,"",N512-M512)</f>
        <v>5.1282051282051266E-2</v>
      </c>
      <c r="P512" s="130"/>
      <c r="Q512" s="6"/>
      <c r="R512" s="16"/>
      <c r="S512" s="5"/>
    </row>
    <row r="513" spans="1:20" ht="12.75" customHeight="1">
      <c r="M513" s="5"/>
      <c r="N513" s="5"/>
      <c r="P513" s="130"/>
    </row>
    <row r="514" spans="1:20" ht="12.75" customHeight="1">
      <c r="L514" s="129"/>
      <c r="M514" s="5"/>
      <c r="N514" s="5"/>
      <c r="P514" s="130"/>
    </row>
    <row r="515" spans="1:20" ht="26.25">
      <c r="A515" s="7"/>
      <c r="B515" s="194" t="s">
        <v>72</v>
      </c>
      <c r="C515" s="194"/>
      <c r="D515" s="194"/>
      <c r="E515" s="194"/>
      <c r="F515" s="194"/>
      <c r="G515" s="194"/>
      <c r="H515" s="194"/>
      <c r="I515" s="194"/>
      <c r="J515" s="194"/>
      <c r="K515" s="194"/>
      <c r="L515" s="113" t="s">
        <v>43</v>
      </c>
      <c r="M515" s="67"/>
      <c r="N515" s="67"/>
      <c r="O515" s="67"/>
      <c r="P515" s="130"/>
      <c r="Q515" s="6"/>
      <c r="R515" s="6"/>
      <c r="S515" s="6"/>
    </row>
    <row r="516" spans="1:20" ht="20.25">
      <c r="A516" s="195" t="s">
        <v>1</v>
      </c>
      <c r="B516" s="197" t="s">
        <v>2</v>
      </c>
      <c r="C516" s="205"/>
      <c r="D516" s="205"/>
      <c r="E516" s="205"/>
      <c r="F516" s="205"/>
      <c r="G516" s="205"/>
      <c r="H516" s="205"/>
      <c r="I516" s="205"/>
      <c r="J516" s="205"/>
      <c r="K516" s="206"/>
      <c r="L516" s="200" t="s">
        <v>3</v>
      </c>
      <c r="M516" s="191" t="s">
        <v>4</v>
      </c>
      <c r="N516" s="191" t="s">
        <v>5</v>
      </c>
      <c r="O516" s="202" t="s">
        <v>6</v>
      </c>
      <c r="P516" s="191" t="s">
        <v>7</v>
      </c>
      <c r="Q516" s="189" t="s">
        <v>8</v>
      </c>
      <c r="R516" s="189" t="s">
        <v>9</v>
      </c>
      <c r="S516" s="191" t="s">
        <v>10</v>
      </c>
    </row>
    <row r="517" spans="1:20" ht="15.75">
      <c r="A517" s="204"/>
      <c r="B517" s="9" t="s">
        <v>11</v>
      </c>
      <c r="C517" s="9" t="s">
        <v>12</v>
      </c>
      <c r="D517" s="9" t="s">
        <v>13</v>
      </c>
      <c r="E517" s="9" t="s">
        <v>14</v>
      </c>
      <c r="F517" s="9" t="s">
        <v>15</v>
      </c>
      <c r="G517" s="9" t="s">
        <v>16</v>
      </c>
      <c r="H517" s="9" t="s">
        <v>17</v>
      </c>
      <c r="I517" s="9" t="s">
        <v>18</v>
      </c>
      <c r="J517" s="9" t="s">
        <v>19</v>
      </c>
      <c r="K517" s="135" t="s">
        <v>20</v>
      </c>
      <c r="L517" s="207"/>
      <c r="M517" s="204"/>
      <c r="N517" s="204"/>
      <c r="O517" s="204"/>
      <c r="P517" s="207"/>
      <c r="Q517" s="204"/>
      <c r="R517" s="204"/>
      <c r="S517" s="204"/>
    </row>
    <row r="518" spans="1:20" ht="15.75">
      <c r="A518" s="9" t="s">
        <v>43</v>
      </c>
      <c r="B518" s="31">
        <v>76</v>
      </c>
      <c r="C518" s="31"/>
      <c r="D518" s="31"/>
      <c r="E518" s="31"/>
      <c r="F518" s="31"/>
      <c r="G518" s="31"/>
      <c r="H518" s="31"/>
      <c r="I518" s="31"/>
      <c r="J518" s="31"/>
      <c r="K518" s="31"/>
      <c r="L518" s="51"/>
      <c r="M518" s="32"/>
      <c r="N518" s="33"/>
      <c r="O518" s="34"/>
      <c r="P518" s="144"/>
      <c r="Q518" s="36">
        <f>B518</f>
        <v>76</v>
      </c>
      <c r="R518" s="37"/>
      <c r="S518" s="35"/>
    </row>
    <row r="519" spans="1:20" ht="15.75" customHeight="1">
      <c r="A519" s="9" t="s">
        <v>44</v>
      </c>
      <c r="B519" s="31"/>
      <c r="C519" s="31">
        <v>73</v>
      </c>
      <c r="D519" s="31"/>
      <c r="E519" s="31"/>
      <c r="F519" s="31"/>
      <c r="G519" s="31"/>
      <c r="H519" s="31"/>
      <c r="I519" s="31"/>
      <c r="J519" s="31"/>
      <c r="K519" s="31"/>
      <c r="L519" s="51"/>
      <c r="M519" s="38"/>
      <c r="N519" s="17"/>
      <c r="O519" s="39"/>
      <c r="P519" s="40">
        <f>IF(C519=0,"",C519/B518)</f>
        <v>0.96052631578947367</v>
      </c>
      <c r="Q519" s="41">
        <v>75</v>
      </c>
      <c r="R519" s="42">
        <f t="shared" ref="R519:R527" si="44">IF(Q519=0,"",Q519/Q518)</f>
        <v>0.98684210526315785</v>
      </c>
      <c r="S519" s="42">
        <f t="shared" ref="S519:S527" si="45">IF(Q519=0,"",100%-R519)</f>
        <v>1.3157894736842146E-2</v>
      </c>
    </row>
    <row r="520" spans="1:20" ht="15.75" customHeight="1">
      <c r="A520" s="9" t="s">
        <v>45</v>
      </c>
      <c r="B520" s="31"/>
      <c r="C520" s="31"/>
      <c r="D520" s="31">
        <v>61</v>
      </c>
      <c r="E520" s="31"/>
      <c r="F520" s="31"/>
      <c r="G520" s="31"/>
      <c r="H520" s="31"/>
      <c r="I520" s="31"/>
      <c r="J520" s="31"/>
      <c r="K520" s="31"/>
      <c r="L520" s="51"/>
      <c r="M520" s="38"/>
      <c r="N520" s="17"/>
      <c r="O520" s="39"/>
      <c r="P520" s="40">
        <f>IF(D520=0,"",D520/C519)</f>
        <v>0.83561643835616439</v>
      </c>
      <c r="Q520" s="41">
        <v>63</v>
      </c>
      <c r="R520" s="42">
        <f t="shared" si="44"/>
        <v>0.84</v>
      </c>
      <c r="S520" s="42">
        <f t="shared" si="45"/>
        <v>0.16000000000000003</v>
      </c>
      <c r="T520" s="27">
        <f>Q520/Q518</f>
        <v>0.82894736842105265</v>
      </c>
    </row>
    <row r="521" spans="1:20" ht="15.75" customHeight="1">
      <c r="A521" s="9" t="s">
        <v>46</v>
      </c>
      <c r="B521" s="31"/>
      <c r="C521" s="31"/>
      <c r="D521" s="31"/>
      <c r="E521" s="31">
        <v>54</v>
      </c>
      <c r="F521" s="31"/>
      <c r="G521" s="31"/>
      <c r="H521" s="31"/>
      <c r="I521" s="31"/>
      <c r="J521" s="31"/>
      <c r="K521" s="31"/>
      <c r="L521" s="51"/>
      <c r="M521" s="38"/>
      <c r="N521" s="17"/>
      <c r="O521" s="39"/>
      <c r="P521" s="40">
        <f>IF(E521=0,"",E521/D520)</f>
        <v>0.88524590163934425</v>
      </c>
      <c r="Q521" s="41">
        <v>59</v>
      </c>
      <c r="R521" s="42">
        <f t="shared" si="44"/>
        <v>0.93650793650793651</v>
      </c>
      <c r="S521" s="42">
        <f t="shared" si="45"/>
        <v>6.3492063492063489E-2</v>
      </c>
    </row>
    <row r="522" spans="1:20" ht="15.75" customHeight="1">
      <c r="A522" s="9" t="s">
        <v>47</v>
      </c>
      <c r="B522" s="31"/>
      <c r="C522" s="31"/>
      <c r="D522" s="31"/>
      <c r="E522" s="31"/>
      <c r="F522" s="31">
        <v>54</v>
      </c>
      <c r="G522" s="31"/>
      <c r="H522" s="31"/>
      <c r="I522" s="31"/>
      <c r="J522" s="31"/>
      <c r="K522" s="31"/>
      <c r="L522" s="51"/>
      <c r="M522" s="38"/>
      <c r="N522" s="17"/>
      <c r="O522" s="39"/>
      <c r="P522" s="40">
        <f>IF(F522=0,"",F522/E521)</f>
        <v>1</v>
      </c>
      <c r="Q522" s="41">
        <v>56</v>
      </c>
      <c r="R522" s="42">
        <f t="shared" si="44"/>
        <v>0.94915254237288138</v>
      </c>
      <c r="S522" s="42">
        <f t="shared" si="45"/>
        <v>5.084745762711862E-2</v>
      </c>
    </row>
    <row r="523" spans="1:20" ht="15.75" customHeight="1">
      <c r="A523" s="9" t="s">
        <v>49</v>
      </c>
      <c r="B523" s="31"/>
      <c r="C523" s="31"/>
      <c r="D523" s="31"/>
      <c r="E523" s="31"/>
      <c r="F523" s="31"/>
      <c r="G523" s="31">
        <v>53</v>
      </c>
      <c r="H523" s="31"/>
      <c r="I523" s="31"/>
      <c r="J523" s="31"/>
      <c r="K523" s="31"/>
      <c r="L523" s="51"/>
      <c r="M523" s="38"/>
      <c r="N523" s="17"/>
      <c r="O523" s="39"/>
      <c r="P523" s="40">
        <f>IF(G523=0,"",G523/F522)</f>
        <v>0.98148148148148151</v>
      </c>
      <c r="Q523" s="41">
        <v>55</v>
      </c>
      <c r="R523" s="42">
        <f t="shared" si="44"/>
        <v>0.9821428571428571</v>
      </c>
      <c r="S523" s="42">
        <f t="shared" si="45"/>
        <v>1.7857142857142905E-2</v>
      </c>
    </row>
    <row r="524" spans="1:20" ht="15.75" customHeight="1">
      <c r="A524" s="9" t="s">
        <v>52</v>
      </c>
      <c r="B524" s="31"/>
      <c r="C524" s="31"/>
      <c r="D524" s="31"/>
      <c r="E524" s="31"/>
      <c r="F524" s="31"/>
      <c r="G524" s="31"/>
      <c r="H524" s="31">
        <v>49</v>
      </c>
      <c r="I524" s="31"/>
      <c r="J524" s="31"/>
      <c r="K524" s="31"/>
      <c r="L524" s="51"/>
      <c r="M524" s="38"/>
      <c r="N524" s="17"/>
      <c r="O524" s="39"/>
      <c r="P524" s="40">
        <f>IF(H524=0,"",H524/G523)</f>
        <v>0.92452830188679247</v>
      </c>
      <c r="Q524" s="41">
        <v>52</v>
      </c>
      <c r="R524" s="42">
        <f t="shared" si="44"/>
        <v>0.94545454545454544</v>
      </c>
      <c r="S524" s="42">
        <f t="shared" si="45"/>
        <v>5.4545454545454564E-2</v>
      </c>
    </row>
    <row r="525" spans="1:20" ht="15.75" customHeight="1">
      <c r="A525" s="9" t="s">
        <v>53</v>
      </c>
      <c r="B525" s="31"/>
      <c r="C525" s="31"/>
      <c r="D525" s="31"/>
      <c r="E525" s="31"/>
      <c r="F525" s="31"/>
      <c r="G525" s="31"/>
      <c r="H525" s="31"/>
      <c r="I525" s="31">
        <v>48</v>
      </c>
      <c r="J525" s="31"/>
      <c r="K525" s="31"/>
      <c r="L525" s="51"/>
      <c r="M525" s="38"/>
      <c r="N525" s="17"/>
      <c r="O525" s="39"/>
      <c r="P525" s="40">
        <f>IF(I525=0,"",I525/H524)</f>
        <v>0.97959183673469385</v>
      </c>
      <c r="Q525" s="41">
        <v>52</v>
      </c>
      <c r="R525" s="42">
        <f t="shared" si="44"/>
        <v>1</v>
      </c>
      <c r="S525" s="42">
        <f t="shared" si="45"/>
        <v>0</v>
      </c>
    </row>
    <row r="526" spans="1:20" ht="15.75" customHeight="1">
      <c r="A526" s="9" t="s">
        <v>54</v>
      </c>
      <c r="B526" s="31"/>
      <c r="C526" s="31"/>
      <c r="D526" s="31"/>
      <c r="E526" s="31"/>
      <c r="F526" s="31"/>
      <c r="G526" s="31"/>
      <c r="H526" s="31"/>
      <c r="I526" s="31"/>
      <c r="J526" s="31">
        <v>48</v>
      </c>
      <c r="K526" s="31"/>
      <c r="L526" s="51"/>
      <c r="M526" s="38"/>
      <c r="N526" s="17"/>
      <c r="O526" s="39"/>
      <c r="P526" s="40">
        <f>IF(J526=0,"",J526/I525)</f>
        <v>1</v>
      </c>
      <c r="Q526" s="41">
        <v>52</v>
      </c>
      <c r="R526" s="42">
        <f t="shared" si="44"/>
        <v>1</v>
      </c>
      <c r="S526" s="42">
        <f t="shared" si="45"/>
        <v>0</v>
      </c>
    </row>
    <row r="527" spans="1:20" ht="15.75" customHeight="1">
      <c r="A527" s="9" t="s">
        <v>55</v>
      </c>
      <c r="B527" s="31"/>
      <c r="C527" s="31"/>
      <c r="D527" s="31"/>
      <c r="E527" s="31"/>
      <c r="F527" s="31"/>
      <c r="G527" s="31"/>
      <c r="H527" s="31"/>
      <c r="I527" s="31"/>
      <c r="J527" s="31"/>
      <c r="K527" s="31">
        <v>48</v>
      </c>
      <c r="L527" s="51">
        <v>44</v>
      </c>
      <c r="M527" s="38"/>
      <c r="N527" s="17"/>
      <c r="O527" s="39"/>
      <c r="P527" s="40">
        <f>IF(K527=0,"",K527/J526)</f>
        <v>1</v>
      </c>
      <c r="Q527" s="41">
        <v>52</v>
      </c>
      <c r="R527" s="42">
        <f t="shared" si="44"/>
        <v>1</v>
      </c>
      <c r="S527" s="42">
        <f t="shared" si="45"/>
        <v>0</v>
      </c>
    </row>
    <row r="528" spans="1:20" ht="15.75" customHeight="1">
      <c r="A528" s="9" t="s">
        <v>56</v>
      </c>
      <c r="B528" s="31"/>
      <c r="C528" s="31"/>
      <c r="D528" s="31"/>
      <c r="E528" s="31"/>
      <c r="F528" s="31"/>
      <c r="G528" s="31"/>
      <c r="H528" s="31"/>
      <c r="I528" s="31"/>
      <c r="J528" s="31"/>
      <c r="K528" s="31">
        <v>5</v>
      </c>
      <c r="L528" s="51">
        <v>4</v>
      </c>
      <c r="M528" s="38"/>
      <c r="N528" s="17"/>
      <c r="O528" s="18"/>
      <c r="P528" s="145"/>
      <c r="Q528" s="44">
        <v>7</v>
      </c>
      <c r="R528" s="45"/>
      <c r="S528" s="43"/>
    </row>
    <row r="529" spans="1:20" ht="15.75" customHeight="1">
      <c r="A529" s="9" t="s">
        <v>57</v>
      </c>
      <c r="B529" s="31"/>
      <c r="C529" s="31"/>
      <c r="D529" s="31"/>
      <c r="E529" s="31"/>
      <c r="F529" s="31"/>
      <c r="G529" s="31"/>
      <c r="H529" s="31"/>
      <c r="I529" s="31"/>
      <c r="J529" s="31"/>
      <c r="K529" s="31">
        <v>2</v>
      </c>
      <c r="L529" s="51">
        <v>1</v>
      </c>
      <c r="M529" s="38"/>
      <c r="N529" s="17"/>
      <c r="O529" s="18"/>
      <c r="P529" s="146"/>
      <c r="Q529" s="44">
        <v>3</v>
      </c>
      <c r="R529" s="46"/>
      <c r="S529" s="29"/>
    </row>
    <row r="530" spans="1:20" ht="15.75" customHeight="1">
      <c r="A530" s="9" t="s">
        <v>58</v>
      </c>
      <c r="B530" s="31"/>
      <c r="C530" s="31"/>
      <c r="D530" s="31"/>
      <c r="E530" s="31"/>
      <c r="F530" s="31"/>
      <c r="G530" s="31"/>
      <c r="H530" s="31"/>
      <c r="I530" s="31"/>
      <c r="J530" s="31"/>
      <c r="K530" s="31">
        <v>1</v>
      </c>
      <c r="L530" s="51">
        <v>2</v>
      </c>
      <c r="M530" s="38"/>
      <c r="N530" s="17"/>
      <c r="O530" s="18"/>
      <c r="P530" s="146"/>
      <c r="Q530" s="44">
        <v>2</v>
      </c>
      <c r="R530" s="46"/>
      <c r="S530" s="29"/>
    </row>
    <row r="531" spans="1:20" ht="15.75" customHeight="1">
      <c r="A531" s="9" t="s">
        <v>59</v>
      </c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51"/>
      <c r="M531" s="38"/>
      <c r="N531" s="17"/>
      <c r="O531" s="18"/>
      <c r="P531" s="59"/>
      <c r="Q531" s="18"/>
      <c r="R531" s="28"/>
      <c r="S531" s="29"/>
    </row>
    <row r="532" spans="1:20" ht="15.75" customHeight="1">
      <c r="A532" s="9" t="s">
        <v>60</v>
      </c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51"/>
      <c r="M532" s="38"/>
      <c r="N532" s="17"/>
      <c r="O532" s="18"/>
      <c r="P532" s="140" t="s">
        <v>48</v>
      </c>
      <c r="Q532" s="20">
        <v>49</v>
      </c>
      <c r="R532" s="21">
        <f>L535</f>
        <v>51</v>
      </c>
      <c r="S532" s="22" t="s">
        <v>3</v>
      </c>
    </row>
    <row r="533" spans="1:20" ht="15.75" customHeight="1">
      <c r="A533" s="9" t="s">
        <v>61</v>
      </c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51"/>
      <c r="M533" s="38"/>
      <c r="N533" s="17"/>
      <c r="O533" s="18"/>
      <c r="P533" s="141" t="s">
        <v>50</v>
      </c>
      <c r="Q533" s="24">
        <f>IF(Q532/B518=0,"",Q532/B518)</f>
        <v>0.64473684210526316</v>
      </c>
      <c r="R533" s="25">
        <f>IF(Q532/R532=0,"",Q532/R532)</f>
        <v>0.96078431372549022</v>
      </c>
      <c r="S533" s="26" t="s">
        <v>51</v>
      </c>
    </row>
    <row r="534" spans="1:20" ht="15.75">
      <c r="A534" s="9" t="s">
        <v>62</v>
      </c>
      <c r="B534" s="115"/>
      <c r="C534" s="115"/>
      <c r="D534" s="115"/>
      <c r="E534" s="115"/>
      <c r="F534" s="115"/>
      <c r="G534" s="115"/>
      <c r="H534" s="115"/>
      <c r="I534" s="115"/>
      <c r="J534" s="115"/>
      <c r="K534" s="115"/>
      <c r="L534" s="51"/>
      <c r="M534" s="47"/>
      <c r="N534" s="48"/>
      <c r="O534" s="49"/>
      <c r="P534" s="147"/>
      <c r="Q534" s="12"/>
      <c r="R534" s="12"/>
      <c r="S534" s="13"/>
    </row>
    <row r="535" spans="1:20" ht="18">
      <c r="A535" s="14"/>
      <c r="B535" s="193" t="s">
        <v>37</v>
      </c>
      <c r="C535" s="193"/>
      <c r="D535" s="193"/>
      <c r="E535" s="193"/>
      <c r="F535" s="193"/>
      <c r="G535" s="193"/>
      <c r="H535" s="193"/>
      <c r="I535" s="193"/>
      <c r="J535" s="193"/>
      <c r="K535" s="193"/>
      <c r="L535" s="114">
        <f>SUM(L527:L531)</f>
        <v>51</v>
      </c>
      <c r="M535" s="30">
        <f>IF(L527=0,"",L527/B518)</f>
        <v>0.57894736842105265</v>
      </c>
      <c r="N535" s="30">
        <f>IF(L535=0,"",L535/B518)</f>
        <v>0.67105263157894735</v>
      </c>
      <c r="O535" s="30">
        <f>IF(L527=0,"",N535-M535)</f>
        <v>9.210526315789469E-2</v>
      </c>
      <c r="P535" s="130"/>
      <c r="Q535" s="6"/>
      <c r="R535" s="16"/>
      <c r="S535" s="5"/>
    </row>
    <row r="536" spans="1:20" ht="12.75" customHeight="1">
      <c r="M536" s="5"/>
      <c r="N536" s="5"/>
      <c r="P536" s="130"/>
      <c r="Q536" s="6"/>
      <c r="R536" s="6"/>
      <c r="S536" s="6"/>
    </row>
    <row r="537" spans="1:20" ht="26.25">
      <c r="A537" s="7"/>
      <c r="B537" s="194" t="s">
        <v>72</v>
      </c>
      <c r="C537" s="194"/>
      <c r="D537" s="194"/>
      <c r="E537" s="194"/>
      <c r="F537" s="194"/>
      <c r="G537" s="194"/>
      <c r="H537" s="194"/>
      <c r="I537" s="194"/>
      <c r="J537" s="194"/>
      <c r="K537" s="194"/>
      <c r="L537" s="113" t="s">
        <v>44</v>
      </c>
      <c r="M537" s="67"/>
      <c r="N537" s="67"/>
      <c r="O537" s="67"/>
      <c r="P537" s="130"/>
      <c r="Q537" s="6"/>
      <c r="R537" s="6"/>
      <c r="S537" s="6"/>
    </row>
    <row r="538" spans="1:20" ht="20.25">
      <c r="A538" s="195" t="s">
        <v>1</v>
      </c>
      <c r="B538" s="197" t="s">
        <v>2</v>
      </c>
      <c r="C538" s="205"/>
      <c r="D538" s="205"/>
      <c r="E538" s="205"/>
      <c r="F538" s="205"/>
      <c r="G538" s="205"/>
      <c r="H538" s="205"/>
      <c r="I538" s="205"/>
      <c r="J538" s="205"/>
      <c r="K538" s="206"/>
      <c r="L538" s="200" t="s">
        <v>3</v>
      </c>
      <c r="M538" s="191" t="s">
        <v>4</v>
      </c>
      <c r="N538" s="191" t="s">
        <v>5</v>
      </c>
      <c r="O538" s="202" t="s">
        <v>6</v>
      </c>
      <c r="P538" s="191" t="s">
        <v>7</v>
      </c>
      <c r="Q538" s="189" t="s">
        <v>8</v>
      </c>
      <c r="R538" s="189" t="s">
        <v>9</v>
      </c>
      <c r="S538" s="191" t="s">
        <v>10</v>
      </c>
    </row>
    <row r="539" spans="1:20" ht="15.75">
      <c r="A539" s="204"/>
      <c r="B539" s="9" t="s">
        <v>11</v>
      </c>
      <c r="C539" s="9" t="s">
        <v>12</v>
      </c>
      <c r="D539" s="9" t="s">
        <v>13</v>
      </c>
      <c r="E539" s="9" t="s">
        <v>14</v>
      </c>
      <c r="F539" s="9" t="s">
        <v>15</v>
      </c>
      <c r="G539" s="9" t="s">
        <v>16</v>
      </c>
      <c r="H539" s="9" t="s">
        <v>17</v>
      </c>
      <c r="I539" s="9" t="s">
        <v>18</v>
      </c>
      <c r="J539" s="9" t="s">
        <v>19</v>
      </c>
      <c r="K539" s="135" t="s">
        <v>20</v>
      </c>
      <c r="L539" s="207"/>
      <c r="M539" s="204"/>
      <c r="N539" s="204"/>
      <c r="O539" s="204"/>
      <c r="P539" s="207"/>
      <c r="Q539" s="204"/>
      <c r="R539" s="204"/>
      <c r="S539" s="204"/>
    </row>
    <row r="540" spans="1:20" ht="15.75" customHeight="1">
      <c r="A540" s="9" t="s">
        <v>44</v>
      </c>
      <c r="B540" s="31">
        <v>78</v>
      </c>
      <c r="C540" s="31"/>
      <c r="D540" s="31"/>
      <c r="E540" s="31"/>
      <c r="F540" s="31"/>
      <c r="G540" s="31"/>
      <c r="H540" s="31"/>
      <c r="I540" s="31"/>
      <c r="J540" s="31"/>
      <c r="K540" s="31"/>
      <c r="L540" s="51"/>
      <c r="M540" s="32"/>
      <c r="N540" s="33"/>
      <c r="O540" s="34"/>
      <c r="P540" s="144"/>
      <c r="Q540" s="36">
        <f>B540</f>
        <v>78</v>
      </c>
      <c r="R540" s="37"/>
      <c r="S540" s="35"/>
    </row>
    <row r="541" spans="1:20" ht="15.75" customHeight="1">
      <c r="A541" s="9" t="s">
        <v>45</v>
      </c>
      <c r="B541" s="31"/>
      <c r="C541" s="31">
        <v>72</v>
      </c>
      <c r="D541" s="31"/>
      <c r="E541" s="31"/>
      <c r="F541" s="31"/>
      <c r="G541" s="31"/>
      <c r="H541" s="31"/>
      <c r="I541" s="31"/>
      <c r="J541" s="31"/>
      <c r="K541" s="31"/>
      <c r="L541" s="51"/>
      <c r="M541" s="38"/>
      <c r="N541" s="17"/>
      <c r="O541" s="39"/>
      <c r="P541" s="40">
        <f>IF(C541=0,"",C541/B540)</f>
        <v>0.92307692307692313</v>
      </c>
      <c r="Q541" s="41">
        <v>76</v>
      </c>
      <c r="R541" s="42">
        <f t="shared" ref="R541:R549" si="46">IF(Q541=0,"",Q541/Q540)</f>
        <v>0.97435897435897434</v>
      </c>
      <c r="S541" s="42">
        <f t="shared" ref="S541:S549" si="47">IF(Q541=0,"",100%-R541)</f>
        <v>2.5641025641025661E-2</v>
      </c>
    </row>
    <row r="542" spans="1:20" ht="15.75" customHeight="1">
      <c r="A542" s="9" t="s">
        <v>46</v>
      </c>
      <c r="B542" s="31"/>
      <c r="C542" s="31"/>
      <c r="D542" s="31">
        <v>66</v>
      </c>
      <c r="E542" s="31"/>
      <c r="F542" s="31"/>
      <c r="G542" s="31"/>
      <c r="H542" s="31"/>
      <c r="I542" s="31"/>
      <c r="J542" s="31"/>
      <c r="K542" s="31"/>
      <c r="L542" s="51"/>
      <c r="M542" s="38"/>
      <c r="N542" s="17"/>
      <c r="O542" s="39"/>
      <c r="P542" s="40">
        <f>IF(D542=0,"",D542/C541)</f>
        <v>0.91666666666666663</v>
      </c>
      <c r="Q542" s="41">
        <v>69</v>
      </c>
      <c r="R542" s="42">
        <f t="shared" si="46"/>
        <v>0.90789473684210531</v>
      </c>
      <c r="S542" s="42">
        <f t="shared" si="47"/>
        <v>9.210526315789469E-2</v>
      </c>
      <c r="T542" s="27">
        <f>Q542/Q540</f>
        <v>0.88461538461538458</v>
      </c>
    </row>
    <row r="543" spans="1:20" ht="15.75" customHeight="1">
      <c r="A543" s="9" t="s">
        <v>47</v>
      </c>
      <c r="B543" s="31"/>
      <c r="C543" s="31"/>
      <c r="D543" s="31"/>
      <c r="E543" s="31">
        <v>61</v>
      </c>
      <c r="F543" s="31"/>
      <c r="G543" s="31"/>
      <c r="H543" s="31"/>
      <c r="I543" s="31"/>
      <c r="J543" s="31"/>
      <c r="K543" s="31"/>
      <c r="L543" s="51"/>
      <c r="M543" s="38"/>
      <c r="N543" s="17"/>
      <c r="O543" s="39"/>
      <c r="P543" s="40">
        <f>IF(E543=0,"",E543/D542)</f>
        <v>0.9242424242424242</v>
      </c>
      <c r="Q543" s="41">
        <v>67</v>
      </c>
      <c r="R543" s="42">
        <f t="shared" si="46"/>
        <v>0.97101449275362317</v>
      </c>
      <c r="S543" s="42">
        <f t="shared" si="47"/>
        <v>2.8985507246376829E-2</v>
      </c>
    </row>
    <row r="544" spans="1:20" ht="15.75" customHeight="1">
      <c r="A544" s="9" t="s">
        <v>49</v>
      </c>
      <c r="B544" s="31"/>
      <c r="C544" s="31"/>
      <c r="D544" s="31"/>
      <c r="E544" s="31"/>
      <c r="F544" s="31">
        <v>61</v>
      </c>
      <c r="G544" s="31"/>
      <c r="H544" s="31"/>
      <c r="I544" s="31"/>
      <c r="J544" s="31"/>
      <c r="K544" s="31"/>
      <c r="L544" s="51"/>
      <c r="M544" s="38"/>
      <c r="N544" s="17"/>
      <c r="O544" s="39"/>
      <c r="P544" s="40">
        <f>IF(F544=0,"",F544/E543)</f>
        <v>1</v>
      </c>
      <c r="Q544" s="41">
        <v>67</v>
      </c>
      <c r="R544" s="42">
        <f t="shared" si="46"/>
        <v>1</v>
      </c>
      <c r="S544" s="42">
        <f t="shared" si="47"/>
        <v>0</v>
      </c>
    </row>
    <row r="545" spans="1:19" ht="15.75" customHeight="1">
      <c r="A545" s="9" t="s">
        <v>52</v>
      </c>
      <c r="B545" s="31"/>
      <c r="C545" s="31"/>
      <c r="D545" s="31"/>
      <c r="E545" s="31"/>
      <c r="F545" s="31"/>
      <c r="G545" s="31">
        <v>56</v>
      </c>
      <c r="H545" s="31"/>
      <c r="I545" s="31"/>
      <c r="J545" s="31"/>
      <c r="K545" s="31"/>
      <c r="L545" s="51"/>
      <c r="M545" s="38"/>
      <c r="N545" s="17"/>
      <c r="O545" s="39"/>
      <c r="P545" s="40">
        <f>IF(G545=0,"",G545/F544)</f>
        <v>0.91803278688524592</v>
      </c>
      <c r="Q545" s="41">
        <v>64</v>
      </c>
      <c r="R545" s="42">
        <f t="shared" si="46"/>
        <v>0.95522388059701491</v>
      </c>
      <c r="S545" s="42">
        <f t="shared" si="47"/>
        <v>4.4776119402985093E-2</v>
      </c>
    </row>
    <row r="546" spans="1:19" ht="15.75" customHeight="1">
      <c r="A546" s="9" t="s">
        <v>53</v>
      </c>
      <c r="B546" s="31"/>
      <c r="C546" s="31"/>
      <c r="D546" s="31"/>
      <c r="E546" s="31"/>
      <c r="F546" s="31"/>
      <c r="G546" s="31"/>
      <c r="H546" s="31">
        <v>56</v>
      </c>
      <c r="I546" s="31"/>
      <c r="J546" s="31"/>
      <c r="K546" s="31"/>
      <c r="L546" s="51"/>
      <c r="M546" s="38"/>
      <c r="N546" s="17"/>
      <c r="O546" s="39"/>
      <c r="P546" s="40">
        <f>IF(H546=0,"",H546/G545)</f>
        <v>1</v>
      </c>
      <c r="Q546" s="41">
        <v>64</v>
      </c>
      <c r="R546" s="42">
        <f t="shared" si="46"/>
        <v>1</v>
      </c>
      <c r="S546" s="42">
        <f t="shared" si="47"/>
        <v>0</v>
      </c>
    </row>
    <row r="547" spans="1:19" ht="15.75" customHeight="1">
      <c r="A547" s="9" t="s">
        <v>54</v>
      </c>
      <c r="B547" s="31"/>
      <c r="C547" s="31"/>
      <c r="D547" s="31"/>
      <c r="E547" s="31"/>
      <c r="F547" s="31"/>
      <c r="G547" s="31"/>
      <c r="H547" s="31"/>
      <c r="I547" s="31">
        <v>55</v>
      </c>
      <c r="J547" s="31"/>
      <c r="K547" s="31"/>
      <c r="L547" s="51"/>
      <c r="M547" s="38"/>
      <c r="N547" s="17"/>
      <c r="O547" s="39"/>
      <c r="P547" s="40">
        <f>IF(I547=0,"",I547/H546)</f>
        <v>0.9821428571428571</v>
      </c>
      <c r="Q547" s="41">
        <v>62</v>
      </c>
      <c r="R547" s="42">
        <f t="shared" si="46"/>
        <v>0.96875</v>
      </c>
      <c r="S547" s="42">
        <f t="shared" si="47"/>
        <v>3.125E-2</v>
      </c>
    </row>
    <row r="548" spans="1:19" ht="15.75" customHeight="1">
      <c r="A548" s="9" t="s">
        <v>55</v>
      </c>
      <c r="B548" s="31"/>
      <c r="C548" s="31"/>
      <c r="D548" s="31"/>
      <c r="E548" s="31"/>
      <c r="F548" s="31"/>
      <c r="G548" s="31"/>
      <c r="H548" s="31"/>
      <c r="I548" s="31"/>
      <c r="J548" s="31">
        <v>53</v>
      </c>
      <c r="K548" s="31"/>
      <c r="L548" s="51"/>
      <c r="M548" s="38"/>
      <c r="N548" s="17"/>
      <c r="O548" s="39"/>
      <c r="P548" s="40">
        <f>IF(J548=0,"",J548/I547)</f>
        <v>0.96363636363636362</v>
      </c>
      <c r="Q548" s="41">
        <v>61</v>
      </c>
      <c r="R548" s="42">
        <f t="shared" si="46"/>
        <v>0.9838709677419355</v>
      </c>
      <c r="S548" s="42">
        <f t="shared" si="47"/>
        <v>1.6129032258064502E-2</v>
      </c>
    </row>
    <row r="549" spans="1:19" ht="15.75" customHeight="1">
      <c r="A549" s="9" t="s">
        <v>56</v>
      </c>
      <c r="B549" s="31"/>
      <c r="C549" s="31"/>
      <c r="D549" s="31"/>
      <c r="E549" s="31"/>
      <c r="F549" s="31"/>
      <c r="G549" s="31"/>
      <c r="H549" s="31"/>
      <c r="I549" s="31"/>
      <c r="J549" s="31"/>
      <c r="K549" s="31">
        <v>51</v>
      </c>
      <c r="L549" s="51">
        <v>49</v>
      </c>
      <c r="M549" s="38"/>
      <c r="N549" s="17"/>
      <c r="O549" s="39"/>
      <c r="P549" s="40">
        <f>IF(K549=0,"",K549/J548)</f>
        <v>0.96226415094339623</v>
      </c>
      <c r="Q549" s="41">
        <v>57</v>
      </c>
      <c r="R549" s="42">
        <f t="shared" si="46"/>
        <v>0.93442622950819676</v>
      </c>
      <c r="S549" s="42">
        <f t="shared" si="47"/>
        <v>6.557377049180324E-2</v>
      </c>
    </row>
    <row r="550" spans="1:19" ht="15.75" customHeight="1">
      <c r="A550" s="9" t="s">
        <v>57</v>
      </c>
      <c r="B550" s="31"/>
      <c r="C550" s="31"/>
      <c r="D550" s="31"/>
      <c r="E550" s="31"/>
      <c r="F550" s="31"/>
      <c r="G550" s="31"/>
      <c r="H550" s="31"/>
      <c r="I550" s="31"/>
      <c r="J550" s="31"/>
      <c r="K550" s="31">
        <v>5</v>
      </c>
      <c r="L550" s="51">
        <v>2</v>
      </c>
      <c r="M550" s="38"/>
      <c r="N550" s="17"/>
      <c r="O550" s="18"/>
      <c r="P550" s="145"/>
      <c r="Q550" s="44">
        <v>9</v>
      </c>
      <c r="R550" s="45"/>
      <c r="S550" s="43"/>
    </row>
    <row r="551" spans="1:19" ht="15.75" customHeight="1">
      <c r="A551" s="9" t="s">
        <v>58</v>
      </c>
      <c r="B551" s="31"/>
      <c r="C551" s="31"/>
      <c r="D551" s="31"/>
      <c r="E551" s="31"/>
      <c r="F551" s="31"/>
      <c r="G551" s="31"/>
      <c r="H551" s="31"/>
      <c r="I551" s="31"/>
      <c r="J551" s="31"/>
      <c r="K551" s="31">
        <v>4</v>
      </c>
      <c r="L551" s="51">
        <v>4</v>
      </c>
      <c r="M551" s="38"/>
      <c r="N551" s="17"/>
      <c r="O551" s="18"/>
      <c r="P551" s="146"/>
      <c r="Q551" s="44">
        <v>6</v>
      </c>
      <c r="R551" s="46"/>
      <c r="S551" s="29"/>
    </row>
    <row r="552" spans="1:19" ht="15.75" customHeight="1">
      <c r="A552" s="9" t="s">
        <v>59</v>
      </c>
      <c r="B552" s="31"/>
      <c r="C552" s="31"/>
      <c r="D552" s="31"/>
      <c r="E552" s="31"/>
      <c r="F552" s="31"/>
      <c r="G552" s="31"/>
      <c r="H552" s="31"/>
      <c r="I552" s="31"/>
      <c r="J552" s="31"/>
      <c r="K552" s="31">
        <v>1</v>
      </c>
      <c r="L552" s="51">
        <v>1</v>
      </c>
      <c r="M552" s="38"/>
      <c r="N552" s="17"/>
      <c r="O552" s="18"/>
      <c r="P552" s="146"/>
      <c r="Q552" s="118">
        <v>2</v>
      </c>
      <c r="R552" s="46"/>
      <c r="S552" s="29"/>
    </row>
    <row r="553" spans="1:19" ht="15.75" customHeight="1">
      <c r="A553" s="9" t="s">
        <v>60</v>
      </c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51"/>
      <c r="M553" s="38"/>
      <c r="N553" s="17"/>
      <c r="O553" s="18"/>
      <c r="P553" s="59"/>
      <c r="Q553" s="89">
        <v>1</v>
      </c>
      <c r="R553" s="28"/>
      <c r="S553" s="29"/>
    </row>
    <row r="554" spans="1:19" ht="15.75" customHeight="1">
      <c r="A554" s="9" t="s">
        <v>61</v>
      </c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51"/>
      <c r="M554" s="38"/>
      <c r="N554" s="17"/>
      <c r="O554" s="18"/>
      <c r="P554" s="140" t="s">
        <v>48</v>
      </c>
      <c r="Q554" s="122">
        <v>56</v>
      </c>
      <c r="R554" s="21">
        <f>L557</f>
        <v>56</v>
      </c>
      <c r="S554" s="22" t="s">
        <v>3</v>
      </c>
    </row>
    <row r="555" spans="1:19" ht="15.75" customHeight="1">
      <c r="A555" s="9" t="s">
        <v>62</v>
      </c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51"/>
      <c r="M555" s="38"/>
      <c r="N555" s="17"/>
      <c r="O555" s="18"/>
      <c r="P555" s="141" t="s">
        <v>50</v>
      </c>
      <c r="Q555" s="24">
        <f>IF(Q554/B540=0,"",Q554/B540)</f>
        <v>0.71794871794871795</v>
      </c>
      <c r="R555" s="25">
        <f>IF(Q554/R554=0,"",Q554/R554)</f>
        <v>1</v>
      </c>
      <c r="S555" s="26" t="s">
        <v>51</v>
      </c>
    </row>
    <row r="556" spans="1:19" ht="15.75" customHeight="1">
      <c r="A556" s="9" t="s">
        <v>63</v>
      </c>
      <c r="B556" s="115"/>
      <c r="C556" s="115"/>
      <c r="D556" s="115"/>
      <c r="E556" s="115"/>
      <c r="F556" s="115"/>
      <c r="G556" s="115"/>
      <c r="H556" s="115"/>
      <c r="I556" s="115"/>
      <c r="J556" s="115"/>
      <c r="K556" s="115"/>
      <c r="L556" s="51"/>
      <c r="M556" s="47"/>
      <c r="N556" s="48"/>
      <c r="O556" s="49"/>
      <c r="P556" s="147"/>
      <c r="Q556" s="12"/>
      <c r="R556" s="12"/>
      <c r="S556" s="13"/>
    </row>
    <row r="557" spans="1:19" ht="18.75" customHeight="1">
      <c r="A557" s="14"/>
      <c r="B557" s="193" t="s">
        <v>37</v>
      </c>
      <c r="C557" s="193"/>
      <c r="D557" s="193"/>
      <c r="E557" s="193"/>
      <c r="F557" s="193"/>
      <c r="G557" s="193"/>
      <c r="H557" s="193"/>
      <c r="I557" s="193"/>
      <c r="J557" s="193"/>
      <c r="K557" s="193"/>
      <c r="L557" s="114">
        <f>SUM(L549:L553)</f>
        <v>56</v>
      </c>
      <c r="M557" s="30">
        <f>IF(L549=0,"",L549/B540)</f>
        <v>0.62820512820512819</v>
      </c>
      <c r="N557" s="30">
        <f>IF(L557=0,"",L557/B540)</f>
        <v>0.71794871794871795</v>
      </c>
      <c r="O557" s="30">
        <f>IF(L549=0,"",N557-M557)</f>
        <v>8.9743589743589758E-2</v>
      </c>
      <c r="P557" s="130"/>
      <c r="Q557" s="6"/>
      <c r="R557" s="16"/>
      <c r="S557" s="5"/>
    </row>
    <row r="558" spans="1:19" ht="12.75" customHeight="1">
      <c r="M558" s="5"/>
      <c r="N558" s="5"/>
      <c r="P558" s="130"/>
    </row>
    <row r="559" spans="1:19" ht="12.75" customHeight="1">
      <c r="L559" s="129"/>
      <c r="M559" s="5"/>
      <c r="N559" s="5"/>
      <c r="P559" s="130"/>
    </row>
    <row r="560" spans="1:19" ht="26.25">
      <c r="A560" s="7"/>
      <c r="B560" s="194" t="s">
        <v>72</v>
      </c>
      <c r="C560" s="194"/>
      <c r="D560" s="194"/>
      <c r="E560" s="194"/>
      <c r="F560" s="194"/>
      <c r="G560" s="194"/>
      <c r="H560" s="194"/>
      <c r="I560" s="194"/>
      <c r="J560" s="194"/>
      <c r="K560" s="194"/>
      <c r="L560" s="113" t="s">
        <v>45</v>
      </c>
      <c r="M560" s="67"/>
      <c r="N560" s="67"/>
      <c r="O560" s="67"/>
      <c r="P560" s="130"/>
      <c r="Q560" s="6"/>
      <c r="R560" s="6"/>
      <c r="S560" s="6"/>
    </row>
    <row r="561" spans="1:20" ht="20.25">
      <c r="A561" s="195" t="s">
        <v>1</v>
      </c>
      <c r="B561" s="197" t="s">
        <v>2</v>
      </c>
      <c r="C561" s="205"/>
      <c r="D561" s="205"/>
      <c r="E561" s="205"/>
      <c r="F561" s="205"/>
      <c r="G561" s="205"/>
      <c r="H561" s="205"/>
      <c r="I561" s="205"/>
      <c r="J561" s="205"/>
      <c r="K561" s="206"/>
      <c r="L561" s="200" t="s">
        <v>3</v>
      </c>
      <c r="M561" s="191" t="s">
        <v>4</v>
      </c>
      <c r="N561" s="191" t="s">
        <v>5</v>
      </c>
      <c r="O561" s="202" t="s">
        <v>6</v>
      </c>
      <c r="P561" s="191" t="s">
        <v>7</v>
      </c>
      <c r="Q561" s="189" t="s">
        <v>8</v>
      </c>
      <c r="R561" s="189" t="s">
        <v>9</v>
      </c>
      <c r="S561" s="191" t="s">
        <v>10</v>
      </c>
    </row>
    <row r="562" spans="1:20" ht="15.75">
      <c r="A562" s="204"/>
      <c r="B562" s="9" t="s">
        <v>11</v>
      </c>
      <c r="C562" s="9" t="s">
        <v>12</v>
      </c>
      <c r="D562" s="9" t="s">
        <v>13</v>
      </c>
      <c r="E562" s="9" t="s">
        <v>14</v>
      </c>
      <c r="F562" s="9" t="s">
        <v>15</v>
      </c>
      <c r="G562" s="9" t="s">
        <v>16</v>
      </c>
      <c r="H562" s="9" t="s">
        <v>17</v>
      </c>
      <c r="I562" s="9" t="s">
        <v>18</v>
      </c>
      <c r="J562" s="9" t="s">
        <v>19</v>
      </c>
      <c r="K562" s="135" t="s">
        <v>20</v>
      </c>
      <c r="L562" s="207"/>
      <c r="M562" s="204"/>
      <c r="N562" s="204"/>
      <c r="O562" s="204"/>
      <c r="P562" s="207"/>
      <c r="Q562" s="204"/>
      <c r="R562" s="204"/>
      <c r="S562" s="204"/>
    </row>
    <row r="563" spans="1:20" ht="15.75" customHeight="1">
      <c r="A563" s="9" t="s">
        <v>45</v>
      </c>
      <c r="B563" s="31">
        <v>79</v>
      </c>
      <c r="C563" s="31"/>
      <c r="D563" s="31"/>
      <c r="E563" s="31"/>
      <c r="F563" s="31"/>
      <c r="G563" s="31"/>
      <c r="H563" s="31"/>
      <c r="I563" s="31"/>
      <c r="J563" s="31"/>
      <c r="K563" s="31"/>
      <c r="L563" s="51"/>
      <c r="M563" s="32"/>
      <c r="N563" s="33"/>
      <c r="O563" s="34"/>
      <c r="P563" s="144"/>
      <c r="Q563" s="36">
        <f>B563</f>
        <v>79</v>
      </c>
      <c r="R563" s="37"/>
      <c r="S563" s="35"/>
    </row>
    <row r="564" spans="1:20" ht="15.75" customHeight="1">
      <c r="A564" s="9" t="s">
        <v>46</v>
      </c>
      <c r="B564" s="31"/>
      <c r="C564" s="31">
        <v>76</v>
      </c>
      <c r="D564" s="31"/>
      <c r="E564" s="31"/>
      <c r="F564" s="31"/>
      <c r="G564" s="31"/>
      <c r="H564" s="31"/>
      <c r="I564" s="31"/>
      <c r="J564" s="31"/>
      <c r="K564" s="31"/>
      <c r="L564" s="51"/>
      <c r="M564" s="38"/>
      <c r="N564" s="17"/>
      <c r="O564" s="39"/>
      <c r="P564" s="40">
        <f>IF(C564=0,"",C564/B563)</f>
        <v>0.96202531645569622</v>
      </c>
      <c r="Q564" s="41">
        <v>78</v>
      </c>
      <c r="R564" s="42">
        <f t="shared" ref="R564:R572" si="48">IF(Q564=0,"",Q564/Q563)</f>
        <v>0.98734177215189878</v>
      </c>
      <c r="S564" s="42">
        <f t="shared" ref="S564:S572" si="49">IF(Q564=0,"",100%-R564)</f>
        <v>1.2658227848101222E-2</v>
      </c>
    </row>
    <row r="565" spans="1:20" ht="15.75" customHeight="1">
      <c r="A565" s="9" t="s">
        <v>47</v>
      </c>
      <c r="B565" s="31"/>
      <c r="C565" s="31"/>
      <c r="D565" s="31">
        <v>68</v>
      </c>
      <c r="E565" s="31"/>
      <c r="F565" s="31"/>
      <c r="G565" s="31"/>
      <c r="H565" s="31"/>
      <c r="I565" s="31"/>
      <c r="J565" s="31"/>
      <c r="K565" s="31"/>
      <c r="L565" s="51"/>
      <c r="M565" s="38"/>
      <c r="N565" s="17"/>
      <c r="O565" s="39"/>
      <c r="P565" s="40">
        <f>IF(D565=0,"",D565/C564)</f>
        <v>0.89473684210526316</v>
      </c>
      <c r="Q565" s="41">
        <v>77</v>
      </c>
      <c r="R565" s="42">
        <f t="shared" si="48"/>
        <v>0.98717948717948723</v>
      </c>
      <c r="S565" s="42">
        <f t="shared" si="49"/>
        <v>1.2820512820512775E-2</v>
      </c>
      <c r="T565" s="27">
        <f>Q565/Q563</f>
        <v>0.97468354430379744</v>
      </c>
    </row>
    <row r="566" spans="1:20" ht="15.75" customHeight="1">
      <c r="A566" s="9" t="s">
        <v>49</v>
      </c>
      <c r="B566" s="31"/>
      <c r="C566" s="31"/>
      <c r="D566" s="31"/>
      <c r="E566" s="31">
        <v>65</v>
      </c>
      <c r="F566" s="31"/>
      <c r="G566" s="31"/>
      <c r="H566" s="31"/>
      <c r="I566" s="31"/>
      <c r="J566" s="31"/>
      <c r="K566" s="31"/>
      <c r="L566" s="51"/>
      <c r="M566" s="38"/>
      <c r="N566" s="17"/>
      <c r="O566" s="39"/>
      <c r="P566" s="40">
        <f>IF(E566=0,"",E566/D565)</f>
        <v>0.95588235294117652</v>
      </c>
      <c r="Q566" s="41">
        <v>75</v>
      </c>
      <c r="R566" s="42">
        <f t="shared" si="48"/>
        <v>0.97402597402597402</v>
      </c>
      <c r="S566" s="42">
        <f t="shared" si="49"/>
        <v>2.5974025974025983E-2</v>
      </c>
    </row>
    <row r="567" spans="1:20" ht="15.75" customHeight="1">
      <c r="A567" s="9" t="s">
        <v>52</v>
      </c>
      <c r="B567" s="31"/>
      <c r="C567" s="31"/>
      <c r="D567" s="31"/>
      <c r="E567" s="31"/>
      <c r="F567" s="31">
        <v>61</v>
      </c>
      <c r="G567" s="31"/>
      <c r="H567" s="31"/>
      <c r="I567" s="31"/>
      <c r="J567" s="31"/>
      <c r="K567" s="31"/>
      <c r="L567" s="51"/>
      <c r="M567" s="38"/>
      <c r="N567" s="17"/>
      <c r="O567" s="39"/>
      <c r="P567" s="40">
        <f>IF(F567=0,"",F567/E566)</f>
        <v>0.93846153846153846</v>
      </c>
      <c r="Q567" s="41">
        <v>72</v>
      </c>
      <c r="R567" s="42">
        <f t="shared" si="48"/>
        <v>0.96</v>
      </c>
      <c r="S567" s="42">
        <f t="shared" si="49"/>
        <v>4.0000000000000036E-2</v>
      </c>
    </row>
    <row r="568" spans="1:20" ht="15.75" customHeight="1">
      <c r="A568" s="9" t="s">
        <v>53</v>
      </c>
      <c r="B568" s="31"/>
      <c r="C568" s="31"/>
      <c r="D568" s="31"/>
      <c r="E568" s="31"/>
      <c r="F568" s="31"/>
      <c r="G568" s="31">
        <v>61</v>
      </c>
      <c r="H568" s="31"/>
      <c r="I568" s="31"/>
      <c r="J568" s="31"/>
      <c r="K568" s="31"/>
      <c r="L568" s="51"/>
      <c r="M568" s="38"/>
      <c r="N568" s="17"/>
      <c r="O568" s="39"/>
      <c r="P568" s="40">
        <f>IF(G568=0,"",G568/F567)</f>
        <v>1</v>
      </c>
      <c r="Q568" s="41">
        <v>71</v>
      </c>
      <c r="R568" s="42">
        <f t="shared" si="48"/>
        <v>0.98611111111111116</v>
      </c>
      <c r="S568" s="42">
        <f t="shared" si="49"/>
        <v>1.388888888888884E-2</v>
      </c>
    </row>
    <row r="569" spans="1:20" ht="15.75" customHeight="1">
      <c r="A569" s="9" t="s">
        <v>54</v>
      </c>
      <c r="B569" s="31"/>
      <c r="C569" s="31"/>
      <c r="D569" s="31"/>
      <c r="E569" s="31"/>
      <c r="F569" s="31"/>
      <c r="G569" s="31"/>
      <c r="H569" s="31">
        <v>60</v>
      </c>
      <c r="I569" s="31"/>
      <c r="J569" s="31"/>
      <c r="K569" s="31"/>
      <c r="L569" s="51"/>
      <c r="M569" s="38"/>
      <c r="N569" s="17"/>
      <c r="O569" s="39"/>
      <c r="P569" s="40">
        <f>IF(H569=0,"",H569/G568)</f>
        <v>0.98360655737704916</v>
      </c>
      <c r="Q569" s="41">
        <v>71</v>
      </c>
      <c r="R569" s="42">
        <f t="shared" si="48"/>
        <v>1</v>
      </c>
      <c r="S569" s="42">
        <f t="shared" si="49"/>
        <v>0</v>
      </c>
    </row>
    <row r="570" spans="1:20" ht="15.75" customHeight="1">
      <c r="A570" s="9" t="s">
        <v>55</v>
      </c>
      <c r="B570" s="31"/>
      <c r="C570" s="31"/>
      <c r="D570" s="31"/>
      <c r="E570" s="31"/>
      <c r="F570" s="31"/>
      <c r="G570" s="31"/>
      <c r="H570" s="31"/>
      <c r="I570" s="31">
        <v>53</v>
      </c>
      <c r="J570" s="31"/>
      <c r="K570" s="31"/>
      <c r="L570" s="51"/>
      <c r="M570" s="38"/>
      <c r="N570" s="17"/>
      <c r="O570" s="39"/>
      <c r="P570" s="40">
        <f>IF(I570=0,"",I570/H569)</f>
        <v>0.8833333333333333</v>
      </c>
      <c r="Q570" s="41">
        <v>64</v>
      </c>
      <c r="R570" s="42">
        <f t="shared" si="48"/>
        <v>0.90140845070422537</v>
      </c>
      <c r="S570" s="42">
        <f t="shared" si="49"/>
        <v>9.8591549295774628E-2</v>
      </c>
    </row>
    <row r="571" spans="1:20" ht="15.75" customHeight="1">
      <c r="A571" s="9" t="s">
        <v>56</v>
      </c>
      <c r="B571" s="31"/>
      <c r="C571" s="31"/>
      <c r="D571" s="31"/>
      <c r="E571" s="31"/>
      <c r="F571" s="31"/>
      <c r="G571" s="31"/>
      <c r="H571" s="31"/>
      <c r="I571" s="31"/>
      <c r="J571" s="31">
        <v>50</v>
      </c>
      <c r="K571" s="31"/>
      <c r="L571" s="51"/>
      <c r="M571" s="38"/>
      <c r="N571" s="17"/>
      <c r="O571" s="39"/>
      <c r="P571" s="40">
        <f>IF(J571=0,"",J571/I570)</f>
        <v>0.94339622641509435</v>
      </c>
      <c r="Q571" s="41">
        <v>64</v>
      </c>
      <c r="R571" s="42">
        <f t="shared" si="48"/>
        <v>1</v>
      </c>
      <c r="S571" s="42">
        <f t="shared" si="49"/>
        <v>0</v>
      </c>
    </row>
    <row r="572" spans="1:20" ht="15.75" customHeight="1">
      <c r="A572" s="9" t="s">
        <v>57</v>
      </c>
      <c r="B572" s="31"/>
      <c r="C572" s="31"/>
      <c r="D572" s="31"/>
      <c r="E572" s="31"/>
      <c r="F572" s="31"/>
      <c r="G572" s="31"/>
      <c r="H572" s="31"/>
      <c r="I572" s="31"/>
      <c r="J572" s="31"/>
      <c r="K572" s="31">
        <v>49</v>
      </c>
      <c r="L572" s="51">
        <v>48</v>
      </c>
      <c r="M572" s="38"/>
      <c r="N572" s="17"/>
      <c r="O572" s="39"/>
      <c r="P572" s="40">
        <f>IF(K572=0,"",K572/J571)</f>
        <v>0.98</v>
      </c>
      <c r="Q572" s="41">
        <v>60</v>
      </c>
      <c r="R572" s="42">
        <f t="shared" si="48"/>
        <v>0.9375</v>
      </c>
      <c r="S572" s="42">
        <f t="shared" si="49"/>
        <v>6.25E-2</v>
      </c>
    </row>
    <row r="573" spans="1:20" ht="15.75" customHeight="1">
      <c r="A573" s="9" t="s">
        <v>58</v>
      </c>
      <c r="B573" s="31"/>
      <c r="C573" s="31"/>
      <c r="D573" s="31"/>
      <c r="E573" s="31"/>
      <c r="F573" s="31"/>
      <c r="G573" s="31"/>
      <c r="H573" s="31"/>
      <c r="I573" s="31"/>
      <c r="J573" s="31"/>
      <c r="K573" s="31">
        <v>6</v>
      </c>
      <c r="L573" s="51">
        <v>5</v>
      </c>
      <c r="M573" s="38"/>
      <c r="N573" s="17"/>
      <c r="O573" s="18"/>
      <c r="P573" s="145"/>
      <c r="Q573" s="44">
        <v>11</v>
      </c>
      <c r="R573" s="45"/>
      <c r="S573" s="43"/>
    </row>
    <row r="574" spans="1:20" ht="15.75" customHeight="1">
      <c r="A574" s="9" t="s">
        <v>59</v>
      </c>
      <c r="B574" s="31"/>
      <c r="C574" s="31"/>
      <c r="D574" s="31"/>
      <c r="E574" s="31"/>
      <c r="F574" s="31"/>
      <c r="G574" s="31"/>
      <c r="H574" s="31"/>
      <c r="I574" s="31"/>
      <c r="J574" s="31"/>
      <c r="K574" s="31">
        <v>2</v>
      </c>
      <c r="L574" s="51">
        <v>3</v>
      </c>
      <c r="M574" s="38"/>
      <c r="N574" s="17"/>
      <c r="O574" s="18"/>
      <c r="P574" s="146"/>
      <c r="Q574" s="44">
        <v>8</v>
      </c>
      <c r="R574" s="46"/>
      <c r="S574" s="29"/>
    </row>
    <row r="575" spans="1:20" ht="15.75" customHeight="1">
      <c r="A575" s="9" t="s">
        <v>60</v>
      </c>
      <c r="B575" s="31"/>
      <c r="C575" s="31"/>
      <c r="D575" s="31"/>
      <c r="E575" s="31"/>
      <c r="F575" s="31"/>
      <c r="G575" s="31"/>
      <c r="H575" s="31"/>
      <c r="I575" s="31"/>
      <c r="J575" s="31"/>
      <c r="K575" s="31">
        <v>1</v>
      </c>
      <c r="L575" s="51">
        <v>1</v>
      </c>
      <c r="M575" s="38"/>
      <c r="N575" s="17"/>
      <c r="O575" s="18"/>
      <c r="P575" s="146"/>
      <c r="Q575" s="118">
        <v>2</v>
      </c>
      <c r="R575" s="46"/>
      <c r="S575" s="29"/>
    </row>
    <row r="576" spans="1:20" ht="15.75" customHeight="1">
      <c r="A576" s="9" t="s">
        <v>61</v>
      </c>
      <c r="B576" s="31"/>
      <c r="C576" s="31"/>
      <c r="D576" s="31"/>
      <c r="E576" s="31"/>
      <c r="F576" s="31"/>
      <c r="G576" s="31"/>
      <c r="H576" s="31"/>
      <c r="I576" s="31"/>
      <c r="J576" s="31"/>
      <c r="K576" s="31">
        <v>1</v>
      </c>
      <c r="L576" s="51"/>
      <c r="M576" s="38"/>
      <c r="N576" s="17"/>
      <c r="O576" s="18"/>
      <c r="P576" s="59"/>
      <c r="Q576" s="89">
        <v>1</v>
      </c>
      <c r="R576" s="28"/>
      <c r="S576" s="29"/>
    </row>
    <row r="577" spans="1:20" ht="15.75" customHeight="1">
      <c r="A577" s="9" t="s">
        <v>62</v>
      </c>
      <c r="B577" s="31"/>
      <c r="C577" s="31"/>
      <c r="D577" s="31"/>
      <c r="E577" s="31"/>
      <c r="F577" s="31"/>
      <c r="G577" s="31"/>
      <c r="H577" s="31"/>
      <c r="I577" s="31"/>
      <c r="J577" s="31"/>
      <c r="K577" s="31">
        <v>1</v>
      </c>
      <c r="L577" s="51"/>
      <c r="M577" s="38"/>
      <c r="N577" s="17"/>
      <c r="O577" s="18"/>
      <c r="P577" s="140" t="s">
        <v>48</v>
      </c>
      <c r="Q577" s="122">
        <v>57</v>
      </c>
      <c r="R577" s="21">
        <f>L580</f>
        <v>57</v>
      </c>
      <c r="S577" s="22" t="s">
        <v>3</v>
      </c>
    </row>
    <row r="578" spans="1:20" ht="15.75" customHeight="1">
      <c r="A578" s="9" t="s">
        <v>63</v>
      </c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51"/>
      <c r="M578" s="38"/>
      <c r="N578" s="17"/>
      <c r="O578" s="18"/>
      <c r="P578" s="141" t="s">
        <v>50</v>
      </c>
      <c r="Q578" s="24">
        <f>IF(Q577/B563=0,"",Q577/B563)</f>
        <v>0.72151898734177211</v>
      </c>
      <c r="R578" s="25">
        <f>IF(Q577/R577=0,"",Q577/R577)</f>
        <v>1</v>
      </c>
      <c r="S578" s="26" t="s">
        <v>51</v>
      </c>
    </row>
    <row r="579" spans="1:20" ht="15.75">
      <c r="A579" s="9" t="s">
        <v>64</v>
      </c>
      <c r="B579" s="115"/>
      <c r="C579" s="115"/>
      <c r="D579" s="115"/>
      <c r="E579" s="115"/>
      <c r="F579" s="115"/>
      <c r="G579" s="115"/>
      <c r="H579" s="115"/>
      <c r="I579" s="115"/>
      <c r="J579" s="115"/>
      <c r="K579" s="115"/>
      <c r="L579" s="51"/>
      <c r="M579" s="47"/>
      <c r="N579" s="48"/>
      <c r="O579" s="49"/>
      <c r="P579" s="147"/>
      <c r="Q579" s="12"/>
      <c r="R579" s="12"/>
      <c r="S579" s="13"/>
    </row>
    <row r="580" spans="1:20" ht="18">
      <c r="A580" s="14"/>
      <c r="B580" s="193" t="s">
        <v>37</v>
      </c>
      <c r="C580" s="193"/>
      <c r="D580" s="193"/>
      <c r="E580" s="193"/>
      <c r="F580" s="193"/>
      <c r="G580" s="193"/>
      <c r="H580" s="193"/>
      <c r="I580" s="193"/>
      <c r="J580" s="193"/>
      <c r="K580" s="193"/>
      <c r="L580" s="114">
        <f>SUM(L572:L576)</f>
        <v>57</v>
      </c>
      <c r="M580" s="30">
        <f>IF(L572=0,"",L572/B563)</f>
        <v>0.60759493670886078</v>
      </c>
      <c r="N580" s="30">
        <f>IF(L580=0,"",L580/B563)</f>
        <v>0.72151898734177211</v>
      </c>
      <c r="O580" s="30">
        <f>IF(L572=0,"",N580-M580)</f>
        <v>0.11392405063291133</v>
      </c>
      <c r="P580" s="130"/>
      <c r="Q580" s="6"/>
      <c r="R580" s="16"/>
      <c r="S580" s="5"/>
    </row>
    <row r="581" spans="1:20" ht="12.75" customHeight="1">
      <c r="M581" s="5"/>
      <c r="N581" s="5"/>
      <c r="P581" s="130"/>
      <c r="Q581" s="6"/>
      <c r="R581" s="6"/>
      <c r="S581" s="6"/>
    </row>
    <row r="582" spans="1:20" ht="12.75" customHeight="1">
      <c r="L582" s="129"/>
      <c r="M582" s="5"/>
      <c r="N582" s="5"/>
      <c r="P582" s="130"/>
      <c r="Q582" s="6"/>
      <c r="R582" s="6"/>
      <c r="S582" s="6"/>
    </row>
    <row r="583" spans="1:20" ht="26.25">
      <c r="A583" s="7"/>
      <c r="B583" s="194" t="s">
        <v>72</v>
      </c>
      <c r="C583" s="194"/>
      <c r="D583" s="194"/>
      <c r="E583" s="194"/>
      <c r="F583" s="194"/>
      <c r="G583" s="194"/>
      <c r="H583" s="194"/>
      <c r="I583" s="194"/>
      <c r="J583" s="194"/>
      <c r="K583" s="194"/>
      <c r="L583" s="113" t="s">
        <v>46</v>
      </c>
      <c r="M583" s="67"/>
      <c r="N583" s="67"/>
      <c r="O583" s="67"/>
      <c r="P583" s="130"/>
      <c r="Q583" s="6"/>
      <c r="R583" s="6"/>
      <c r="S583" s="6"/>
    </row>
    <row r="584" spans="1:20" ht="20.25">
      <c r="A584" s="195" t="s">
        <v>1</v>
      </c>
      <c r="B584" s="197" t="s">
        <v>2</v>
      </c>
      <c r="C584" s="205"/>
      <c r="D584" s="205"/>
      <c r="E584" s="205"/>
      <c r="F584" s="205"/>
      <c r="G584" s="205"/>
      <c r="H584" s="205"/>
      <c r="I584" s="205"/>
      <c r="J584" s="205"/>
      <c r="K584" s="206"/>
      <c r="L584" s="200" t="s">
        <v>3</v>
      </c>
      <c r="M584" s="191" t="s">
        <v>4</v>
      </c>
      <c r="N584" s="191" t="s">
        <v>5</v>
      </c>
      <c r="O584" s="202" t="s">
        <v>6</v>
      </c>
      <c r="P584" s="191" t="s">
        <v>7</v>
      </c>
      <c r="Q584" s="189" t="s">
        <v>8</v>
      </c>
      <c r="R584" s="189" t="s">
        <v>9</v>
      </c>
      <c r="S584" s="191" t="s">
        <v>10</v>
      </c>
    </row>
    <row r="585" spans="1:20" ht="15.75">
      <c r="A585" s="204"/>
      <c r="B585" s="9" t="s">
        <v>11</v>
      </c>
      <c r="C585" s="9" t="s">
        <v>12</v>
      </c>
      <c r="D585" s="9" t="s">
        <v>13</v>
      </c>
      <c r="E585" s="9" t="s">
        <v>14</v>
      </c>
      <c r="F585" s="9" t="s">
        <v>15</v>
      </c>
      <c r="G585" s="9" t="s">
        <v>16</v>
      </c>
      <c r="H585" s="9" t="s">
        <v>17</v>
      </c>
      <c r="I585" s="9" t="s">
        <v>18</v>
      </c>
      <c r="J585" s="9" t="s">
        <v>19</v>
      </c>
      <c r="K585" s="135" t="s">
        <v>20</v>
      </c>
      <c r="L585" s="207"/>
      <c r="M585" s="204"/>
      <c r="N585" s="204"/>
      <c r="O585" s="204"/>
      <c r="P585" s="207"/>
      <c r="Q585" s="204"/>
      <c r="R585" s="204"/>
      <c r="S585" s="204"/>
    </row>
    <row r="586" spans="1:20" ht="15.75" customHeight="1">
      <c r="A586" s="9" t="s">
        <v>46</v>
      </c>
      <c r="B586" s="31">
        <v>79</v>
      </c>
      <c r="C586" s="31"/>
      <c r="D586" s="31"/>
      <c r="E586" s="31"/>
      <c r="F586" s="31"/>
      <c r="G586" s="31"/>
      <c r="H586" s="31"/>
      <c r="I586" s="31"/>
      <c r="J586" s="31"/>
      <c r="K586" s="31"/>
      <c r="L586" s="51"/>
      <c r="M586" s="32"/>
      <c r="N586" s="33"/>
      <c r="O586" s="34"/>
      <c r="P586" s="144"/>
      <c r="Q586" s="36">
        <f>B586</f>
        <v>79</v>
      </c>
      <c r="R586" s="37"/>
      <c r="S586" s="35"/>
    </row>
    <row r="587" spans="1:20" ht="15.75" customHeight="1">
      <c r="A587" s="9" t="s">
        <v>47</v>
      </c>
      <c r="B587" s="31"/>
      <c r="C587" s="31">
        <v>71</v>
      </c>
      <c r="D587" s="31"/>
      <c r="E587" s="31"/>
      <c r="F587" s="31"/>
      <c r="G587" s="31"/>
      <c r="H587" s="31"/>
      <c r="I587" s="31"/>
      <c r="J587" s="31"/>
      <c r="K587" s="31"/>
      <c r="L587" s="51"/>
      <c r="M587" s="38"/>
      <c r="N587" s="17"/>
      <c r="O587" s="39"/>
      <c r="P587" s="40">
        <f>IF(C587=0,"",C587/B586)</f>
        <v>0.89873417721518989</v>
      </c>
      <c r="Q587" s="41">
        <v>71</v>
      </c>
      <c r="R587" s="42">
        <f t="shared" ref="R587:R595" si="50">IF(Q587=0,"",Q587/Q586)</f>
        <v>0.89873417721518989</v>
      </c>
      <c r="S587" s="42">
        <f t="shared" ref="S587:S595" si="51">IF(Q587=0,"",100%-R587)</f>
        <v>0.10126582278481011</v>
      </c>
    </row>
    <row r="588" spans="1:20" ht="15.75" customHeight="1">
      <c r="A588" s="9" t="s">
        <v>49</v>
      </c>
      <c r="B588" s="31"/>
      <c r="C588" s="31"/>
      <c r="D588" s="31">
        <v>67</v>
      </c>
      <c r="E588" s="31"/>
      <c r="F588" s="31"/>
      <c r="G588" s="31"/>
      <c r="H588" s="31"/>
      <c r="I588" s="31"/>
      <c r="J588" s="31"/>
      <c r="K588" s="31"/>
      <c r="L588" s="51"/>
      <c r="M588" s="38"/>
      <c r="N588" s="17"/>
      <c r="O588" s="39"/>
      <c r="P588" s="40">
        <f>IF(D588=0,"",D588/C587)</f>
        <v>0.94366197183098588</v>
      </c>
      <c r="Q588" s="41">
        <v>70</v>
      </c>
      <c r="R588" s="42">
        <f t="shared" si="50"/>
        <v>0.9859154929577465</v>
      </c>
      <c r="S588" s="42">
        <f t="shared" si="51"/>
        <v>1.4084507042253502E-2</v>
      </c>
      <c r="T588" s="27">
        <f>Q588/Q586</f>
        <v>0.88607594936708856</v>
      </c>
    </row>
    <row r="589" spans="1:20" ht="15.75" customHeight="1">
      <c r="A589" s="9" t="s">
        <v>52</v>
      </c>
      <c r="B589" s="31"/>
      <c r="C589" s="31"/>
      <c r="D589" s="31"/>
      <c r="E589" s="31">
        <v>63</v>
      </c>
      <c r="F589" s="31"/>
      <c r="G589" s="31"/>
      <c r="H589" s="31"/>
      <c r="I589" s="31"/>
      <c r="J589" s="31"/>
      <c r="K589" s="31"/>
      <c r="L589" s="51"/>
      <c r="M589" s="38"/>
      <c r="N589" s="17"/>
      <c r="O589" s="39"/>
      <c r="P589" s="40">
        <f>IF(E589=0,"",E589/D588)</f>
        <v>0.94029850746268662</v>
      </c>
      <c r="Q589" s="41">
        <v>70</v>
      </c>
      <c r="R589" s="42">
        <f t="shared" si="50"/>
        <v>1</v>
      </c>
      <c r="S589" s="42">
        <f t="shared" si="51"/>
        <v>0</v>
      </c>
    </row>
    <row r="590" spans="1:20" ht="15.75" customHeight="1">
      <c r="A590" s="9" t="s">
        <v>53</v>
      </c>
      <c r="B590" s="31"/>
      <c r="C590" s="31"/>
      <c r="D590" s="31"/>
      <c r="E590" s="31"/>
      <c r="F590" s="31">
        <v>60</v>
      </c>
      <c r="G590" s="31"/>
      <c r="H590" s="31"/>
      <c r="I590" s="31"/>
      <c r="J590" s="31"/>
      <c r="K590" s="31"/>
      <c r="L590" s="51"/>
      <c r="M590" s="38"/>
      <c r="N590" s="17"/>
      <c r="O590" s="39"/>
      <c r="P590" s="40">
        <f>IF(F590=0,"",F590/E589)</f>
        <v>0.95238095238095233</v>
      </c>
      <c r="Q590" s="41">
        <v>67</v>
      </c>
      <c r="R590" s="42">
        <f t="shared" si="50"/>
        <v>0.95714285714285718</v>
      </c>
      <c r="S590" s="42">
        <f t="shared" si="51"/>
        <v>4.2857142857142816E-2</v>
      </c>
    </row>
    <row r="591" spans="1:20" ht="15.75" customHeight="1">
      <c r="A591" s="9" t="s">
        <v>54</v>
      </c>
      <c r="B591" s="31"/>
      <c r="C591" s="31"/>
      <c r="D591" s="31"/>
      <c r="E591" s="31"/>
      <c r="F591" s="31"/>
      <c r="G591" s="31">
        <v>56</v>
      </c>
      <c r="H591" s="31"/>
      <c r="I591" s="31"/>
      <c r="J591" s="31"/>
      <c r="K591" s="31"/>
      <c r="L591" s="51"/>
      <c r="M591" s="38"/>
      <c r="N591" s="17"/>
      <c r="O591" s="39"/>
      <c r="P591" s="40">
        <f>IF(G591=0,"",G591/F590)</f>
        <v>0.93333333333333335</v>
      </c>
      <c r="Q591" s="41">
        <v>59</v>
      </c>
      <c r="R591" s="42">
        <f t="shared" si="50"/>
        <v>0.88059701492537312</v>
      </c>
      <c r="S591" s="42">
        <f t="shared" si="51"/>
        <v>0.11940298507462688</v>
      </c>
    </row>
    <row r="592" spans="1:20" ht="15.75" customHeight="1">
      <c r="A592" s="9" t="s">
        <v>55</v>
      </c>
      <c r="B592" s="31"/>
      <c r="C592" s="31"/>
      <c r="D592" s="31"/>
      <c r="E592" s="31"/>
      <c r="F592" s="31"/>
      <c r="G592" s="31"/>
      <c r="H592" s="31">
        <v>53</v>
      </c>
      <c r="I592" s="31"/>
      <c r="J592" s="31"/>
      <c r="K592" s="31"/>
      <c r="L592" s="51"/>
      <c r="M592" s="38"/>
      <c r="N592" s="17"/>
      <c r="O592" s="39"/>
      <c r="P592" s="40">
        <f>IF(H592=0,"",H592/G591)</f>
        <v>0.9464285714285714</v>
      </c>
      <c r="Q592" s="41">
        <v>58</v>
      </c>
      <c r="R592" s="42">
        <f t="shared" si="50"/>
        <v>0.98305084745762716</v>
      </c>
      <c r="S592" s="42">
        <f t="shared" si="51"/>
        <v>1.6949152542372836E-2</v>
      </c>
    </row>
    <row r="593" spans="1:19" ht="15.75" customHeight="1">
      <c r="A593" s="9" t="s">
        <v>56</v>
      </c>
      <c r="B593" s="31"/>
      <c r="C593" s="31"/>
      <c r="D593" s="31"/>
      <c r="E593" s="31"/>
      <c r="F593" s="31"/>
      <c r="G593" s="31"/>
      <c r="H593" s="31"/>
      <c r="I593" s="31">
        <v>51</v>
      </c>
      <c r="J593" s="31"/>
      <c r="K593" s="31"/>
      <c r="L593" s="51"/>
      <c r="M593" s="38"/>
      <c r="N593" s="17"/>
      <c r="O593" s="39"/>
      <c r="P593" s="40">
        <f>IF(I593=0,"",I593/H592)</f>
        <v>0.96226415094339623</v>
      </c>
      <c r="Q593" s="41">
        <v>57</v>
      </c>
      <c r="R593" s="42">
        <f t="shared" si="50"/>
        <v>0.98275862068965514</v>
      </c>
      <c r="S593" s="42">
        <f t="shared" si="51"/>
        <v>1.7241379310344862E-2</v>
      </c>
    </row>
    <row r="594" spans="1:19" ht="15.75" customHeight="1">
      <c r="A594" s="9" t="s">
        <v>57</v>
      </c>
      <c r="B594" s="31"/>
      <c r="C594" s="31"/>
      <c r="D594" s="31"/>
      <c r="E594" s="31"/>
      <c r="F594" s="31"/>
      <c r="G594" s="31"/>
      <c r="H594" s="31"/>
      <c r="I594" s="31"/>
      <c r="J594" s="31">
        <v>51</v>
      </c>
      <c r="K594" s="31"/>
      <c r="L594" s="51"/>
      <c r="M594" s="38"/>
      <c r="N594" s="17"/>
      <c r="O594" s="39"/>
      <c r="P594" s="40">
        <f>IF(J594=0,"",J594/I593)</f>
        <v>1</v>
      </c>
      <c r="Q594" s="41">
        <v>57</v>
      </c>
      <c r="R594" s="42">
        <f t="shared" si="50"/>
        <v>1</v>
      </c>
      <c r="S594" s="42">
        <f t="shared" si="51"/>
        <v>0</v>
      </c>
    </row>
    <row r="595" spans="1:19" ht="15.75" customHeight="1">
      <c r="A595" s="9" t="s">
        <v>58</v>
      </c>
      <c r="B595" s="31"/>
      <c r="C595" s="31"/>
      <c r="D595" s="31"/>
      <c r="E595" s="31"/>
      <c r="F595" s="31"/>
      <c r="G595" s="31"/>
      <c r="H595" s="31"/>
      <c r="I595" s="31"/>
      <c r="J595" s="31"/>
      <c r="K595" s="31">
        <v>47</v>
      </c>
      <c r="L595" s="51">
        <v>44</v>
      </c>
      <c r="M595" s="38"/>
      <c r="N595" s="17"/>
      <c r="O595" s="39"/>
      <c r="P595" s="40">
        <f>IF(K595=0,"",K595/J594)</f>
        <v>0.92156862745098034</v>
      </c>
      <c r="Q595" s="41">
        <v>56</v>
      </c>
      <c r="R595" s="42">
        <f t="shared" si="50"/>
        <v>0.98245614035087714</v>
      </c>
      <c r="S595" s="42">
        <f t="shared" si="51"/>
        <v>1.7543859649122862E-2</v>
      </c>
    </row>
    <row r="596" spans="1:19" ht="15.75" customHeight="1">
      <c r="A596" s="9" t="s">
        <v>59</v>
      </c>
      <c r="B596" s="31"/>
      <c r="C596" s="31"/>
      <c r="D596" s="31"/>
      <c r="E596" s="31"/>
      <c r="F596" s="31"/>
      <c r="G596" s="31"/>
      <c r="H596" s="31"/>
      <c r="I596" s="31"/>
      <c r="J596" s="31"/>
      <c r="K596" s="31">
        <v>8</v>
      </c>
      <c r="L596" s="51">
        <v>5</v>
      </c>
      <c r="M596" s="38"/>
      <c r="N596" s="17"/>
      <c r="O596" s="18"/>
      <c r="P596" s="145"/>
      <c r="Q596" s="44">
        <v>10</v>
      </c>
      <c r="R596" s="45"/>
      <c r="S596" s="43"/>
    </row>
    <row r="597" spans="1:19" ht="15.75" customHeight="1">
      <c r="A597" s="9" t="s">
        <v>60</v>
      </c>
      <c r="B597" s="31"/>
      <c r="C597" s="31"/>
      <c r="D597" s="31"/>
      <c r="E597" s="31"/>
      <c r="F597" s="31"/>
      <c r="G597" s="31"/>
      <c r="H597" s="31"/>
      <c r="I597" s="31"/>
      <c r="J597" s="31"/>
      <c r="K597" s="31">
        <v>5</v>
      </c>
      <c r="L597" s="51">
        <v>4</v>
      </c>
      <c r="M597" s="38"/>
      <c r="N597" s="17"/>
      <c r="O597" s="18"/>
      <c r="P597" s="146"/>
      <c r="Q597" s="44">
        <v>7</v>
      </c>
      <c r="R597" s="46"/>
      <c r="S597" s="29"/>
    </row>
    <row r="598" spans="1:19" ht="15.75" customHeight="1">
      <c r="A598" s="9" t="s">
        <v>61</v>
      </c>
      <c r="B598" s="31"/>
      <c r="C598" s="31"/>
      <c r="D598" s="31"/>
      <c r="E598" s="31"/>
      <c r="F598" s="31"/>
      <c r="G598" s="31"/>
      <c r="H598" s="31"/>
      <c r="I598" s="31"/>
      <c r="J598" s="31"/>
      <c r="K598" s="31">
        <v>2</v>
      </c>
      <c r="L598" s="51">
        <v>2</v>
      </c>
      <c r="M598" s="38"/>
      <c r="N598" s="17"/>
      <c r="O598" s="18"/>
      <c r="P598" s="146"/>
      <c r="Q598" s="44">
        <v>2</v>
      </c>
      <c r="R598" s="46"/>
      <c r="S598" s="29"/>
    </row>
    <row r="599" spans="1:19" ht="15.75" customHeight="1">
      <c r="A599" s="9" t="s">
        <v>62</v>
      </c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51"/>
      <c r="M599" s="38"/>
      <c r="N599" s="17"/>
      <c r="O599" s="18"/>
      <c r="P599" s="59"/>
      <c r="Q599" s="18"/>
      <c r="R599" s="28"/>
      <c r="S599" s="29"/>
    </row>
    <row r="600" spans="1:19" ht="15.75" customHeight="1">
      <c r="A600" s="9" t="s">
        <v>63</v>
      </c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51"/>
      <c r="M600" s="38"/>
      <c r="N600" s="17"/>
      <c r="O600" s="18"/>
      <c r="P600" s="140" t="s">
        <v>48</v>
      </c>
      <c r="Q600" s="20">
        <v>55</v>
      </c>
      <c r="R600" s="21">
        <f>L603</f>
        <v>55</v>
      </c>
      <c r="S600" s="22" t="s">
        <v>3</v>
      </c>
    </row>
    <row r="601" spans="1:19" ht="15.75" customHeight="1">
      <c r="A601" s="9" t="s">
        <v>64</v>
      </c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51"/>
      <c r="M601" s="38"/>
      <c r="N601" s="17"/>
      <c r="O601" s="18"/>
      <c r="P601" s="141" t="s">
        <v>50</v>
      </c>
      <c r="Q601" s="24">
        <f>IF(Q600/B586=0,"",Q600/B586)</f>
        <v>0.69620253164556967</v>
      </c>
      <c r="R601" s="25">
        <f>IF(Q600/R600=0,"",Q600/R600)</f>
        <v>1</v>
      </c>
      <c r="S601" s="26" t="s">
        <v>51</v>
      </c>
    </row>
    <row r="602" spans="1:19" ht="15.75" customHeight="1">
      <c r="A602" s="9" t="s">
        <v>65</v>
      </c>
      <c r="B602" s="115"/>
      <c r="C602" s="115"/>
      <c r="D602" s="115"/>
      <c r="E602" s="115"/>
      <c r="F602" s="115"/>
      <c r="G602" s="115"/>
      <c r="H602" s="115"/>
      <c r="I602" s="115"/>
      <c r="J602" s="115"/>
      <c r="K602" s="115"/>
      <c r="L602" s="51"/>
      <c r="M602" s="47"/>
      <c r="N602" s="48"/>
      <c r="O602" s="49"/>
      <c r="P602" s="147"/>
      <c r="Q602" s="12"/>
      <c r="R602" s="12"/>
      <c r="S602" s="13"/>
    </row>
    <row r="603" spans="1:19" ht="18">
      <c r="A603" s="14"/>
      <c r="B603" s="193" t="s">
        <v>37</v>
      </c>
      <c r="C603" s="193"/>
      <c r="D603" s="193"/>
      <c r="E603" s="193"/>
      <c r="F603" s="193"/>
      <c r="G603" s="193"/>
      <c r="H603" s="193"/>
      <c r="I603" s="193"/>
      <c r="J603" s="193"/>
      <c r="K603" s="193"/>
      <c r="L603" s="114">
        <f>SUM(L595:L599)</f>
        <v>55</v>
      </c>
      <c r="M603" s="30">
        <f>IF(L595=0,"",L595/B586)</f>
        <v>0.55696202531645567</v>
      </c>
      <c r="N603" s="30">
        <f>IF(L603=0,"",L603/B586)</f>
        <v>0.69620253164556967</v>
      </c>
      <c r="O603" s="30">
        <f>IF(L595=0,"",N603-M603)</f>
        <v>0.139240506329114</v>
      </c>
      <c r="P603" s="130"/>
      <c r="Q603" s="6"/>
      <c r="R603" s="16"/>
      <c r="S603" s="5"/>
    </row>
    <row r="604" spans="1:19" ht="18" customHeight="1">
      <c r="N604" s="5"/>
      <c r="P604" s="130"/>
    </row>
    <row r="605" spans="1:19" ht="12.75" customHeight="1">
      <c r="L605" s="129"/>
      <c r="M605" s="5"/>
      <c r="N605" s="5"/>
      <c r="P605" s="130"/>
    </row>
    <row r="606" spans="1:19" ht="26.25">
      <c r="A606" s="7"/>
      <c r="B606" s="194" t="s">
        <v>72</v>
      </c>
      <c r="C606" s="194"/>
      <c r="D606" s="194"/>
      <c r="E606" s="194"/>
      <c r="F606" s="194"/>
      <c r="G606" s="194"/>
      <c r="H606" s="194"/>
      <c r="I606" s="194"/>
      <c r="J606" s="194"/>
      <c r="K606" s="194"/>
      <c r="L606" s="113" t="s">
        <v>47</v>
      </c>
      <c r="M606" s="67"/>
      <c r="N606" s="67"/>
      <c r="O606" s="67"/>
      <c r="P606" s="130"/>
      <c r="Q606" s="6"/>
      <c r="R606" s="6"/>
      <c r="S606" s="6"/>
    </row>
    <row r="607" spans="1:19" ht="20.25">
      <c r="A607" s="195" t="s">
        <v>1</v>
      </c>
      <c r="B607" s="197" t="s">
        <v>2</v>
      </c>
      <c r="C607" s="205"/>
      <c r="D607" s="205"/>
      <c r="E607" s="205"/>
      <c r="F607" s="205"/>
      <c r="G607" s="205"/>
      <c r="H607" s="205"/>
      <c r="I607" s="205"/>
      <c r="J607" s="205"/>
      <c r="K607" s="206"/>
      <c r="L607" s="200" t="s">
        <v>3</v>
      </c>
      <c r="M607" s="191" t="s">
        <v>4</v>
      </c>
      <c r="N607" s="191" t="s">
        <v>5</v>
      </c>
      <c r="O607" s="202" t="s">
        <v>6</v>
      </c>
      <c r="P607" s="191" t="s">
        <v>7</v>
      </c>
      <c r="Q607" s="189" t="s">
        <v>8</v>
      </c>
      <c r="R607" s="189" t="s">
        <v>9</v>
      </c>
      <c r="S607" s="191" t="s">
        <v>10</v>
      </c>
    </row>
    <row r="608" spans="1:19" ht="15.75">
      <c r="A608" s="204"/>
      <c r="B608" s="9" t="s">
        <v>11</v>
      </c>
      <c r="C608" s="9" t="s">
        <v>12</v>
      </c>
      <c r="D608" s="9" t="s">
        <v>13</v>
      </c>
      <c r="E608" s="9" t="s">
        <v>14</v>
      </c>
      <c r="F608" s="9" t="s">
        <v>15</v>
      </c>
      <c r="G608" s="9" t="s">
        <v>16</v>
      </c>
      <c r="H608" s="9" t="s">
        <v>17</v>
      </c>
      <c r="I608" s="9" t="s">
        <v>18</v>
      </c>
      <c r="J608" s="9" t="s">
        <v>19</v>
      </c>
      <c r="K608" s="135" t="s">
        <v>20</v>
      </c>
      <c r="L608" s="207"/>
      <c r="M608" s="204"/>
      <c r="N608" s="204"/>
      <c r="O608" s="204"/>
      <c r="P608" s="207"/>
      <c r="Q608" s="204"/>
      <c r="R608" s="204"/>
      <c r="S608" s="204"/>
    </row>
    <row r="609" spans="1:20" ht="15.75" customHeight="1">
      <c r="A609" s="9" t="s">
        <v>47</v>
      </c>
      <c r="B609" s="31">
        <v>73</v>
      </c>
      <c r="C609" s="31"/>
      <c r="D609" s="31"/>
      <c r="E609" s="31"/>
      <c r="F609" s="31"/>
      <c r="G609" s="31"/>
      <c r="H609" s="31"/>
      <c r="I609" s="31"/>
      <c r="J609" s="31"/>
      <c r="K609" s="31"/>
      <c r="L609" s="51"/>
      <c r="M609" s="32"/>
      <c r="N609" s="33"/>
      <c r="O609" s="34"/>
      <c r="P609" s="144"/>
      <c r="Q609" s="36">
        <f>B609</f>
        <v>73</v>
      </c>
      <c r="R609" s="37"/>
      <c r="S609" s="35"/>
    </row>
    <row r="610" spans="1:20" ht="15.75" customHeight="1">
      <c r="A610" s="9" t="s">
        <v>49</v>
      </c>
      <c r="B610" s="31"/>
      <c r="C610" s="31">
        <v>65</v>
      </c>
      <c r="D610" s="31"/>
      <c r="E610" s="31"/>
      <c r="F610" s="31"/>
      <c r="G610" s="31"/>
      <c r="H610" s="31"/>
      <c r="I610" s="31"/>
      <c r="J610" s="31"/>
      <c r="K610" s="31"/>
      <c r="L610" s="51"/>
      <c r="M610" s="38"/>
      <c r="N610" s="17"/>
      <c r="O610" s="39"/>
      <c r="P610" s="40">
        <f>IF(C610=0,"",C610/B609)</f>
        <v>0.8904109589041096</v>
      </c>
      <c r="Q610" s="41">
        <v>65</v>
      </c>
      <c r="R610" s="42">
        <f t="shared" ref="R610:R618" si="52">IF(Q610=0,"",Q610/Q609)</f>
        <v>0.8904109589041096</v>
      </c>
      <c r="S610" s="42">
        <f t="shared" ref="S610:S618" si="53">IF(Q610=0,"",100%-R610)</f>
        <v>0.1095890410958904</v>
      </c>
    </row>
    <row r="611" spans="1:20" ht="15.75" customHeight="1">
      <c r="A611" s="9" t="s">
        <v>52</v>
      </c>
      <c r="B611" s="31"/>
      <c r="C611" s="31"/>
      <c r="D611" s="31">
        <v>53</v>
      </c>
      <c r="E611" s="31"/>
      <c r="F611" s="31"/>
      <c r="G611" s="31"/>
      <c r="H611" s="31"/>
      <c r="I611" s="31"/>
      <c r="J611" s="31"/>
      <c r="K611" s="31"/>
      <c r="L611" s="51"/>
      <c r="M611" s="38"/>
      <c r="N611" s="17"/>
      <c r="O611" s="39"/>
      <c r="P611" s="40">
        <f>IF(D611=0,"",D611/C610)</f>
        <v>0.81538461538461537</v>
      </c>
      <c r="Q611" s="41">
        <v>56</v>
      </c>
      <c r="R611" s="42">
        <f t="shared" si="52"/>
        <v>0.86153846153846159</v>
      </c>
      <c r="S611" s="42">
        <f t="shared" si="53"/>
        <v>0.13846153846153841</v>
      </c>
      <c r="T611" s="27">
        <f>Q611/Q609</f>
        <v>0.76712328767123283</v>
      </c>
    </row>
    <row r="612" spans="1:20" ht="15.75" customHeight="1">
      <c r="A612" s="9" t="s">
        <v>53</v>
      </c>
      <c r="B612" s="31"/>
      <c r="C612" s="31"/>
      <c r="D612" s="31"/>
      <c r="E612" s="31">
        <v>49</v>
      </c>
      <c r="F612" s="31"/>
      <c r="G612" s="31"/>
      <c r="H612" s="31"/>
      <c r="I612" s="31"/>
      <c r="J612" s="31"/>
      <c r="K612" s="31"/>
      <c r="L612" s="51"/>
      <c r="M612" s="38"/>
      <c r="N612" s="17"/>
      <c r="O612" s="39"/>
      <c r="P612" s="40">
        <f>IF(E612=0,"",E612/D611)</f>
        <v>0.92452830188679247</v>
      </c>
      <c r="Q612" s="41">
        <v>56</v>
      </c>
      <c r="R612" s="42">
        <f t="shared" si="52"/>
        <v>1</v>
      </c>
      <c r="S612" s="42">
        <f t="shared" si="53"/>
        <v>0</v>
      </c>
    </row>
    <row r="613" spans="1:20" ht="15.75" customHeight="1">
      <c r="A613" s="9" t="s">
        <v>54</v>
      </c>
      <c r="B613" s="31"/>
      <c r="C613" s="31"/>
      <c r="D613" s="31"/>
      <c r="E613" s="31"/>
      <c r="F613" s="31">
        <v>46</v>
      </c>
      <c r="G613" s="31"/>
      <c r="H613" s="31"/>
      <c r="I613" s="31"/>
      <c r="J613" s="31"/>
      <c r="K613" s="31"/>
      <c r="L613" s="51"/>
      <c r="M613" s="38"/>
      <c r="N613" s="17"/>
      <c r="O613" s="39"/>
      <c r="P613" s="40">
        <f>IF(F613=0,"",F613/E612)</f>
        <v>0.93877551020408168</v>
      </c>
      <c r="Q613" s="41">
        <v>53</v>
      </c>
      <c r="R613" s="42">
        <f t="shared" si="52"/>
        <v>0.9464285714285714</v>
      </c>
      <c r="S613" s="42">
        <f t="shared" si="53"/>
        <v>5.3571428571428603E-2</v>
      </c>
    </row>
    <row r="614" spans="1:20" ht="15.75" customHeight="1">
      <c r="A614" s="9" t="s">
        <v>55</v>
      </c>
      <c r="B614" s="31"/>
      <c r="C614" s="31"/>
      <c r="D614" s="31"/>
      <c r="E614" s="31"/>
      <c r="F614" s="31"/>
      <c r="G614" s="31">
        <v>43</v>
      </c>
      <c r="H614" s="31"/>
      <c r="I614" s="31"/>
      <c r="J614" s="31"/>
      <c r="K614" s="31"/>
      <c r="L614" s="51"/>
      <c r="M614" s="38"/>
      <c r="N614" s="17"/>
      <c r="O614" s="39"/>
      <c r="P614" s="40">
        <f>IF(G614=0,"",G614/F613)</f>
        <v>0.93478260869565222</v>
      </c>
      <c r="Q614" s="41">
        <v>48</v>
      </c>
      <c r="R614" s="42">
        <f t="shared" si="52"/>
        <v>0.90566037735849059</v>
      </c>
      <c r="S614" s="42">
        <f t="shared" si="53"/>
        <v>9.4339622641509413E-2</v>
      </c>
    </row>
    <row r="615" spans="1:20" ht="15.75" customHeight="1">
      <c r="A615" s="9" t="s">
        <v>56</v>
      </c>
      <c r="B615" s="31"/>
      <c r="C615" s="31"/>
      <c r="D615" s="31"/>
      <c r="E615" s="31"/>
      <c r="F615" s="31"/>
      <c r="G615" s="31"/>
      <c r="H615" s="31">
        <v>40</v>
      </c>
      <c r="I615" s="31"/>
      <c r="J615" s="31"/>
      <c r="K615" s="31"/>
      <c r="L615" s="51"/>
      <c r="M615" s="38"/>
      <c r="N615" s="17"/>
      <c r="O615" s="39"/>
      <c r="P615" s="40">
        <f>IF(H615=0,"",H615/G614)</f>
        <v>0.93023255813953487</v>
      </c>
      <c r="Q615" s="41">
        <v>48</v>
      </c>
      <c r="R615" s="42">
        <f t="shared" si="52"/>
        <v>1</v>
      </c>
      <c r="S615" s="42">
        <f t="shared" si="53"/>
        <v>0</v>
      </c>
    </row>
    <row r="616" spans="1:20" ht="15.75" customHeight="1">
      <c r="A616" s="9" t="s">
        <v>57</v>
      </c>
      <c r="B616" s="31"/>
      <c r="C616" s="31"/>
      <c r="D616" s="31"/>
      <c r="E616" s="31"/>
      <c r="F616" s="31"/>
      <c r="G616" s="31"/>
      <c r="H616" s="31"/>
      <c r="I616" s="31">
        <v>40</v>
      </c>
      <c r="J616" s="31"/>
      <c r="K616" s="31"/>
      <c r="L616" s="51"/>
      <c r="M616" s="38"/>
      <c r="N616" s="17"/>
      <c r="O616" s="39"/>
      <c r="P616" s="40">
        <f>IF(I616=0,"",I616/H615)</f>
        <v>1</v>
      </c>
      <c r="Q616" s="41">
        <v>46</v>
      </c>
      <c r="R616" s="42">
        <f t="shared" si="52"/>
        <v>0.95833333333333337</v>
      </c>
      <c r="S616" s="42">
        <f t="shared" si="53"/>
        <v>4.166666666666663E-2</v>
      </c>
    </row>
    <row r="617" spans="1:20" ht="15.75" customHeight="1">
      <c r="A617" s="9" t="s">
        <v>58</v>
      </c>
      <c r="B617" s="31"/>
      <c r="C617" s="31"/>
      <c r="D617" s="31"/>
      <c r="E617" s="31"/>
      <c r="F617" s="31"/>
      <c r="G617" s="31"/>
      <c r="H617" s="31"/>
      <c r="I617" s="31"/>
      <c r="J617" s="31">
        <v>40</v>
      </c>
      <c r="K617" s="31"/>
      <c r="L617" s="51"/>
      <c r="M617" s="38"/>
      <c r="N617" s="17"/>
      <c r="O617" s="39"/>
      <c r="P617" s="40">
        <f>IF(J617=0,"",J617/I616)</f>
        <v>1</v>
      </c>
      <c r="Q617" s="41">
        <v>44</v>
      </c>
      <c r="R617" s="42">
        <f t="shared" si="52"/>
        <v>0.95652173913043481</v>
      </c>
      <c r="S617" s="42">
        <f t="shared" si="53"/>
        <v>4.3478260869565188E-2</v>
      </c>
    </row>
    <row r="618" spans="1:20" ht="15.75" customHeight="1">
      <c r="A618" s="9" t="s">
        <v>59</v>
      </c>
      <c r="B618" s="31"/>
      <c r="C618" s="31"/>
      <c r="D618" s="31"/>
      <c r="E618" s="31"/>
      <c r="F618" s="31"/>
      <c r="G618" s="31"/>
      <c r="H618" s="31"/>
      <c r="I618" s="31"/>
      <c r="J618" s="31"/>
      <c r="K618" s="31">
        <v>40</v>
      </c>
      <c r="L618" s="51">
        <v>35</v>
      </c>
      <c r="M618" s="38"/>
      <c r="N618" s="17"/>
      <c r="O618" s="39"/>
      <c r="P618" s="40">
        <f>IF(K618=0,"",K618/J617)</f>
        <v>1</v>
      </c>
      <c r="Q618" s="41">
        <v>43</v>
      </c>
      <c r="R618" s="42">
        <f t="shared" si="52"/>
        <v>0.97727272727272729</v>
      </c>
      <c r="S618" s="42">
        <f t="shared" si="53"/>
        <v>2.2727272727272707E-2</v>
      </c>
    </row>
    <row r="619" spans="1:20" ht="15.75" customHeight="1">
      <c r="A619" s="9" t="s">
        <v>60</v>
      </c>
      <c r="B619" s="31"/>
      <c r="C619" s="31"/>
      <c r="D619" s="31"/>
      <c r="E619" s="31"/>
      <c r="F619" s="31"/>
      <c r="G619" s="31"/>
      <c r="H619" s="31"/>
      <c r="I619" s="31"/>
      <c r="J619" s="31"/>
      <c r="K619" s="31">
        <v>7</v>
      </c>
      <c r="L619" s="51">
        <v>5</v>
      </c>
      <c r="M619" s="38"/>
      <c r="N619" s="17"/>
      <c r="O619" s="18"/>
      <c r="P619" s="145"/>
      <c r="Q619" s="44">
        <v>8</v>
      </c>
      <c r="R619" s="45"/>
      <c r="S619" s="43"/>
    </row>
    <row r="620" spans="1:20" ht="15.75" customHeight="1">
      <c r="A620" s="9" t="s">
        <v>61</v>
      </c>
      <c r="B620" s="31"/>
      <c r="C620" s="31"/>
      <c r="D620" s="31"/>
      <c r="E620" s="31"/>
      <c r="F620" s="31"/>
      <c r="G620" s="31"/>
      <c r="H620" s="31"/>
      <c r="I620" s="31"/>
      <c r="J620" s="31"/>
      <c r="K620" s="31">
        <v>2</v>
      </c>
      <c r="L620" s="51">
        <v>2</v>
      </c>
      <c r="M620" s="38"/>
      <c r="N620" s="17"/>
      <c r="O620" s="18"/>
      <c r="P620" s="146"/>
      <c r="Q620" s="44">
        <v>2</v>
      </c>
      <c r="R620" s="46"/>
      <c r="S620" s="29"/>
    </row>
    <row r="621" spans="1:20" ht="15.75" customHeight="1">
      <c r="A621" s="9" t="s">
        <v>62</v>
      </c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51"/>
      <c r="M621" s="38"/>
      <c r="N621" s="17"/>
      <c r="O621" s="18"/>
      <c r="P621" s="146"/>
      <c r="Q621" s="44"/>
      <c r="R621" s="46"/>
      <c r="S621" s="29"/>
    </row>
    <row r="622" spans="1:20" ht="15.75" customHeight="1">
      <c r="A622" s="9" t="s">
        <v>63</v>
      </c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51"/>
      <c r="M622" s="38"/>
      <c r="N622" s="17"/>
      <c r="O622" s="18"/>
      <c r="P622" s="59"/>
      <c r="Q622" s="18"/>
      <c r="R622" s="28"/>
      <c r="S622" s="29"/>
    </row>
    <row r="623" spans="1:20" ht="15.75" customHeight="1">
      <c r="A623" s="9" t="s">
        <v>64</v>
      </c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51"/>
      <c r="M623" s="38"/>
      <c r="N623" s="17"/>
      <c r="O623" s="18"/>
      <c r="P623" s="140" t="s">
        <v>48</v>
      </c>
      <c r="Q623" s="20">
        <v>40</v>
      </c>
      <c r="R623" s="21">
        <f>L626</f>
        <v>42</v>
      </c>
      <c r="S623" s="22" t="s">
        <v>3</v>
      </c>
    </row>
    <row r="624" spans="1:20" ht="15.75" customHeight="1">
      <c r="A624" s="9" t="s">
        <v>65</v>
      </c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51"/>
      <c r="M624" s="38"/>
      <c r="N624" s="17"/>
      <c r="O624" s="18"/>
      <c r="P624" s="141" t="s">
        <v>50</v>
      </c>
      <c r="Q624" s="24">
        <f>IF(Q623/B609=0,"",Q623/B609)</f>
        <v>0.54794520547945202</v>
      </c>
      <c r="R624" s="25">
        <f>IF(Q623/R623=0,"",Q623/R623)</f>
        <v>0.95238095238095233</v>
      </c>
      <c r="S624" s="26" t="s">
        <v>51</v>
      </c>
    </row>
    <row r="625" spans="1:20" ht="15.75">
      <c r="A625" s="9" t="s">
        <v>66</v>
      </c>
      <c r="B625" s="115"/>
      <c r="C625" s="115"/>
      <c r="D625" s="115"/>
      <c r="E625" s="115"/>
      <c r="F625" s="115"/>
      <c r="G625" s="115"/>
      <c r="H625" s="115"/>
      <c r="I625" s="115"/>
      <c r="J625" s="115"/>
      <c r="K625" s="115"/>
      <c r="L625" s="51"/>
      <c r="M625" s="47"/>
      <c r="N625" s="48"/>
      <c r="O625" s="49"/>
      <c r="P625" s="147"/>
      <c r="Q625" s="12"/>
      <c r="R625" s="12"/>
      <c r="S625" s="13"/>
    </row>
    <row r="626" spans="1:20" ht="18">
      <c r="A626" s="14"/>
      <c r="B626" s="193" t="s">
        <v>37</v>
      </c>
      <c r="C626" s="193"/>
      <c r="D626" s="193"/>
      <c r="E626" s="193"/>
      <c r="F626" s="193"/>
      <c r="G626" s="193"/>
      <c r="H626" s="193"/>
      <c r="I626" s="193"/>
      <c r="J626" s="193"/>
      <c r="K626" s="193"/>
      <c r="L626" s="114">
        <f>SUM(L618:L622)</f>
        <v>42</v>
      </c>
      <c r="M626" s="30">
        <f>IF(L618=0,"",L618/B609)</f>
        <v>0.47945205479452052</v>
      </c>
      <c r="N626" s="30">
        <f>IF(L626=0,"",L626/B609)</f>
        <v>0.57534246575342463</v>
      </c>
      <c r="O626" s="30">
        <f>IF(L618=0,"",N626-M626)</f>
        <v>9.5890410958904104E-2</v>
      </c>
      <c r="P626" s="130"/>
      <c r="Q626" s="6"/>
      <c r="R626" s="16"/>
      <c r="S626" s="5"/>
    </row>
    <row r="627" spans="1:20" ht="12.75" customHeight="1">
      <c r="M627" s="5"/>
      <c r="N627" s="5"/>
      <c r="P627" s="130"/>
      <c r="Q627" s="6"/>
      <c r="R627" s="6"/>
      <c r="S627" s="6"/>
    </row>
    <row r="628" spans="1:20" ht="12.75" customHeight="1">
      <c r="L628" s="129"/>
      <c r="M628" s="5"/>
      <c r="N628" s="5"/>
      <c r="P628" s="130"/>
      <c r="Q628" s="6"/>
      <c r="R628" s="6"/>
      <c r="S628" s="6"/>
    </row>
    <row r="629" spans="1:20" ht="26.25">
      <c r="A629" s="7"/>
      <c r="B629" s="194" t="s">
        <v>72</v>
      </c>
      <c r="C629" s="194"/>
      <c r="D629" s="194"/>
      <c r="E629" s="194"/>
      <c r="F629" s="194"/>
      <c r="G629" s="194"/>
      <c r="H629" s="194"/>
      <c r="I629" s="194"/>
      <c r="J629" s="194"/>
      <c r="K629" s="194"/>
      <c r="L629" s="113" t="s">
        <v>49</v>
      </c>
      <c r="M629" s="67"/>
      <c r="N629" s="67"/>
      <c r="O629" s="67"/>
      <c r="P629" s="130"/>
      <c r="Q629" s="6"/>
      <c r="R629" s="6"/>
      <c r="S629" s="6"/>
    </row>
    <row r="630" spans="1:20" ht="20.25">
      <c r="A630" s="195" t="s">
        <v>1</v>
      </c>
      <c r="B630" s="197" t="s">
        <v>2</v>
      </c>
      <c r="C630" s="205"/>
      <c r="D630" s="205"/>
      <c r="E630" s="205"/>
      <c r="F630" s="205"/>
      <c r="G630" s="205"/>
      <c r="H630" s="205"/>
      <c r="I630" s="205"/>
      <c r="J630" s="205"/>
      <c r="K630" s="206"/>
      <c r="L630" s="200" t="s">
        <v>3</v>
      </c>
      <c r="M630" s="191" t="s">
        <v>4</v>
      </c>
      <c r="N630" s="191" t="s">
        <v>5</v>
      </c>
      <c r="O630" s="202" t="s">
        <v>6</v>
      </c>
      <c r="P630" s="191" t="s">
        <v>7</v>
      </c>
      <c r="Q630" s="189" t="s">
        <v>8</v>
      </c>
      <c r="R630" s="189" t="s">
        <v>9</v>
      </c>
      <c r="S630" s="191" t="s">
        <v>10</v>
      </c>
    </row>
    <row r="631" spans="1:20" ht="15.75">
      <c r="A631" s="204"/>
      <c r="B631" s="9" t="s">
        <v>11</v>
      </c>
      <c r="C631" s="9" t="s">
        <v>12</v>
      </c>
      <c r="D631" s="9" t="s">
        <v>13</v>
      </c>
      <c r="E631" s="9" t="s">
        <v>14</v>
      </c>
      <c r="F631" s="9" t="s">
        <v>15</v>
      </c>
      <c r="G631" s="9" t="s">
        <v>16</v>
      </c>
      <c r="H631" s="9" t="s">
        <v>17</v>
      </c>
      <c r="I631" s="9" t="s">
        <v>18</v>
      </c>
      <c r="J631" s="9" t="s">
        <v>19</v>
      </c>
      <c r="K631" s="135" t="s">
        <v>20</v>
      </c>
      <c r="L631" s="208"/>
      <c r="M631" s="204"/>
      <c r="N631" s="204"/>
      <c r="O631" s="204"/>
      <c r="P631" s="207"/>
      <c r="Q631" s="204"/>
      <c r="R631" s="204"/>
      <c r="S631" s="204"/>
    </row>
    <row r="632" spans="1:20" ht="15.75" customHeight="1">
      <c r="A632" s="9" t="s">
        <v>49</v>
      </c>
      <c r="B632" s="31">
        <v>73</v>
      </c>
      <c r="C632" s="31"/>
      <c r="D632" s="31"/>
      <c r="E632" s="31"/>
      <c r="F632" s="31"/>
      <c r="G632" s="31"/>
      <c r="H632" s="31"/>
      <c r="I632" s="31"/>
      <c r="J632" s="31"/>
      <c r="K632" s="31"/>
      <c r="L632" s="51"/>
      <c r="M632" s="32"/>
      <c r="N632" s="33"/>
      <c r="O632" s="34"/>
      <c r="P632" s="144"/>
      <c r="Q632" s="36">
        <f>B632</f>
        <v>73</v>
      </c>
      <c r="R632" s="37"/>
      <c r="S632" s="35"/>
    </row>
    <row r="633" spans="1:20" ht="15.75" customHeight="1">
      <c r="A633" s="9" t="s">
        <v>52</v>
      </c>
      <c r="B633" s="31"/>
      <c r="C633" s="31">
        <v>64</v>
      </c>
      <c r="D633" s="31"/>
      <c r="E633" s="31"/>
      <c r="F633" s="31"/>
      <c r="G633" s="31"/>
      <c r="H633" s="31"/>
      <c r="I633" s="31"/>
      <c r="J633" s="31"/>
      <c r="K633" s="31"/>
      <c r="L633" s="51"/>
      <c r="M633" s="38"/>
      <c r="N633" s="17"/>
      <c r="O633" s="39"/>
      <c r="P633" s="40">
        <f>IF(C633=0,"",C633/B632)</f>
        <v>0.87671232876712324</v>
      </c>
      <c r="Q633" s="41">
        <v>68</v>
      </c>
      <c r="R633" s="42">
        <f t="shared" ref="R633:R641" si="54">IF(Q633=0,"",Q633/Q632)</f>
        <v>0.93150684931506844</v>
      </c>
      <c r="S633" s="42">
        <f t="shared" ref="S633:S641" si="55">IF(Q633=0,"",100%-R633)</f>
        <v>6.8493150684931559E-2</v>
      </c>
    </row>
    <row r="634" spans="1:20" ht="15.75" customHeight="1">
      <c r="A634" s="9" t="s">
        <v>53</v>
      </c>
      <c r="B634" s="31"/>
      <c r="C634" s="31"/>
      <c r="D634" s="31">
        <v>61</v>
      </c>
      <c r="E634" s="31"/>
      <c r="F634" s="31"/>
      <c r="G634" s="31"/>
      <c r="H634" s="31"/>
      <c r="I634" s="31"/>
      <c r="J634" s="31"/>
      <c r="K634" s="31"/>
      <c r="L634" s="51"/>
      <c r="M634" s="38"/>
      <c r="N634" s="17"/>
      <c r="O634" s="39"/>
      <c r="P634" s="40">
        <f>IF(D634=0,"",D634/C633)</f>
        <v>0.953125</v>
      </c>
      <c r="Q634" s="41">
        <v>64</v>
      </c>
      <c r="R634" s="42">
        <f t="shared" si="54"/>
        <v>0.94117647058823528</v>
      </c>
      <c r="S634" s="42">
        <f t="shared" si="55"/>
        <v>5.8823529411764719E-2</v>
      </c>
      <c r="T634" s="27">
        <f>Q634/Q632</f>
        <v>0.87671232876712324</v>
      </c>
    </row>
    <row r="635" spans="1:20" ht="15.75" customHeight="1">
      <c r="A635" s="9" t="s">
        <v>54</v>
      </c>
      <c r="B635" s="31"/>
      <c r="C635" s="31"/>
      <c r="D635" s="31"/>
      <c r="E635" s="31">
        <v>56</v>
      </c>
      <c r="F635" s="31"/>
      <c r="G635" s="31"/>
      <c r="H635" s="31"/>
      <c r="I635" s="31"/>
      <c r="J635" s="31"/>
      <c r="K635" s="31"/>
      <c r="L635" s="51"/>
      <c r="M635" s="38"/>
      <c r="N635" s="17"/>
      <c r="O635" s="39"/>
      <c r="P635" s="40">
        <f>IF(E635=0,"",E635/D634)</f>
        <v>0.91803278688524592</v>
      </c>
      <c r="Q635" s="41">
        <v>57</v>
      </c>
      <c r="R635" s="42">
        <f t="shared" si="54"/>
        <v>0.890625</v>
      </c>
      <c r="S635" s="42">
        <f t="shared" si="55"/>
        <v>0.109375</v>
      </c>
    </row>
    <row r="636" spans="1:20" ht="15.75" customHeight="1">
      <c r="A636" s="9" t="s">
        <v>55</v>
      </c>
      <c r="B636" s="31"/>
      <c r="C636" s="31"/>
      <c r="D636" s="31"/>
      <c r="E636" s="31"/>
      <c r="F636" s="31">
        <v>47</v>
      </c>
      <c r="G636" s="31"/>
      <c r="H636" s="31"/>
      <c r="I636" s="31"/>
      <c r="J636" s="31"/>
      <c r="K636" s="31"/>
      <c r="L636" s="51"/>
      <c r="M636" s="38"/>
      <c r="N636" s="17"/>
      <c r="O636" s="39"/>
      <c r="P636" s="40">
        <f>IF(F636=0,"",F636/E635)</f>
        <v>0.8392857142857143</v>
      </c>
      <c r="Q636" s="41">
        <v>56</v>
      </c>
      <c r="R636" s="42">
        <f t="shared" si="54"/>
        <v>0.98245614035087714</v>
      </c>
      <c r="S636" s="42">
        <f t="shared" si="55"/>
        <v>1.7543859649122862E-2</v>
      </c>
    </row>
    <row r="637" spans="1:20" ht="15.75" customHeight="1">
      <c r="A637" s="9" t="s">
        <v>56</v>
      </c>
      <c r="B637" s="31"/>
      <c r="C637" s="31"/>
      <c r="D637" s="31"/>
      <c r="E637" s="31"/>
      <c r="F637" s="31"/>
      <c r="G637" s="31">
        <v>47</v>
      </c>
      <c r="H637" s="31"/>
      <c r="I637" s="31"/>
      <c r="J637" s="31"/>
      <c r="K637" s="31"/>
      <c r="L637" s="51"/>
      <c r="M637" s="38"/>
      <c r="N637" s="17"/>
      <c r="O637" s="39"/>
      <c r="P637" s="40">
        <f>IF(G637=0,"",G637/F636)</f>
        <v>1</v>
      </c>
      <c r="Q637" s="41">
        <v>53</v>
      </c>
      <c r="R637" s="42">
        <f t="shared" si="54"/>
        <v>0.9464285714285714</v>
      </c>
      <c r="S637" s="42">
        <f t="shared" si="55"/>
        <v>5.3571428571428603E-2</v>
      </c>
    </row>
    <row r="638" spans="1:20" ht="15.75" customHeight="1">
      <c r="A638" s="9" t="s">
        <v>57</v>
      </c>
      <c r="B638" s="31"/>
      <c r="C638" s="31"/>
      <c r="D638" s="31"/>
      <c r="E638" s="31"/>
      <c r="F638" s="31"/>
      <c r="G638" s="31"/>
      <c r="H638" s="31">
        <v>44</v>
      </c>
      <c r="I638" s="31"/>
      <c r="J638" s="31"/>
      <c r="K638" s="31"/>
      <c r="L638" s="51"/>
      <c r="M638" s="38"/>
      <c r="N638" s="17"/>
      <c r="O638" s="39"/>
      <c r="P638" s="40">
        <f>IF(H638=0,"",H638/G637)</f>
        <v>0.93617021276595747</v>
      </c>
      <c r="Q638" s="41">
        <v>51</v>
      </c>
      <c r="R638" s="42">
        <f t="shared" si="54"/>
        <v>0.96226415094339623</v>
      </c>
      <c r="S638" s="42">
        <f t="shared" si="55"/>
        <v>3.7735849056603765E-2</v>
      </c>
    </row>
    <row r="639" spans="1:20" ht="15.75" customHeight="1">
      <c r="A639" s="9" t="s">
        <v>58</v>
      </c>
      <c r="B639" s="31"/>
      <c r="C639" s="31"/>
      <c r="D639" s="31"/>
      <c r="E639" s="31"/>
      <c r="F639" s="31"/>
      <c r="G639" s="31"/>
      <c r="H639" s="31"/>
      <c r="I639" s="31">
        <v>45</v>
      </c>
      <c r="J639" s="31"/>
      <c r="K639" s="31"/>
      <c r="L639" s="51"/>
      <c r="M639" s="38"/>
      <c r="N639" s="17"/>
      <c r="O639" s="39"/>
      <c r="P639" s="40">
        <f>IF(I639=0,"",I639/H638)</f>
        <v>1.0227272727272727</v>
      </c>
      <c r="Q639" s="41">
        <v>51</v>
      </c>
      <c r="R639" s="42">
        <f t="shared" si="54"/>
        <v>1</v>
      </c>
      <c r="S639" s="42">
        <f t="shared" si="55"/>
        <v>0</v>
      </c>
    </row>
    <row r="640" spans="1:20" ht="15.75" customHeight="1">
      <c r="A640" s="9" t="s">
        <v>59</v>
      </c>
      <c r="B640" s="31"/>
      <c r="C640" s="31"/>
      <c r="D640" s="31"/>
      <c r="E640" s="31"/>
      <c r="F640" s="31"/>
      <c r="G640" s="31"/>
      <c r="H640" s="31"/>
      <c r="I640" s="31"/>
      <c r="J640" s="31">
        <v>45</v>
      </c>
      <c r="K640" s="31"/>
      <c r="L640" s="51"/>
      <c r="M640" s="38"/>
      <c r="N640" s="17"/>
      <c r="O640" s="39"/>
      <c r="P640" s="40">
        <f>IF(J640=0,"",J640/I639)</f>
        <v>1</v>
      </c>
      <c r="Q640" s="41">
        <v>51</v>
      </c>
      <c r="R640" s="42">
        <f t="shared" si="54"/>
        <v>1</v>
      </c>
      <c r="S640" s="42">
        <f t="shared" si="55"/>
        <v>0</v>
      </c>
    </row>
    <row r="641" spans="1:19" ht="15.75" customHeight="1">
      <c r="A641" s="9" t="s">
        <v>60</v>
      </c>
      <c r="B641" s="31"/>
      <c r="C641" s="31"/>
      <c r="D641" s="31"/>
      <c r="E641" s="31"/>
      <c r="F641" s="31"/>
      <c r="G641" s="31"/>
      <c r="H641" s="31"/>
      <c r="I641" s="31"/>
      <c r="J641" s="31"/>
      <c r="K641" s="31">
        <v>41</v>
      </c>
      <c r="L641" s="51">
        <v>34</v>
      </c>
      <c r="M641" s="38"/>
      <c r="N641" s="17"/>
      <c r="O641" s="39"/>
      <c r="P641" s="40">
        <f>IF(K641=0,"",K641/J640)</f>
        <v>0.91111111111111109</v>
      </c>
      <c r="Q641" s="41">
        <v>49</v>
      </c>
      <c r="R641" s="42">
        <f t="shared" si="54"/>
        <v>0.96078431372549022</v>
      </c>
      <c r="S641" s="42">
        <f t="shared" si="55"/>
        <v>3.9215686274509776E-2</v>
      </c>
    </row>
    <row r="642" spans="1:19" ht="15.75" customHeight="1">
      <c r="A642" s="9" t="s">
        <v>61</v>
      </c>
      <c r="B642" s="31"/>
      <c r="C642" s="31"/>
      <c r="D642" s="31"/>
      <c r="E642" s="31"/>
      <c r="F642" s="31"/>
      <c r="G642" s="31"/>
      <c r="H642" s="31"/>
      <c r="I642" s="31"/>
      <c r="J642" s="31"/>
      <c r="K642" s="31">
        <v>11</v>
      </c>
      <c r="L642" s="51">
        <v>6</v>
      </c>
      <c r="M642" s="38"/>
      <c r="N642" s="17"/>
      <c r="O642" s="18"/>
      <c r="P642" s="145"/>
      <c r="Q642" s="44">
        <v>11</v>
      </c>
      <c r="R642" s="45"/>
      <c r="S642" s="43"/>
    </row>
    <row r="643" spans="1:19" ht="15.75" customHeight="1">
      <c r="A643" s="9" t="s">
        <v>62</v>
      </c>
      <c r="B643" s="31"/>
      <c r="C643" s="31"/>
      <c r="D643" s="31"/>
      <c r="E643" s="31"/>
      <c r="F643" s="31"/>
      <c r="G643" s="31"/>
      <c r="H643" s="31"/>
      <c r="I643" s="31"/>
      <c r="J643" s="31"/>
      <c r="K643" s="31">
        <v>3</v>
      </c>
      <c r="L643" s="51">
        <v>3</v>
      </c>
      <c r="M643" s="38"/>
      <c r="N643" s="17"/>
      <c r="O643" s="18"/>
      <c r="P643" s="146"/>
      <c r="Q643" s="44">
        <v>3</v>
      </c>
      <c r="R643" s="46"/>
      <c r="S643" s="29"/>
    </row>
    <row r="644" spans="1:19" ht="15.75" customHeight="1">
      <c r="A644" s="9" t="s">
        <v>63</v>
      </c>
      <c r="B644" s="31"/>
      <c r="C644" s="31"/>
      <c r="D644" s="31"/>
      <c r="E644" s="31"/>
      <c r="F644" s="31"/>
      <c r="G644" s="31"/>
      <c r="H644" s="31"/>
      <c r="I644" s="31"/>
      <c r="J644" s="31"/>
      <c r="K644" s="31">
        <v>3</v>
      </c>
      <c r="L644" s="51">
        <v>2</v>
      </c>
      <c r="M644" s="38"/>
      <c r="N644" s="17"/>
      <c r="O644" s="18"/>
      <c r="P644" s="146"/>
      <c r="Q644" s="44"/>
      <c r="R644" s="46"/>
      <c r="S644" s="29"/>
    </row>
    <row r="645" spans="1:19" ht="15.75" customHeight="1">
      <c r="A645" s="9" t="s">
        <v>64</v>
      </c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51"/>
      <c r="M645" s="38"/>
      <c r="N645" s="17"/>
      <c r="O645" s="18"/>
      <c r="P645" s="59"/>
      <c r="Q645" s="18"/>
      <c r="R645" s="28"/>
      <c r="S645" s="29"/>
    </row>
    <row r="646" spans="1:19" ht="15.75" customHeight="1">
      <c r="A646" s="9" t="s">
        <v>65</v>
      </c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51" t="s">
        <v>67</v>
      </c>
      <c r="M646" s="38"/>
      <c r="N646" s="17"/>
      <c r="O646" s="18"/>
      <c r="P646" s="140" t="s">
        <v>48</v>
      </c>
      <c r="Q646" s="20">
        <v>41</v>
      </c>
      <c r="R646" s="21">
        <f>L649</f>
        <v>45</v>
      </c>
      <c r="S646" s="22" t="s">
        <v>3</v>
      </c>
    </row>
    <row r="647" spans="1:19" ht="15.75" customHeight="1">
      <c r="A647" s="9" t="s">
        <v>66</v>
      </c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51"/>
      <c r="M647" s="38"/>
      <c r="N647" s="17"/>
      <c r="O647" s="18"/>
      <c r="P647" s="141" t="s">
        <v>50</v>
      </c>
      <c r="Q647" s="24">
        <f>IF(Q646/B632=0,"",Q646/B632)</f>
        <v>0.56164383561643838</v>
      </c>
      <c r="R647" s="25">
        <f>IF(Q646/R646=0,"",Q646/R646)</f>
        <v>0.91111111111111109</v>
      </c>
      <c r="S647" s="26" t="s">
        <v>51</v>
      </c>
    </row>
    <row r="648" spans="1:19" ht="15.75">
      <c r="A648" s="9" t="s">
        <v>68</v>
      </c>
      <c r="B648" s="115"/>
      <c r="C648" s="115"/>
      <c r="D648" s="115"/>
      <c r="E648" s="115"/>
      <c r="F648" s="115"/>
      <c r="G648" s="115"/>
      <c r="H648" s="115"/>
      <c r="I648" s="115"/>
      <c r="J648" s="115"/>
      <c r="K648" s="115"/>
      <c r="L648" s="51"/>
      <c r="M648" s="47"/>
      <c r="N648" s="48"/>
      <c r="O648" s="49"/>
      <c r="P648" s="147"/>
      <c r="Q648" s="12"/>
      <c r="R648" s="12"/>
      <c r="S648" s="13"/>
    </row>
    <row r="649" spans="1:19" ht="18">
      <c r="A649" s="14"/>
      <c r="B649" s="193" t="s">
        <v>37</v>
      </c>
      <c r="C649" s="193"/>
      <c r="D649" s="193"/>
      <c r="E649" s="193"/>
      <c r="F649" s="193"/>
      <c r="G649" s="193"/>
      <c r="H649" s="193"/>
      <c r="I649" s="193"/>
      <c r="J649" s="193"/>
      <c r="K649" s="193"/>
      <c r="L649" s="114">
        <f>SUM(L641:L645)</f>
        <v>45</v>
      </c>
      <c r="M649" s="30">
        <f>IF(L641=0,"",L641/B632)</f>
        <v>0.46575342465753422</v>
      </c>
      <c r="N649" s="30">
        <f>IF(L649=0,"",L649/B632)</f>
        <v>0.61643835616438358</v>
      </c>
      <c r="O649" s="30">
        <f>IF(L641=0,"",N649-M649)</f>
        <v>0.15068493150684936</v>
      </c>
      <c r="P649" s="130"/>
      <c r="Q649" s="6"/>
      <c r="R649" s="16"/>
      <c r="S649" s="5"/>
    </row>
    <row r="650" spans="1:19" ht="12.75" customHeight="1">
      <c r="M650" s="5"/>
      <c r="N650" s="5"/>
      <c r="P650" s="130"/>
    </row>
    <row r="651" spans="1:19" ht="12.75" customHeight="1">
      <c r="L651" s="129"/>
      <c r="M651" s="5"/>
      <c r="N651" s="5"/>
      <c r="P651" s="130"/>
    </row>
    <row r="652" spans="1:19" ht="26.25">
      <c r="A652" s="7"/>
      <c r="B652" s="194" t="s">
        <v>72</v>
      </c>
      <c r="C652" s="194"/>
      <c r="D652" s="194"/>
      <c r="E652" s="194"/>
      <c r="F652" s="194"/>
      <c r="G652" s="194"/>
      <c r="H652" s="194"/>
      <c r="I652" s="194"/>
      <c r="J652" s="194"/>
      <c r="K652" s="194"/>
      <c r="L652" s="113" t="s">
        <v>52</v>
      </c>
      <c r="M652" s="67"/>
      <c r="N652" s="67"/>
      <c r="O652" s="67"/>
      <c r="P652" s="130"/>
      <c r="Q652" s="6"/>
      <c r="R652" s="6"/>
      <c r="S652" s="6"/>
    </row>
    <row r="653" spans="1:19" ht="20.25">
      <c r="A653" s="195" t="s">
        <v>1</v>
      </c>
      <c r="B653" s="197" t="s">
        <v>2</v>
      </c>
      <c r="C653" s="205"/>
      <c r="D653" s="205"/>
      <c r="E653" s="205"/>
      <c r="F653" s="205"/>
      <c r="G653" s="205"/>
      <c r="H653" s="205"/>
      <c r="I653" s="205"/>
      <c r="J653" s="205"/>
      <c r="K653" s="206"/>
      <c r="L653" s="200" t="s">
        <v>3</v>
      </c>
      <c r="M653" s="191" t="s">
        <v>4</v>
      </c>
      <c r="N653" s="191" t="s">
        <v>5</v>
      </c>
      <c r="O653" s="202" t="s">
        <v>6</v>
      </c>
      <c r="P653" s="191" t="s">
        <v>7</v>
      </c>
      <c r="Q653" s="189" t="s">
        <v>8</v>
      </c>
      <c r="R653" s="189" t="s">
        <v>9</v>
      </c>
      <c r="S653" s="191" t="s">
        <v>10</v>
      </c>
    </row>
    <row r="654" spans="1:19" ht="15.75">
      <c r="A654" s="204"/>
      <c r="B654" s="9" t="s">
        <v>11</v>
      </c>
      <c r="C654" s="9" t="s">
        <v>12</v>
      </c>
      <c r="D654" s="9" t="s">
        <v>13</v>
      </c>
      <c r="E654" s="9" t="s">
        <v>14</v>
      </c>
      <c r="F654" s="9" t="s">
        <v>15</v>
      </c>
      <c r="G654" s="9" t="s">
        <v>16</v>
      </c>
      <c r="H654" s="9" t="s">
        <v>17</v>
      </c>
      <c r="I654" s="9" t="s">
        <v>18</v>
      </c>
      <c r="J654" s="9" t="s">
        <v>19</v>
      </c>
      <c r="K654" s="135" t="s">
        <v>20</v>
      </c>
      <c r="L654" s="208"/>
      <c r="M654" s="204"/>
      <c r="N654" s="204"/>
      <c r="O654" s="204"/>
      <c r="P654" s="207"/>
      <c r="Q654" s="204"/>
      <c r="R654" s="204"/>
      <c r="S654" s="204"/>
    </row>
    <row r="655" spans="1:19" ht="15.75" customHeight="1">
      <c r="A655" s="9" t="s">
        <v>52</v>
      </c>
      <c r="B655" s="31">
        <v>74</v>
      </c>
      <c r="C655" s="31"/>
      <c r="D655" s="31"/>
      <c r="E655" s="31"/>
      <c r="F655" s="31"/>
      <c r="G655" s="31"/>
      <c r="H655" s="31"/>
      <c r="I655" s="31"/>
      <c r="J655" s="31"/>
      <c r="K655" s="31"/>
      <c r="L655" s="51"/>
      <c r="M655" s="32"/>
      <c r="N655" s="33"/>
      <c r="O655" s="34"/>
      <c r="P655" s="144"/>
      <c r="Q655" s="36">
        <f>B655</f>
        <v>74</v>
      </c>
      <c r="R655" s="37"/>
      <c r="S655" s="35"/>
    </row>
    <row r="656" spans="1:19" ht="15.75" customHeight="1">
      <c r="A656" s="9" t="s">
        <v>53</v>
      </c>
      <c r="B656" s="31"/>
      <c r="C656" s="31">
        <v>67</v>
      </c>
      <c r="D656" s="31"/>
      <c r="E656" s="31"/>
      <c r="F656" s="31"/>
      <c r="G656" s="31"/>
      <c r="H656" s="31"/>
      <c r="I656" s="31"/>
      <c r="J656" s="31"/>
      <c r="K656" s="31"/>
      <c r="L656" s="51"/>
      <c r="M656" s="38"/>
      <c r="N656" s="17"/>
      <c r="O656" s="39"/>
      <c r="P656" s="40">
        <f>IF(C656=0,"",C656/B655)</f>
        <v>0.90540540540540537</v>
      </c>
      <c r="Q656" s="41">
        <v>69</v>
      </c>
      <c r="R656" s="42">
        <f t="shared" ref="R656:R664" si="56">IF(Q656=0,"",Q656/Q655)</f>
        <v>0.93243243243243246</v>
      </c>
      <c r="S656" s="42">
        <f t="shared" ref="S656:S664" si="57">IF(Q656=0,"",100%-R656)</f>
        <v>6.7567567567567544E-2</v>
      </c>
    </row>
    <row r="657" spans="1:20" ht="15.75" customHeight="1">
      <c r="A657" s="9" t="s">
        <v>54</v>
      </c>
      <c r="B657" s="31"/>
      <c r="C657" s="31"/>
      <c r="D657" s="31">
        <v>61</v>
      </c>
      <c r="E657" s="31"/>
      <c r="F657" s="31"/>
      <c r="G657" s="31"/>
      <c r="H657" s="31"/>
      <c r="I657" s="31"/>
      <c r="J657" s="31"/>
      <c r="K657" s="31"/>
      <c r="L657" s="51"/>
      <c r="M657" s="38"/>
      <c r="N657" s="17"/>
      <c r="O657" s="39"/>
      <c r="P657" s="40">
        <f>IF(D657=0,"",D657/C656)</f>
        <v>0.91044776119402981</v>
      </c>
      <c r="Q657" s="41">
        <v>62</v>
      </c>
      <c r="R657" s="42">
        <f t="shared" si="56"/>
        <v>0.89855072463768115</v>
      </c>
      <c r="S657" s="42">
        <f t="shared" si="57"/>
        <v>0.10144927536231885</v>
      </c>
      <c r="T657" s="27">
        <f>Q657/Q655</f>
        <v>0.83783783783783783</v>
      </c>
    </row>
    <row r="658" spans="1:20" ht="15.75" customHeight="1">
      <c r="A658" s="9" t="s">
        <v>55</v>
      </c>
      <c r="B658" s="31"/>
      <c r="C658" s="31"/>
      <c r="D658" s="31"/>
      <c r="E658" s="31">
        <v>59</v>
      </c>
      <c r="F658" s="31"/>
      <c r="G658" s="31"/>
      <c r="H658" s="31"/>
      <c r="I658" s="31"/>
      <c r="J658" s="31"/>
      <c r="K658" s="31"/>
      <c r="L658" s="51"/>
      <c r="M658" s="38"/>
      <c r="N658" s="17"/>
      <c r="O658" s="39"/>
      <c r="P658" s="40">
        <f>IF(E658=0,"",E658/D657)</f>
        <v>0.96721311475409832</v>
      </c>
      <c r="Q658" s="41">
        <v>61</v>
      </c>
      <c r="R658" s="42">
        <f t="shared" si="56"/>
        <v>0.9838709677419355</v>
      </c>
      <c r="S658" s="42">
        <f t="shared" si="57"/>
        <v>1.6129032258064502E-2</v>
      </c>
    </row>
    <row r="659" spans="1:20" ht="15.75" customHeight="1">
      <c r="A659" s="9" t="s">
        <v>56</v>
      </c>
      <c r="B659" s="31"/>
      <c r="C659" s="31"/>
      <c r="D659" s="31"/>
      <c r="E659" s="31"/>
      <c r="F659" s="31">
        <v>57</v>
      </c>
      <c r="G659" s="31"/>
      <c r="H659" s="31"/>
      <c r="I659" s="31"/>
      <c r="J659" s="31"/>
      <c r="K659" s="31"/>
      <c r="L659" s="51"/>
      <c r="M659" s="38"/>
      <c r="N659" s="17"/>
      <c r="O659" s="39"/>
      <c r="P659" s="40">
        <f>IF(F659=0,"",F659/E658)</f>
        <v>0.96610169491525422</v>
      </c>
      <c r="Q659" s="41">
        <v>59</v>
      </c>
      <c r="R659" s="42">
        <f t="shared" si="56"/>
        <v>0.96721311475409832</v>
      </c>
      <c r="S659" s="42">
        <f t="shared" si="57"/>
        <v>3.2786885245901676E-2</v>
      </c>
    </row>
    <row r="660" spans="1:20" ht="15.75" customHeight="1">
      <c r="A660" s="9" t="s">
        <v>57</v>
      </c>
      <c r="B660" s="31"/>
      <c r="C660" s="31"/>
      <c r="D660" s="31"/>
      <c r="E660" s="31"/>
      <c r="F660" s="31"/>
      <c r="G660" s="31">
        <v>56</v>
      </c>
      <c r="H660" s="31"/>
      <c r="I660" s="31"/>
      <c r="J660" s="31"/>
      <c r="K660" s="31"/>
      <c r="L660" s="51"/>
      <c r="M660" s="38"/>
      <c r="N660" s="17"/>
      <c r="O660" s="39"/>
      <c r="P660" s="40">
        <f>IF(G660=0,"",G660/F659)</f>
        <v>0.98245614035087714</v>
      </c>
      <c r="Q660" s="41">
        <v>58</v>
      </c>
      <c r="R660" s="42">
        <f t="shared" si="56"/>
        <v>0.98305084745762716</v>
      </c>
      <c r="S660" s="42">
        <f t="shared" si="57"/>
        <v>1.6949152542372836E-2</v>
      </c>
    </row>
    <row r="661" spans="1:20" ht="15.75" customHeight="1">
      <c r="A661" s="9" t="s">
        <v>58</v>
      </c>
      <c r="B661" s="31"/>
      <c r="C661" s="31"/>
      <c r="D661" s="31"/>
      <c r="E661" s="31"/>
      <c r="F661" s="31"/>
      <c r="G661" s="31"/>
      <c r="H661" s="31">
        <v>55</v>
      </c>
      <c r="I661" s="31"/>
      <c r="J661" s="31"/>
      <c r="K661" s="31"/>
      <c r="L661" s="51"/>
      <c r="M661" s="38"/>
      <c r="N661" s="17"/>
      <c r="O661" s="39"/>
      <c r="P661" s="40">
        <f>IF(H661=0,"",H661/G660)</f>
        <v>0.9821428571428571</v>
      </c>
      <c r="Q661" s="41">
        <v>58</v>
      </c>
      <c r="R661" s="42">
        <f t="shared" si="56"/>
        <v>1</v>
      </c>
      <c r="S661" s="42">
        <f t="shared" si="57"/>
        <v>0</v>
      </c>
    </row>
    <row r="662" spans="1:20" ht="15.75" customHeight="1">
      <c r="A662" s="9" t="s">
        <v>59</v>
      </c>
      <c r="B662" s="31"/>
      <c r="C662" s="31"/>
      <c r="D662" s="31"/>
      <c r="E662" s="31"/>
      <c r="F662" s="31"/>
      <c r="G662" s="31"/>
      <c r="H662" s="31"/>
      <c r="I662" s="31">
        <v>55</v>
      </c>
      <c r="J662" s="31"/>
      <c r="K662" s="31"/>
      <c r="L662" s="51"/>
      <c r="M662" s="38"/>
      <c r="N662" s="17"/>
      <c r="O662" s="39"/>
      <c r="P662" s="40">
        <f>IF(I662=0,"",I662/H661)</f>
        <v>1</v>
      </c>
      <c r="Q662" s="41">
        <v>58</v>
      </c>
      <c r="R662" s="42">
        <f t="shared" si="56"/>
        <v>1</v>
      </c>
      <c r="S662" s="42">
        <f t="shared" si="57"/>
        <v>0</v>
      </c>
    </row>
    <row r="663" spans="1:20" ht="15.75" customHeight="1">
      <c r="A663" s="9" t="s">
        <v>60</v>
      </c>
      <c r="B663" s="31"/>
      <c r="C663" s="31"/>
      <c r="D663" s="31"/>
      <c r="E663" s="31"/>
      <c r="F663" s="31"/>
      <c r="G663" s="31"/>
      <c r="H663" s="31"/>
      <c r="I663" s="31"/>
      <c r="J663" s="31">
        <v>53</v>
      </c>
      <c r="K663" s="31"/>
      <c r="L663" s="51"/>
      <c r="M663" s="38"/>
      <c r="N663" s="17"/>
      <c r="O663" s="39"/>
      <c r="P663" s="40">
        <f>IF(J663=0,"",J663/I662)</f>
        <v>0.96363636363636362</v>
      </c>
      <c r="Q663" s="41">
        <v>57</v>
      </c>
      <c r="R663" s="42">
        <f t="shared" si="56"/>
        <v>0.98275862068965514</v>
      </c>
      <c r="S663" s="42">
        <f t="shared" si="57"/>
        <v>1.7241379310344862E-2</v>
      </c>
    </row>
    <row r="664" spans="1:20" ht="15.75" customHeight="1">
      <c r="A664" s="9" t="s">
        <v>61</v>
      </c>
      <c r="B664" s="31"/>
      <c r="C664" s="31"/>
      <c r="D664" s="31"/>
      <c r="E664" s="31"/>
      <c r="F664" s="31"/>
      <c r="G664" s="31"/>
      <c r="H664" s="31"/>
      <c r="I664" s="31"/>
      <c r="J664" s="31"/>
      <c r="K664" s="31">
        <v>53</v>
      </c>
      <c r="L664" s="51">
        <v>50</v>
      </c>
      <c r="M664" s="38"/>
      <c r="N664" s="17"/>
      <c r="O664" s="39"/>
      <c r="P664" s="40">
        <f>IF(K664=0,"",K664/J663)</f>
        <v>1</v>
      </c>
      <c r="Q664" s="41">
        <v>57</v>
      </c>
      <c r="R664" s="42">
        <f t="shared" si="56"/>
        <v>1</v>
      </c>
      <c r="S664" s="42">
        <f t="shared" si="57"/>
        <v>0</v>
      </c>
    </row>
    <row r="665" spans="1:20" ht="15.75" customHeight="1">
      <c r="A665" s="9" t="s">
        <v>62</v>
      </c>
      <c r="B665" s="31"/>
      <c r="C665" s="31"/>
      <c r="D665" s="31"/>
      <c r="E665" s="31"/>
      <c r="F665" s="31"/>
      <c r="G665" s="31"/>
      <c r="H665" s="31"/>
      <c r="I665" s="31"/>
      <c r="J665" s="31"/>
      <c r="K665" s="31">
        <v>7</v>
      </c>
      <c r="L665" s="51">
        <v>5</v>
      </c>
      <c r="M665" s="38"/>
      <c r="N665" s="17"/>
      <c r="O665" s="18"/>
      <c r="P665" s="145"/>
      <c r="Q665" s="44">
        <v>7</v>
      </c>
      <c r="R665" s="45"/>
      <c r="S665" s="43"/>
    </row>
    <row r="666" spans="1:20" ht="15.75" customHeight="1">
      <c r="A666" s="9" t="s">
        <v>63</v>
      </c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51"/>
      <c r="M666" s="38"/>
      <c r="N666" s="17"/>
      <c r="O666" s="18"/>
      <c r="P666" s="146"/>
      <c r="Q666" s="44"/>
      <c r="R666" s="46"/>
      <c r="S666" s="29"/>
    </row>
    <row r="667" spans="1:20" ht="15.75" customHeight="1">
      <c r="A667" s="9" t="s">
        <v>64</v>
      </c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51"/>
      <c r="M667" s="38"/>
      <c r="N667" s="17"/>
      <c r="O667" s="18"/>
      <c r="P667" s="146"/>
      <c r="Q667" s="44"/>
      <c r="R667" s="46"/>
      <c r="S667" s="29"/>
    </row>
    <row r="668" spans="1:20" ht="15.75" customHeight="1">
      <c r="A668" s="9" t="s">
        <v>65</v>
      </c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51"/>
      <c r="M668" s="38"/>
      <c r="N668" s="17"/>
      <c r="O668" s="18"/>
      <c r="P668" s="59"/>
      <c r="Q668" s="18"/>
      <c r="R668" s="28"/>
      <c r="S668" s="29"/>
    </row>
    <row r="669" spans="1:20" ht="15.75" customHeight="1">
      <c r="A669" s="9" t="s">
        <v>66</v>
      </c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51"/>
      <c r="M669" s="38"/>
      <c r="N669" s="17"/>
      <c r="O669" s="18"/>
      <c r="P669" s="140" t="s">
        <v>48</v>
      </c>
      <c r="Q669" s="20">
        <v>52</v>
      </c>
      <c r="R669" s="21">
        <f>IF(SUM(L657:L665)=0,"",SUM(L657:L665))</f>
        <v>55</v>
      </c>
      <c r="S669" s="22" t="s">
        <v>3</v>
      </c>
    </row>
    <row r="670" spans="1:20" ht="15.75" customHeight="1">
      <c r="A670" s="9" t="s">
        <v>68</v>
      </c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51"/>
      <c r="M670" s="38"/>
      <c r="N670" s="17"/>
      <c r="O670" s="18"/>
      <c r="P670" s="141" t="s">
        <v>50</v>
      </c>
      <c r="Q670" s="24">
        <f>IF(Q669/B655=0,"",Q669/B655)</f>
        <v>0.70270270270270274</v>
      </c>
      <c r="R670" s="25">
        <f>IF(Q669/R669=0,"",Q669/R669)</f>
        <v>0.94545454545454544</v>
      </c>
      <c r="S670" s="26" t="s">
        <v>51</v>
      </c>
    </row>
    <row r="671" spans="1:20" ht="15.75">
      <c r="A671" s="9" t="s">
        <v>69</v>
      </c>
      <c r="B671" s="115"/>
      <c r="C671" s="115"/>
      <c r="D671" s="115"/>
      <c r="E671" s="115"/>
      <c r="F671" s="115"/>
      <c r="G671" s="115"/>
      <c r="H671" s="115"/>
      <c r="I671" s="115"/>
      <c r="J671" s="115"/>
      <c r="K671" s="115"/>
      <c r="L671" s="51"/>
      <c r="M671" s="47"/>
      <c r="N671" s="48"/>
      <c r="O671" s="49"/>
      <c r="P671" s="147"/>
      <c r="Q671" s="12"/>
      <c r="R671" s="12"/>
      <c r="S671" s="13"/>
    </row>
    <row r="672" spans="1:20" ht="18">
      <c r="A672" s="14"/>
      <c r="B672" s="193" t="s">
        <v>37</v>
      </c>
      <c r="C672" s="193"/>
      <c r="D672" s="193"/>
      <c r="E672" s="193"/>
      <c r="F672" s="193"/>
      <c r="G672" s="193"/>
      <c r="H672" s="193"/>
      <c r="I672" s="193"/>
      <c r="J672" s="193"/>
      <c r="K672" s="193"/>
      <c r="L672" s="114">
        <f>SUM(L664:L668)</f>
        <v>55</v>
      </c>
      <c r="M672" s="30">
        <f>IF(L664=0,"",L664/B655)</f>
        <v>0.67567567567567566</v>
      </c>
      <c r="N672" s="30">
        <f>IF(L672=0,"",L672/B655)</f>
        <v>0.7432432432432432</v>
      </c>
      <c r="O672" s="30">
        <f>IF(L664=0,"",N672-M672)</f>
        <v>6.7567567567567544E-2</v>
      </c>
      <c r="P672" s="130"/>
      <c r="Q672" s="6"/>
      <c r="R672" s="16"/>
      <c r="S672" s="5"/>
    </row>
    <row r="673" spans="1:20" ht="12.75" customHeight="1">
      <c r="M673" s="5"/>
      <c r="N673" s="5"/>
      <c r="P673" s="130"/>
      <c r="Q673" s="6"/>
      <c r="R673" s="6"/>
      <c r="S673" s="6"/>
    </row>
    <row r="674" spans="1:20" ht="12.75" customHeight="1">
      <c r="L674" s="129"/>
      <c r="M674" s="5"/>
      <c r="N674" s="5"/>
      <c r="P674" s="130"/>
      <c r="Q674" s="6"/>
      <c r="R674" s="6"/>
      <c r="S674" s="6"/>
    </row>
    <row r="675" spans="1:20" ht="26.25">
      <c r="A675" s="7"/>
      <c r="B675" s="194" t="s">
        <v>72</v>
      </c>
      <c r="C675" s="194"/>
      <c r="D675" s="194"/>
      <c r="E675" s="194"/>
      <c r="F675" s="194"/>
      <c r="G675" s="194"/>
      <c r="H675" s="194"/>
      <c r="I675" s="194"/>
      <c r="J675" s="194"/>
      <c r="K675" s="194"/>
      <c r="L675" s="113" t="s">
        <v>53</v>
      </c>
      <c r="M675" s="67"/>
      <c r="N675" s="67"/>
      <c r="O675" s="67"/>
      <c r="P675" s="130"/>
      <c r="Q675" s="6"/>
      <c r="R675" s="6"/>
      <c r="S675" s="6"/>
    </row>
    <row r="676" spans="1:20" ht="20.25">
      <c r="A676" s="195" t="s">
        <v>1</v>
      </c>
      <c r="B676" s="197" t="s">
        <v>2</v>
      </c>
      <c r="C676" s="205"/>
      <c r="D676" s="205"/>
      <c r="E676" s="205"/>
      <c r="F676" s="205"/>
      <c r="G676" s="205"/>
      <c r="H676" s="205"/>
      <c r="I676" s="205"/>
      <c r="J676" s="205"/>
      <c r="K676" s="206"/>
      <c r="L676" s="200" t="s">
        <v>3</v>
      </c>
      <c r="M676" s="191" t="s">
        <v>4</v>
      </c>
      <c r="N676" s="191" t="s">
        <v>5</v>
      </c>
      <c r="O676" s="202" t="s">
        <v>6</v>
      </c>
      <c r="P676" s="191" t="s">
        <v>7</v>
      </c>
      <c r="Q676" s="189" t="s">
        <v>8</v>
      </c>
      <c r="R676" s="189" t="s">
        <v>9</v>
      </c>
      <c r="S676" s="191" t="s">
        <v>10</v>
      </c>
    </row>
    <row r="677" spans="1:20" ht="15.75">
      <c r="A677" s="204"/>
      <c r="B677" s="9" t="s">
        <v>11</v>
      </c>
      <c r="C677" s="9" t="s">
        <v>12</v>
      </c>
      <c r="D677" s="9" t="s">
        <v>13</v>
      </c>
      <c r="E677" s="9" t="s">
        <v>14</v>
      </c>
      <c r="F677" s="9" t="s">
        <v>15</v>
      </c>
      <c r="G677" s="9" t="s">
        <v>16</v>
      </c>
      <c r="H677" s="9" t="s">
        <v>17</v>
      </c>
      <c r="I677" s="9" t="s">
        <v>18</v>
      </c>
      <c r="J677" s="9" t="s">
        <v>19</v>
      </c>
      <c r="K677" s="135" t="s">
        <v>20</v>
      </c>
      <c r="L677" s="208"/>
      <c r="M677" s="204"/>
      <c r="N677" s="204"/>
      <c r="O677" s="204"/>
      <c r="P677" s="207"/>
      <c r="Q677" s="204"/>
      <c r="R677" s="204"/>
      <c r="S677" s="204"/>
    </row>
    <row r="678" spans="1:20" ht="15.75" customHeight="1">
      <c r="A678" s="9" t="s">
        <v>53</v>
      </c>
      <c r="B678" s="31">
        <v>78</v>
      </c>
      <c r="C678" s="31"/>
      <c r="D678" s="31"/>
      <c r="E678" s="31"/>
      <c r="F678" s="31"/>
      <c r="G678" s="31"/>
      <c r="H678" s="31"/>
      <c r="I678" s="31"/>
      <c r="J678" s="31"/>
      <c r="K678" s="31"/>
      <c r="L678" s="51"/>
      <c r="M678" s="32"/>
      <c r="N678" s="33"/>
      <c r="O678" s="34"/>
      <c r="P678" s="144"/>
      <c r="Q678" s="36">
        <f>B678</f>
        <v>78</v>
      </c>
      <c r="R678" s="37"/>
      <c r="S678" s="35"/>
    </row>
    <row r="679" spans="1:20" ht="15.75" customHeight="1">
      <c r="A679" s="9" t="s">
        <v>54</v>
      </c>
      <c r="B679" s="31"/>
      <c r="C679" s="31">
        <v>59</v>
      </c>
      <c r="D679" s="31"/>
      <c r="E679" s="31"/>
      <c r="F679" s="31"/>
      <c r="G679" s="31"/>
      <c r="H679" s="31"/>
      <c r="I679" s="31"/>
      <c r="J679" s="31"/>
      <c r="K679" s="31"/>
      <c r="L679" s="51"/>
      <c r="M679" s="38"/>
      <c r="N679" s="17"/>
      <c r="O679" s="39"/>
      <c r="P679" s="40">
        <f>IF(C679=0,"",C679/B678)</f>
        <v>0.75641025641025639</v>
      </c>
      <c r="Q679" s="41">
        <v>59</v>
      </c>
      <c r="R679" s="42">
        <f t="shared" ref="R679:R687" si="58">IF(Q679=0,"",Q679/Q678)</f>
        <v>0.75641025641025639</v>
      </c>
      <c r="S679" s="42">
        <f t="shared" ref="S679:S687" si="59">IF(Q679=0,"",100%-R679)</f>
        <v>0.24358974358974361</v>
      </c>
    </row>
    <row r="680" spans="1:20" ht="15.75" customHeight="1">
      <c r="A680" s="9" t="s">
        <v>55</v>
      </c>
      <c r="B680" s="31"/>
      <c r="C680" s="31"/>
      <c r="D680" s="31">
        <v>54</v>
      </c>
      <c r="E680" s="31"/>
      <c r="F680" s="31"/>
      <c r="G680" s="31"/>
      <c r="H680" s="31"/>
      <c r="I680" s="31"/>
      <c r="J680" s="31"/>
      <c r="K680" s="31"/>
      <c r="L680" s="51"/>
      <c r="M680" s="38"/>
      <c r="N680" s="17"/>
      <c r="O680" s="39"/>
      <c r="P680" s="40">
        <f>IF(D680=0,"",D680/C679)</f>
        <v>0.9152542372881356</v>
      </c>
      <c r="Q680" s="41">
        <v>54</v>
      </c>
      <c r="R680" s="42">
        <f t="shared" si="58"/>
        <v>0.9152542372881356</v>
      </c>
      <c r="S680" s="42">
        <f t="shared" si="59"/>
        <v>8.4745762711864403E-2</v>
      </c>
      <c r="T680" s="27">
        <f>Q680/Q678</f>
        <v>0.69230769230769229</v>
      </c>
    </row>
    <row r="681" spans="1:20" ht="15.75" customHeight="1">
      <c r="A681" s="9" t="s">
        <v>56</v>
      </c>
      <c r="B681" s="31"/>
      <c r="C681" s="31"/>
      <c r="D681" s="31"/>
      <c r="E681" s="31">
        <v>54</v>
      </c>
      <c r="F681" s="31"/>
      <c r="G681" s="31"/>
      <c r="H681" s="31"/>
      <c r="I681" s="31"/>
      <c r="J681" s="31"/>
      <c r="K681" s="31"/>
      <c r="L681" s="51"/>
      <c r="M681" s="38"/>
      <c r="N681" s="17"/>
      <c r="O681" s="39"/>
      <c r="P681" s="40">
        <f>IF(E681=0,"",E681/D680)</f>
        <v>1</v>
      </c>
      <c r="Q681" s="41">
        <v>54</v>
      </c>
      <c r="R681" s="42">
        <f t="shared" si="58"/>
        <v>1</v>
      </c>
      <c r="S681" s="42">
        <f t="shared" si="59"/>
        <v>0</v>
      </c>
    </row>
    <row r="682" spans="1:20" ht="15.75" customHeight="1">
      <c r="A682" s="9" t="s">
        <v>57</v>
      </c>
      <c r="B682" s="31"/>
      <c r="C682" s="31"/>
      <c r="D682" s="31"/>
      <c r="E682" s="31"/>
      <c r="F682" s="31">
        <v>53</v>
      </c>
      <c r="G682" s="31"/>
      <c r="H682" s="31"/>
      <c r="I682" s="31"/>
      <c r="J682" s="31"/>
      <c r="K682" s="31"/>
      <c r="L682" s="51"/>
      <c r="M682" s="38"/>
      <c r="N682" s="17"/>
      <c r="O682" s="39"/>
      <c r="P682" s="40">
        <f>IF(F682=0,"",F682/E681)</f>
        <v>0.98148148148148151</v>
      </c>
      <c r="Q682" s="41">
        <v>53</v>
      </c>
      <c r="R682" s="42">
        <f t="shared" si="58"/>
        <v>0.98148148148148151</v>
      </c>
      <c r="S682" s="42">
        <f t="shared" si="59"/>
        <v>1.851851851851849E-2</v>
      </c>
    </row>
    <row r="683" spans="1:20" ht="15.75" customHeight="1">
      <c r="A683" s="9" t="s">
        <v>58</v>
      </c>
      <c r="B683" s="31"/>
      <c r="C683" s="31"/>
      <c r="D683" s="31"/>
      <c r="E683" s="31"/>
      <c r="F683" s="31"/>
      <c r="G683" s="31">
        <v>52</v>
      </c>
      <c r="H683" s="31"/>
      <c r="I683" s="31"/>
      <c r="J683" s="31"/>
      <c r="K683" s="31"/>
      <c r="L683" s="51"/>
      <c r="M683" s="38"/>
      <c r="N683" s="17"/>
      <c r="O683" s="39"/>
      <c r="P683" s="40">
        <f>IF(G683=0,"",G683/F682)</f>
        <v>0.98113207547169812</v>
      </c>
      <c r="Q683" s="41">
        <v>52</v>
      </c>
      <c r="R683" s="42">
        <f t="shared" si="58"/>
        <v>0.98113207547169812</v>
      </c>
      <c r="S683" s="42">
        <f t="shared" si="59"/>
        <v>1.8867924528301883E-2</v>
      </c>
    </row>
    <row r="684" spans="1:20" ht="15.75" customHeight="1">
      <c r="A684" s="9" t="s">
        <v>59</v>
      </c>
      <c r="B684" s="31"/>
      <c r="C684" s="31"/>
      <c r="D684" s="31"/>
      <c r="E684" s="31"/>
      <c r="F684" s="31"/>
      <c r="G684" s="31"/>
      <c r="H684" s="31">
        <v>51</v>
      </c>
      <c r="I684" s="31"/>
      <c r="J684" s="31"/>
      <c r="K684" s="31"/>
      <c r="L684" s="51"/>
      <c r="M684" s="38"/>
      <c r="N684" s="17"/>
      <c r="O684" s="39"/>
      <c r="P684" s="40">
        <f>IF(H684=0,"",H684/G683)</f>
        <v>0.98076923076923073</v>
      </c>
      <c r="Q684" s="41">
        <v>51</v>
      </c>
      <c r="R684" s="42">
        <f t="shared" si="58"/>
        <v>0.98076923076923073</v>
      </c>
      <c r="S684" s="42">
        <f t="shared" si="59"/>
        <v>1.9230769230769273E-2</v>
      </c>
    </row>
    <row r="685" spans="1:20" ht="15.75" customHeight="1">
      <c r="A685" s="9" t="s">
        <v>60</v>
      </c>
      <c r="B685" s="31"/>
      <c r="C685" s="31"/>
      <c r="D685" s="31"/>
      <c r="E685" s="31"/>
      <c r="F685" s="31"/>
      <c r="G685" s="31"/>
      <c r="H685" s="31"/>
      <c r="I685" s="31">
        <v>51</v>
      </c>
      <c r="J685" s="31"/>
      <c r="K685" s="31"/>
      <c r="L685" s="51"/>
      <c r="M685" s="38"/>
      <c r="N685" s="17"/>
      <c r="O685" s="39"/>
      <c r="P685" s="40">
        <f>IF(I685=0,"",I685/H684)</f>
        <v>1</v>
      </c>
      <c r="Q685" s="41">
        <v>51</v>
      </c>
      <c r="R685" s="42">
        <f t="shared" si="58"/>
        <v>1</v>
      </c>
      <c r="S685" s="42">
        <f t="shared" si="59"/>
        <v>0</v>
      </c>
    </row>
    <row r="686" spans="1:20" ht="15.75" customHeight="1">
      <c r="A686" s="9" t="s">
        <v>61</v>
      </c>
      <c r="B686" s="31"/>
      <c r="C686" s="31"/>
      <c r="D686" s="31"/>
      <c r="E686" s="31"/>
      <c r="F686" s="31"/>
      <c r="G686" s="31"/>
      <c r="H686" s="31"/>
      <c r="I686" s="31"/>
      <c r="J686" s="31">
        <v>51</v>
      </c>
      <c r="K686" s="31"/>
      <c r="L686" s="51"/>
      <c r="M686" s="38"/>
      <c r="N686" s="17"/>
      <c r="O686" s="39"/>
      <c r="P686" s="40">
        <f>IF(J686=0,"",J686/I685)</f>
        <v>1</v>
      </c>
      <c r="Q686" s="41">
        <v>51</v>
      </c>
      <c r="R686" s="42">
        <f t="shared" si="58"/>
        <v>1</v>
      </c>
      <c r="S686" s="42">
        <f t="shared" si="59"/>
        <v>0</v>
      </c>
    </row>
    <row r="687" spans="1:20" ht="15.75" customHeight="1">
      <c r="A687" s="9" t="s">
        <v>62</v>
      </c>
      <c r="B687" s="31"/>
      <c r="C687" s="31"/>
      <c r="D687" s="31"/>
      <c r="E687" s="31"/>
      <c r="F687" s="31"/>
      <c r="G687" s="31"/>
      <c r="H687" s="31"/>
      <c r="I687" s="31"/>
      <c r="J687" s="31"/>
      <c r="K687" s="31">
        <v>51</v>
      </c>
      <c r="L687" s="51">
        <v>50</v>
      </c>
      <c r="M687" s="38"/>
      <c r="N687" s="17"/>
      <c r="O687" s="39"/>
      <c r="P687" s="40">
        <f>IF(K687=0,"",K687/J686)</f>
        <v>1</v>
      </c>
      <c r="Q687" s="41">
        <v>51</v>
      </c>
      <c r="R687" s="42">
        <f t="shared" si="58"/>
        <v>1</v>
      </c>
      <c r="S687" s="42">
        <f t="shared" si="59"/>
        <v>0</v>
      </c>
    </row>
    <row r="688" spans="1:20" ht="15.75" customHeight="1">
      <c r="A688" s="9" t="s">
        <v>63</v>
      </c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51"/>
      <c r="M688" s="38"/>
      <c r="N688" s="17"/>
      <c r="O688" s="18"/>
      <c r="P688" s="145"/>
      <c r="Q688" s="44">
        <v>51</v>
      </c>
      <c r="R688" s="45"/>
      <c r="S688" s="43"/>
    </row>
    <row r="689" spans="1:19" ht="15.75" customHeight="1">
      <c r="A689" s="9" t="s">
        <v>64</v>
      </c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51"/>
      <c r="M689" s="38"/>
      <c r="N689" s="17"/>
      <c r="O689" s="18"/>
      <c r="P689" s="146"/>
      <c r="Q689" s="44"/>
      <c r="R689" s="46"/>
      <c r="S689" s="29"/>
    </row>
    <row r="690" spans="1:19" ht="15.75" customHeight="1">
      <c r="A690" s="9" t="s">
        <v>65</v>
      </c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51"/>
      <c r="M690" s="38"/>
      <c r="N690" s="17"/>
      <c r="O690" s="18"/>
      <c r="P690" s="146"/>
      <c r="Q690" s="44"/>
      <c r="R690" s="46"/>
      <c r="S690" s="29"/>
    </row>
    <row r="691" spans="1:19" ht="15.75" customHeight="1">
      <c r="A691" s="9" t="s">
        <v>66</v>
      </c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51"/>
      <c r="M691" s="38"/>
      <c r="N691" s="17"/>
      <c r="O691" s="18"/>
      <c r="P691" s="59"/>
      <c r="Q691" s="18"/>
      <c r="R691" s="28"/>
      <c r="S691" s="29"/>
    </row>
    <row r="692" spans="1:19" ht="15.75" customHeight="1">
      <c r="A692" s="9" t="s">
        <v>68</v>
      </c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51"/>
      <c r="M692" s="38"/>
      <c r="N692" s="17"/>
      <c r="O692" s="18"/>
      <c r="P692" s="140" t="s">
        <v>48</v>
      </c>
      <c r="Q692" s="20">
        <v>43</v>
      </c>
      <c r="R692" s="21">
        <f>IF(SUM(L680:L688)=0,"",SUM(L680:L688))</f>
        <v>50</v>
      </c>
      <c r="S692" s="22" t="s">
        <v>3</v>
      </c>
    </row>
    <row r="693" spans="1:19" ht="15.75" customHeight="1">
      <c r="A693" s="9" t="s">
        <v>69</v>
      </c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51"/>
      <c r="M693" s="38"/>
      <c r="N693" s="17"/>
      <c r="O693" s="18"/>
      <c r="P693" s="141" t="s">
        <v>50</v>
      </c>
      <c r="Q693" s="24">
        <f>IF(Q692/B678=0,"",Q692/B678)</f>
        <v>0.55128205128205132</v>
      </c>
      <c r="R693" s="25">
        <f>IF(Q692/R692=0,"",Q692/R692)</f>
        <v>0.86</v>
      </c>
      <c r="S693" s="26" t="s">
        <v>51</v>
      </c>
    </row>
    <row r="694" spans="1:19" ht="15.75" customHeight="1">
      <c r="A694" s="9" t="s">
        <v>70</v>
      </c>
      <c r="B694" s="115"/>
      <c r="C694" s="115"/>
      <c r="D694" s="115"/>
      <c r="E694" s="115"/>
      <c r="F694" s="115"/>
      <c r="G694" s="115"/>
      <c r="H694" s="115"/>
      <c r="I694" s="115"/>
      <c r="J694" s="115"/>
      <c r="K694" s="115"/>
      <c r="L694" s="51"/>
      <c r="M694" s="47"/>
      <c r="N694" s="48"/>
      <c r="O694" s="49"/>
      <c r="P694" s="147"/>
      <c r="Q694" s="12"/>
      <c r="R694" s="12"/>
      <c r="S694" s="13"/>
    </row>
    <row r="695" spans="1:19" ht="18" customHeight="1">
      <c r="A695" s="14"/>
      <c r="B695" s="193" t="s">
        <v>37</v>
      </c>
      <c r="C695" s="193"/>
      <c r="D695" s="193"/>
      <c r="E695" s="193"/>
      <c r="F695" s="193"/>
      <c r="G695" s="193"/>
      <c r="H695" s="193"/>
      <c r="I695" s="193"/>
      <c r="J695" s="193"/>
      <c r="K695" s="193"/>
      <c r="L695" s="114">
        <f>SUM(L687:L691)</f>
        <v>50</v>
      </c>
      <c r="M695" s="30">
        <f>IF(L687=0,"",L687/B678)</f>
        <v>0.64102564102564108</v>
      </c>
      <c r="N695" s="30">
        <f>IF(L695=0,"",L695/B678)</f>
        <v>0.64102564102564108</v>
      </c>
      <c r="O695" s="30">
        <f>IF(L687=0,"",N695-M695)</f>
        <v>0</v>
      </c>
      <c r="P695" s="130"/>
      <c r="Q695" s="6"/>
      <c r="R695" s="16"/>
      <c r="S695" s="5"/>
    </row>
    <row r="696" spans="1:19" ht="12.75" customHeight="1">
      <c r="M696" s="5"/>
      <c r="N696" s="5"/>
      <c r="P696" s="130"/>
    </row>
    <row r="697" spans="1:19" ht="12.75" customHeight="1">
      <c r="L697" s="129"/>
      <c r="M697" s="5"/>
      <c r="N697" s="5"/>
      <c r="P697" s="130"/>
    </row>
    <row r="698" spans="1:19" ht="26.25">
      <c r="A698" s="7"/>
      <c r="B698" s="194" t="s">
        <v>72</v>
      </c>
      <c r="C698" s="194"/>
      <c r="D698" s="194"/>
      <c r="E698" s="194"/>
      <c r="F698" s="194"/>
      <c r="G698" s="194"/>
      <c r="H698" s="194"/>
      <c r="I698" s="194"/>
      <c r="J698" s="194"/>
      <c r="K698" s="113" t="s">
        <v>54</v>
      </c>
      <c r="L698" s="130"/>
      <c r="M698" s="5"/>
      <c r="N698" s="6"/>
      <c r="O698" s="5"/>
      <c r="P698" s="129"/>
      <c r="Q698" s="6"/>
      <c r="R698" s="6"/>
    </row>
    <row r="699" spans="1:19" ht="20.25">
      <c r="A699" s="195" t="s">
        <v>1</v>
      </c>
      <c r="B699" s="197" t="s">
        <v>2</v>
      </c>
      <c r="C699" s="198"/>
      <c r="D699" s="198"/>
      <c r="E699" s="198"/>
      <c r="F699" s="198"/>
      <c r="G699" s="198"/>
      <c r="H699" s="198"/>
      <c r="I699" s="198"/>
      <c r="J699" s="199"/>
      <c r="K699" s="200" t="s">
        <v>3</v>
      </c>
      <c r="L699" s="191" t="s">
        <v>4</v>
      </c>
      <c r="M699" s="191" t="s">
        <v>5</v>
      </c>
      <c r="N699" s="202" t="s">
        <v>6</v>
      </c>
      <c r="O699" s="191" t="s">
        <v>7</v>
      </c>
      <c r="P699" s="189" t="s">
        <v>8</v>
      </c>
      <c r="Q699" s="189" t="s">
        <v>9</v>
      </c>
      <c r="R699" s="191" t="s">
        <v>10</v>
      </c>
    </row>
    <row r="700" spans="1:19" ht="15.75">
      <c r="A700" s="204"/>
      <c r="B700" s="9" t="s">
        <v>11</v>
      </c>
      <c r="C700" s="9" t="s">
        <v>12</v>
      </c>
      <c r="D700" s="9" t="s">
        <v>13</v>
      </c>
      <c r="E700" s="9" t="s">
        <v>14</v>
      </c>
      <c r="F700" s="9" t="s">
        <v>15</v>
      </c>
      <c r="G700" s="9" t="s">
        <v>16</v>
      </c>
      <c r="H700" s="9" t="s">
        <v>17</v>
      </c>
      <c r="I700" s="9" t="s">
        <v>18</v>
      </c>
      <c r="J700" s="9" t="s">
        <v>19</v>
      </c>
      <c r="K700" s="208"/>
      <c r="L700" s="207"/>
      <c r="M700" s="204"/>
      <c r="N700" s="204"/>
      <c r="O700" s="204"/>
      <c r="P700" s="207"/>
      <c r="Q700" s="204"/>
      <c r="R700" s="204"/>
    </row>
    <row r="701" spans="1:19" ht="15.75" customHeight="1">
      <c r="A701" s="9" t="s">
        <v>54</v>
      </c>
      <c r="B701" s="31">
        <v>78</v>
      </c>
      <c r="C701" s="31"/>
      <c r="D701" s="31"/>
      <c r="E701" s="31"/>
      <c r="F701" s="31"/>
      <c r="G701" s="31"/>
      <c r="H701" s="31"/>
      <c r="I701" s="31"/>
      <c r="J701" s="31"/>
      <c r="K701" s="51"/>
      <c r="L701" s="131"/>
      <c r="M701" s="33"/>
      <c r="N701" s="34"/>
      <c r="O701" s="35"/>
      <c r="P701" s="36">
        <f>B701</f>
        <v>78</v>
      </c>
      <c r="Q701" s="37"/>
      <c r="R701" s="35"/>
    </row>
    <row r="702" spans="1:19" ht="15.75" customHeight="1">
      <c r="A702" s="9" t="s">
        <v>55</v>
      </c>
      <c r="B702" s="31"/>
      <c r="C702" s="31">
        <v>71</v>
      </c>
      <c r="D702" s="31"/>
      <c r="E702" s="31"/>
      <c r="F702" s="31"/>
      <c r="G702" s="31"/>
      <c r="H702" s="31"/>
      <c r="I702" s="31"/>
      <c r="J702" s="31"/>
      <c r="K702" s="51"/>
      <c r="L702" s="132"/>
      <c r="M702" s="17"/>
      <c r="N702" s="39"/>
      <c r="O702" s="40">
        <f>IF(C702=0,"",C702/B701)</f>
        <v>0.91025641025641024</v>
      </c>
      <c r="P702" s="41">
        <v>71</v>
      </c>
      <c r="Q702" s="42">
        <f t="shared" ref="Q702:Q709" si="60">IF(P702=0,"",P702/P701)</f>
        <v>0.91025641025641024</v>
      </c>
      <c r="R702" s="42">
        <f t="shared" ref="R702:R709" si="61">IF(P702=0,"",100%-Q702)</f>
        <v>8.9743589743589758E-2</v>
      </c>
    </row>
    <row r="703" spans="1:19" ht="15.75" customHeight="1">
      <c r="A703" s="9" t="s">
        <v>56</v>
      </c>
      <c r="B703" s="31"/>
      <c r="C703" s="31"/>
      <c r="D703" s="31">
        <v>67</v>
      </c>
      <c r="E703" s="31"/>
      <c r="F703" s="31"/>
      <c r="G703" s="31"/>
      <c r="H703" s="31"/>
      <c r="I703" s="31"/>
      <c r="J703" s="31"/>
      <c r="K703" s="51"/>
      <c r="L703" s="132"/>
      <c r="M703" s="17"/>
      <c r="N703" s="39"/>
      <c r="O703" s="40">
        <f>IF(D703=0,"",D703/C702)</f>
        <v>0.94366197183098588</v>
      </c>
      <c r="P703" s="41">
        <v>68</v>
      </c>
      <c r="Q703" s="42">
        <f t="shared" si="60"/>
        <v>0.95774647887323938</v>
      </c>
      <c r="R703" s="42">
        <f t="shared" si="61"/>
        <v>4.2253521126760618E-2</v>
      </c>
      <c r="S703" s="27">
        <f>P703/P701</f>
        <v>0.87179487179487181</v>
      </c>
    </row>
    <row r="704" spans="1:19" ht="15.75" customHeight="1">
      <c r="A704" s="9" t="s">
        <v>57</v>
      </c>
      <c r="B704" s="31"/>
      <c r="C704" s="31"/>
      <c r="D704" s="31"/>
      <c r="E704" s="31">
        <v>61</v>
      </c>
      <c r="F704" s="31"/>
      <c r="G704" s="31"/>
      <c r="H704" s="31"/>
      <c r="I704" s="31"/>
      <c r="J704" s="31"/>
      <c r="K704" s="51"/>
      <c r="L704" s="132"/>
      <c r="M704" s="17"/>
      <c r="N704" s="39"/>
      <c r="O704" s="40">
        <f>IF(E704=0,"",E704/D703)</f>
        <v>0.91044776119402981</v>
      </c>
      <c r="P704" s="41">
        <v>67</v>
      </c>
      <c r="Q704" s="42">
        <f t="shared" si="60"/>
        <v>0.98529411764705888</v>
      </c>
      <c r="R704" s="42">
        <f t="shared" si="61"/>
        <v>1.4705882352941124E-2</v>
      </c>
    </row>
    <row r="705" spans="1:24" ht="15.75" customHeight="1">
      <c r="A705" s="9" t="s">
        <v>58</v>
      </c>
      <c r="B705" s="31"/>
      <c r="C705" s="31"/>
      <c r="D705" s="31"/>
      <c r="E705" s="31"/>
      <c r="F705" s="31">
        <v>60</v>
      </c>
      <c r="G705" s="31"/>
      <c r="H705" s="31"/>
      <c r="I705" s="31"/>
      <c r="J705" s="31"/>
      <c r="K705" s="51"/>
      <c r="L705" s="132"/>
      <c r="M705" s="17"/>
      <c r="N705" s="39"/>
      <c r="O705" s="40">
        <f>IF(F705=0,"",F705/E704)</f>
        <v>0.98360655737704916</v>
      </c>
      <c r="P705" s="41">
        <v>61</v>
      </c>
      <c r="Q705" s="42">
        <f t="shared" si="60"/>
        <v>0.91044776119402981</v>
      </c>
      <c r="R705" s="42">
        <f t="shared" si="61"/>
        <v>8.9552238805970186E-2</v>
      </c>
    </row>
    <row r="706" spans="1:24" ht="15.75" customHeight="1">
      <c r="A706" s="9" t="s">
        <v>59</v>
      </c>
      <c r="B706" s="31"/>
      <c r="C706" s="31"/>
      <c r="D706" s="31"/>
      <c r="E706" s="31"/>
      <c r="F706" s="31"/>
      <c r="G706" s="31">
        <v>58</v>
      </c>
      <c r="H706" s="31"/>
      <c r="I706" s="31"/>
      <c r="J706" s="31"/>
      <c r="K706" s="51"/>
      <c r="L706" s="132"/>
      <c r="M706" s="17"/>
      <c r="N706" s="39"/>
      <c r="O706" s="40">
        <f>IF(G706=0,"",G706/F705)</f>
        <v>0.96666666666666667</v>
      </c>
      <c r="P706" s="41">
        <v>61</v>
      </c>
      <c r="Q706" s="42">
        <f t="shared" si="60"/>
        <v>1</v>
      </c>
      <c r="R706" s="42">
        <f t="shared" si="61"/>
        <v>0</v>
      </c>
    </row>
    <row r="707" spans="1:24" ht="15.75" customHeight="1">
      <c r="A707" s="9" t="s">
        <v>60</v>
      </c>
      <c r="B707" s="31"/>
      <c r="C707" s="31"/>
      <c r="D707" s="31"/>
      <c r="E707" s="31"/>
      <c r="F707" s="31"/>
      <c r="G707" s="31"/>
      <c r="H707" s="31">
        <v>58</v>
      </c>
      <c r="I707" s="31"/>
      <c r="J707" s="31"/>
      <c r="K707" s="51"/>
      <c r="L707" s="132"/>
      <c r="M707" s="17"/>
      <c r="N707" s="39"/>
      <c r="O707" s="40">
        <f>IF(H707=0,"",H707/G706)</f>
        <v>1</v>
      </c>
      <c r="P707" s="41">
        <v>61</v>
      </c>
      <c r="Q707" s="42">
        <f t="shared" si="60"/>
        <v>1</v>
      </c>
      <c r="R707" s="42">
        <f t="shared" si="61"/>
        <v>0</v>
      </c>
    </row>
    <row r="708" spans="1:24" ht="15.75" customHeight="1">
      <c r="A708" s="9" t="s">
        <v>61</v>
      </c>
      <c r="B708" s="31"/>
      <c r="C708" s="31"/>
      <c r="D708" s="31"/>
      <c r="E708" s="31"/>
      <c r="F708" s="31"/>
      <c r="G708" s="31"/>
      <c r="H708" s="31"/>
      <c r="I708" s="31">
        <v>58</v>
      </c>
      <c r="J708" s="31"/>
      <c r="K708" s="51"/>
      <c r="L708" s="132"/>
      <c r="M708" s="17"/>
      <c r="N708" s="39"/>
      <c r="O708" s="40">
        <f>IF(I708=0,"",I708/H707)</f>
        <v>1</v>
      </c>
      <c r="P708" s="41">
        <v>61</v>
      </c>
      <c r="Q708" s="42">
        <f t="shared" si="60"/>
        <v>1</v>
      </c>
      <c r="R708" s="42">
        <f t="shared" si="61"/>
        <v>0</v>
      </c>
      <c r="W708" s="16"/>
      <c r="X708" s="16"/>
    </row>
    <row r="709" spans="1:24" ht="15.75" customHeight="1">
      <c r="A709" s="9" t="s">
        <v>62</v>
      </c>
      <c r="B709" s="31"/>
      <c r="C709" s="31"/>
      <c r="D709" s="31"/>
      <c r="E709" s="31"/>
      <c r="F709" s="31"/>
      <c r="G709" s="31"/>
      <c r="H709" s="31"/>
      <c r="I709" s="31"/>
      <c r="J709" s="31">
        <v>56</v>
      </c>
      <c r="K709" s="51">
        <v>50</v>
      </c>
      <c r="L709" s="132"/>
      <c r="M709" s="17"/>
      <c r="N709" s="39"/>
      <c r="O709" s="40">
        <f>IF(J709=0,"",J709/I708)</f>
        <v>0.96551724137931039</v>
      </c>
      <c r="P709" s="41">
        <v>60</v>
      </c>
      <c r="Q709" s="42">
        <f t="shared" si="60"/>
        <v>0.98360655737704916</v>
      </c>
      <c r="R709" s="42">
        <f t="shared" si="61"/>
        <v>1.6393442622950838E-2</v>
      </c>
    </row>
    <row r="710" spans="1:24" ht="15.75" customHeight="1">
      <c r="A710" s="9" t="s">
        <v>63</v>
      </c>
      <c r="B710" s="31"/>
      <c r="C710" s="31"/>
      <c r="D710" s="31"/>
      <c r="E710" s="31"/>
      <c r="F710" s="31"/>
      <c r="G710" s="31"/>
      <c r="H710" s="31"/>
      <c r="I710" s="31"/>
      <c r="J710" s="31">
        <v>8</v>
      </c>
      <c r="K710" s="51">
        <v>8</v>
      </c>
      <c r="L710" s="132"/>
      <c r="M710" s="17"/>
      <c r="N710" s="17"/>
      <c r="O710" s="29"/>
      <c r="P710" s="41">
        <v>10</v>
      </c>
      <c r="Q710" s="46"/>
      <c r="R710" s="29"/>
    </row>
    <row r="711" spans="1:24" ht="15.75" customHeight="1">
      <c r="A711" s="9" t="s">
        <v>64</v>
      </c>
      <c r="B711" s="31"/>
      <c r="C711" s="31"/>
      <c r="D711" s="31"/>
      <c r="E711" s="31"/>
      <c r="F711" s="31"/>
      <c r="G711" s="31"/>
      <c r="H711" s="31"/>
      <c r="I711" s="31"/>
      <c r="J711" s="31">
        <v>1</v>
      </c>
      <c r="K711" s="51">
        <v>1</v>
      </c>
      <c r="L711" s="132"/>
      <c r="M711" s="17"/>
      <c r="N711" s="18"/>
      <c r="O711" s="29"/>
      <c r="P711" s="44">
        <v>1</v>
      </c>
      <c r="Q711" s="46"/>
      <c r="R711" s="29"/>
    </row>
    <row r="712" spans="1:24" ht="15.75" customHeight="1">
      <c r="A712" s="9" t="s">
        <v>65</v>
      </c>
      <c r="B712" s="31"/>
      <c r="C712" s="31"/>
      <c r="D712" s="31"/>
      <c r="E712" s="31"/>
      <c r="F712" s="31"/>
      <c r="G712" s="31"/>
      <c r="H712" s="31"/>
      <c r="I712" s="31"/>
      <c r="J712" s="31"/>
      <c r="K712" s="51"/>
      <c r="L712" s="132"/>
      <c r="M712" s="17"/>
      <c r="N712" s="18"/>
      <c r="O712" s="29"/>
      <c r="P712" s="44"/>
      <c r="Q712" s="46"/>
      <c r="R712" s="29"/>
    </row>
    <row r="713" spans="1:24" ht="15.75" customHeight="1">
      <c r="A713" s="9" t="s">
        <v>66</v>
      </c>
      <c r="B713" s="31"/>
      <c r="C713" s="31"/>
      <c r="D713" s="31"/>
      <c r="E713" s="31"/>
      <c r="F713" s="31"/>
      <c r="G713" s="31"/>
      <c r="H713" s="31"/>
      <c r="I713" s="31"/>
      <c r="J713" s="31"/>
      <c r="K713" s="51"/>
      <c r="L713" s="132"/>
      <c r="M713" s="17"/>
      <c r="N713" s="18"/>
      <c r="O713" s="29"/>
      <c r="P713" s="44"/>
      <c r="Q713" s="46"/>
      <c r="R713" s="29"/>
    </row>
    <row r="714" spans="1:24" ht="15.75" customHeight="1">
      <c r="A714" s="9" t="s">
        <v>68</v>
      </c>
      <c r="B714" s="31"/>
      <c r="C714" s="31"/>
      <c r="D714" s="31"/>
      <c r="E714" s="31"/>
      <c r="F714" s="31"/>
      <c r="G714" s="31"/>
      <c r="H714" s="31"/>
      <c r="I714" s="31"/>
      <c r="J714" s="31"/>
      <c r="K714" s="51"/>
      <c r="L714" s="132"/>
      <c r="M714" s="17"/>
      <c r="N714" s="18"/>
      <c r="O714" s="17"/>
      <c r="P714" s="148"/>
      <c r="Q714" s="28"/>
      <c r="R714" s="29"/>
    </row>
    <row r="715" spans="1:24" ht="15.75" customHeight="1">
      <c r="A715" s="9" t="s">
        <v>69</v>
      </c>
      <c r="B715" s="31"/>
      <c r="C715" s="31"/>
      <c r="D715" s="31"/>
      <c r="E715" s="31"/>
      <c r="F715" s="31"/>
      <c r="G715" s="31"/>
      <c r="H715" s="31"/>
      <c r="I715" s="31"/>
      <c r="J715" s="31"/>
      <c r="K715" s="51"/>
      <c r="L715" s="132"/>
      <c r="M715" s="17"/>
      <c r="N715" s="18"/>
      <c r="O715" s="19" t="s">
        <v>48</v>
      </c>
      <c r="P715" s="142">
        <v>54</v>
      </c>
      <c r="Q715" s="21">
        <f>IF(SUM(K703:K711)=0,"",SUM(K703:K711))</f>
        <v>59</v>
      </c>
      <c r="R715" s="22" t="s">
        <v>3</v>
      </c>
    </row>
    <row r="716" spans="1:24" ht="15.75" customHeight="1">
      <c r="A716" s="9" t="s">
        <v>70</v>
      </c>
      <c r="B716" s="31"/>
      <c r="C716" s="31"/>
      <c r="D716" s="31"/>
      <c r="E716" s="31"/>
      <c r="F716" s="31"/>
      <c r="G716" s="31"/>
      <c r="H716" s="31"/>
      <c r="I716" s="31"/>
      <c r="J716" s="31"/>
      <c r="K716" s="51"/>
      <c r="L716" s="132"/>
      <c r="M716" s="17"/>
      <c r="N716" s="18"/>
      <c r="O716" s="23" t="s">
        <v>50</v>
      </c>
      <c r="P716" s="24">
        <f>IF(P715/B701=0,"",P715/B701)</f>
        <v>0.69230769230769229</v>
      </c>
      <c r="Q716" s="25">
        <f>IF(P715/Q715=0,"",P715/Q715)</f>
        <v>0.9152542372881356</v>
      </c>
      <c r="R716" s="26" t="s">
        <v>51</v>
      </c>
    </row>
    <row r="717" spans="1:24" ht="15.75" customHeight="1">
      <c r="A717" s="9" t="s">
        <v>71</v>
      </c>
      <c r="B717" s="115"/>
      <c r="C717" s="115"/>
      <c r="D717" s="115"/>
      <c r="E717" s="115"/>
      <c r="F717" s="115"/>
      <c r="G717" s="115"/>
      <c r="H717" s="115"/>
      <c r="I717" s="115"/>
      <c r="J717" s="115"/>
      <c r="K717" s="51"/>
      <c r="L717" s="133"/>
      <c r="M717" s="48"/>
      <c r="N717" s="49"/>
      <c r="O717" s="11"/>
      <c r="P717" s="149"/>
      <c r="Q717" s="12"/>
      <c r="R717" s="13"/>
    </row>
    <row r="718" spans="1:24" ht="18" customHeight="1">
      <c r="A718" s="14"/>
      <c r="B718" s="193" t="s">
        <v>37</v>
      </c>
      <c r="C718" s="193"/>
      <c r="D718" s="193"/>
      <c r="E718" s="193"/>
      <c r="F718" s="193"/>
      <c r="G718" s="193"/>
      <c r="H718" s="193"/>
      <c r="I718" s="193"/>
      <c r="J718" s="193"/>
      <c r="K718" s="114">
        <f>SUM(K709:K714)</f>
        <v>59</v>
      </c>
      <c r="L718" s="134">
        <f>K709/B701</f>
        <v>0.64102564102564108</v>
      </c>
      <c r="M718" s="30">
        <f>IF(K718=0,"",K718/B701)</f>
        <v>0.75641025641025639</v>
      </c>
      <c r="N718" s="30">
        <f>IF(K710=0,"",M718-L718)</f>
        <v>0.11538461538461531</v>
      </c>
      <c r="O718" s="5"/>
      <c r="P718" s="129"/>
      <c r="Q718" s="16"/>
      <c r="R718" s="5"/>
    </row>
    <row r="719" spans="1:24" ht="12.75" customHeight="1">
      <c r="M719" s="5"/>
      <c r="N719" s="5"/>
      <c r="P719" s="130"/>
      <c r="Q719" s="6"/>
      <c r="R719" s="6"/>
      <c r="S719" s="6"/>
    </row>
    <row r="720" spans="1:24" ht="12.75" customHeight="1">
      <c r="L720" s="129"/>
      <c r="M720" s="5"/>
      <c r="N720" s="5"/>
      <c r="P720" s="130"/>
      <c r="Q720" s="6"/>
      <c r="R720" s="6"/>
      <c r="S720" s="6"/>
    </row>
    <row r="721" spans="1:19" ht="26.25">
      <c r="A721" s="7"/>
      <c r="B721" s="194" t="s">
        <v>72</v>
      </c>
      <c r="C721" s="194"/>
      <c r="D721" s="194"/>
      <c r="E721" s="194"/>
      <c r="F721" s="194"/>
      <c r="G721" s="194"/>
      <c r="H721" s="194"/>
      <c r="I721" s="194"/>
      <c r="J721" s="194"/>
      <c r="K721" s="113" t="s">
        <v>55</v>
      </c>
      <c r="L721" s="130"/>
      <c r="M721" s="5"/>
      <c r="N721" s="6"/>
      <c r="O721" s="5"/>
      <c r="P721" s="129"/>
      <c r="Q721" s="6"/>
      <c r="R721" s="6"/>
    </row>
    <row r="722" spans="1:19" ht="20.25">
      <c r="A722" s="195" t="s">
        <v>1</v>
      </c>
      <c r="B722" s="197" t="s">
        <v>2</v>
      </c>
      <c r="C722" s="198"/>
      <c r="D722" s="198"/>
      <c r="E722" s="198"/>
      <c r="F722" s="198"/>
      <c r="G722" s="198"/>
      <c r="H722" s="198"/>
      <c r="I722" s="198"/>
      <c r="J722" s="199"/>
      <c r="K722" s="200" t="s">
        <v>3</v>
      </c>
      <c r="L722" s="191" t="s">
        <v>4</v>
      </c>
      <c r="M722" s="191" t="s">
        <v>5</v>
      </c>
      <c r="N722" s="202" t="s">
        <v>6</v>
      </c>
      <c r="O722" s="191" t="s">
        <v>7</v>
      </c>
      <c r="P722" s="189" t="s">
        <v>8</v>
      </c>
      <c r="Q722" s="189" t="s">
        <v>9</v>
      </c>
      <c r="R722" s="191" t="s">
        <v>10</v>
      </c>
    </row>
    <row r="723" spans="1:19" ht="15.75">
      <c r="A723" s="204"/>
      <c r="B723" s="9" t="s">
        <v>11</v>
      </c>
      <c r="C723" s="9" t="s">
        <v>12</v>
      </c>
      <c r="D723" s="9" t="s">
        <v>13</v>
      </c>
      <c r="E723" s="9" t="s">
        <v>14</v>
      </c>
      <c r="F723" s="9" t="s">
        <v>15</v>
      </c>
      <c r="G723" s="9" t="s">
        <v>16</v>
      </c>
      <c r="H723" s="9" t="s">
        <v>17</v>
      </c>
      <c r="I723" s="9" t="s">
        <v>18</v>
      </c>
      <c r="J723" s="9" t="s">
        <v>19</v>
      </c>
      <c r="K723" s="208"/>
      <c r="L723" s="207"/>
      <c r="M723" s="204"/>
      <c r="N723" s="204"/>
      <c r="O723" s="204"/>
      <c r="P723" s="207"/>
      <c r="Q723" s="204"/>
      <c r="R723" s="204"/>
    </row>
    <row r="724" spans="1:19" ht="15.75" customHeight="1">
      <c r="A724" s="9">
        <v>1601</v>
      </c>
      <c r="B724" s="31">
        <v>82</v>
      </c>
      <c r="C724" s="31"/>
      <c r="D724" s="31"/>
      <c r="E724" s="31"/>
      <c r="F724" s="31"/>
      <c r="G724" s="31"/>
      <c r="H724" s="31"/>
      <c r="I724" s="31"/>
      <c r="J724" s="31"/>
      <c r="K724" s="51"/>
      <c r="L724" s="131"/>
      <c r="M724" s="33"/>
      <c r="N724" s="34"/>
      <c r="O724" s="35"/>
      <c r="P724" s="36">
        <f>B724</f>
        <v>82</v>
      </c>
      <c r="Q724" s="37"/>
      <c r="R724" s="35"/>
    </row>
    <row r="725" spans="1:19" ht="15.75" customHeight="1">
      <c r="A725" s="9">
        <v>1602</v>
      </c>
      <c r="B725" s="31"/>
      <c r="C725" s="31">
        <v>68</v>
      </c>
      <c r="D725" s="31"/>
      <c r="E725" s="31"/>
      <c r="F725" s="31"/>
      <c r="G725" s="31"/>
      <c r="H725" s="31"/>
      <c r="I725" s="31"/>
      <c r="J725" s="31"/>
      <c r="K725" s="51"/>
      <c r="L725" s="132"/>
      <c r="M725" s="17"/>
      <c r="N725" s="39"/>
      <c r="O725" s="40">
        <f>IF(C725=0,"",C725/B724)</f>
        <v>0.82926829268292679</v>
      </c>
      <c r="P725" s="41">
        <v>68</v>
      </c>
      <c r="Q725" s="42">
        <f t="shared" ref="Q725:Q732" si="62">IF(P725=0,"",P725/P724)</f>
        <v>0.82926829268292679</v>
      </c>
      <c r="R725" s="42">
        <f t="shared" ref="R725:R732" si="63">IF(P725=0,"",100%-Q725)</f>
        <v>0.17073170731707321</v>
      </c>
    </row>
    <row r="726" spans="1:19" ht="15.75" customHeight="1">
      <c r="A726" s="9">
        <v>1701</v>
      </c>
      <c r="B726" s="31"/>
      <c r="C726" s="31"/>
      <c r="D726" s="31">
        <v>59</v>
      </c>
      <c r="E726" s="31"/>
      <c r="F726" s="31"/>
      <c r="G726" s="31"/>
      <c r="H726" s="31"/>
      <c r="I726" s="31"/>
      <c r="J726" s="31"/>
      <c r="K726" s="51"/>
      <c r="L726" s="132"/>
      <c r="M726" s="17"/>
      <c r="N726" s="39"/>
      <c r="O726" s="40">
        <f>IF(D726=0,"",D726/C725)</f>
        <v>0.86764705882352944</v>
      </c>
      <c r="P726" s="41">
        <v>67</v>
      </c>
      <c r="Q726" s="42">
        <f t="shared" si="62"/>
        <v>0.98529411764705888</v>
      </c>
      <c r="R726" s="42">
        <f t="shared" si="63"/>
        <v>1.4705882352941124E-2</v>
      </c>
      <c r="S726" s="27">
        <f>P726/P724</f>
        <v>0.81707317073170727</v>
      </c>
    </row>
    <row r="727" spans="1:19" ht="15.75" customHeight="1">
      <c r="A727" s="9">
        <v>1702</v>
      </c>
      <c r="B727" s="31"/>
      <c r="C727" s="31"/>
      <c r="D727" s="31"/>
      <c r="E727" s="31">
        <v>58</v>
      </c>
      <c r="F727" s="31"/>
      <c r="G727" s="31"/>
      <c r="H727" s="31"/>
      <c r="I727" s="31"/>
      <c r="J727" s="31"/>
      <c r="K727" s="51"/>
      <c r="L727" s="132"/>
      <c r="M727" s="17"/>
      <c r="N727" s="39"/>
      <c r="O727" s="40">
        <f>IF(E727=0,"",E727/D726)</f>
        <v>0.98305084745762716</v>
      </c>
      <c r="P727" s="41">
        <v>63</v>
      </c>
      <c r="Q727" s="42">
        <f t="shared" si="62"/>
        <v>0.94029850746268662</v>
      </c>
      <c r="R727" s="42">
        <f t="shared" si="63"/>
        <v>5.9701492537313383E-2</v>
      </c>
    </row>
    <row r="728" spans="1:19" ht="15.75" customHeight="1">
      <c r="A728" s="9">
        <v>1801</v>
      </c>
      <c r="B728" s="31"/>
      <c r="C728" s="31"/>
      <c r="D728" s="31"/>
      <c r="E728" s="31"/>
      <c r="F728" s="31">
        <v>47</v>
      </c>
      <c r="G728" s="31"/>
      <c r="H728" s="31"/>
      <c r="I728" s="31"/>
      <c r="J728" s="31"/>
      <c r="K728" s="51"/>
      <c r="L728" s="132"/>
      <c r="M728" s="17"/>
      <c r="N728" s="39"/>
      <c r="O728" s="40">
        <f>IF(F728=0,"",F728/E727)</f>
        <v>0.81034482758620685</v>
      </c>
      <c r="P728" s="41">
        <v>52</v>
      </c>
      <c r="Q728" s="42">
        <f t="shared" si="62"/>
        <v>0.82539682539682535</v>
      </c>
      <c r="R728" s="42">
        <f t="shared" si="63"/>
        <v>0.17460317460317465</v>
      </c>
    </row>
    <row r="729" spans="1:19" ht="15.75" customHeight="1">
      <c r="A729" s="9">
        <v>1802</v>
      </c>
      <c r="B729" s="31"/>
      <c r="C729" s="31"/>
      <c r="D729" s="31"/>
      <c r="E729" s="31"/>
      <c r="F729" s="31"/>
      <c r="G729" s="31">
        <v>46</v>
      </c>
      <c r="H729" s="31"/>
      <c r="I729" s="31"/>
      <c r="J729" s="31"/>
      <c r="K729" s="51"/>
      <c r="L729" s="132"/>
      <c r="M729" s="17"/>
      <c r="N729" s="39"/>
      <c r="O729" s="40">
        <f>IF(G729=0,"",G729/F728)</f>
        <v>0.97872340425531912</v>
      </c>
      <c r="P729" s="41">
        <v>50</v>
      </c>
      <c r="Q729" s="42">
        <f t="shared" si="62"/>
        <v>0.96153846153846156</v>
      </c>
      <c r="R729" s="42">
        <f t="shared" si="63"/>
        <v>3.8461538461538436E-2</v>
      </c>
    </row>
    <row r="730" spans="1:19" ht="15.75" customHeight="1">
      <c r="A730" s="9">
        <v>1901</v>
      </c>
      <c r="B730" s="31"/>
      <c r="C730" s="31"/>
      <c r="D730" s="31"/>
      <c r="E730" s="31"/>
      <c r="F730" s="31"/>
      <c r="G730" s="31"/>
      <c r="H730" s="31">
        <v>46</v>
      </c>
      <c r="I730" s="31"/>
      <c r="J730" s="31"/>
      <c r="K730" s="51"/>
      <c r="L730" s="132"/>
      <c r="M730" s="17"/>
      <c r="N730" s="39"/>
      <c r="O730" s="40">
        <f>IF(H730=0,"",H730/G729)</f>
        <v>1</v>
      </c>
      <c r="P730" s="41">
        <v>50</v>
      </c>
      <c r="Q730" s="42">
        <f t="shared" si="62"/>
        <v>1</v>
      </c>
      <c r="R730" s="42">
        <f t="shared" si="63"/>
        <v>0</v>
      </c>
    </row>
    <row r="731" spans="1:19" ht="15.75" customHeight="1">
      <c r="A731" s="9">
        <v>1902</v>
      </c>
      <c r="B731" s="31"/>
      <c r="C731" s="31"/>
      <c r="D731" s="31"/>
      <c r="E731" s="31"/>
      <c r="F731" s="31"/>
      <c r="G731" s="31"/>
      <c r="H731" s="31"/>
      <c r="I731" s="31">
        <v>44</v>
      </c>
      <c r="J731" s="31"/>
      <c r="K731" s="51"/>
      <c r="L731" s="132"/>
      <c r="M731" s="17"/>
      <c r="N731" s="39"/>
      <c r="O731" s="40">
        <f>IF(I731=0,"",I731/H730)</f>
        <v>0.95652173913043481</v>
      </c>
      <c r="P731" s="41">
        <v>50</v>
      </c>
      <c r="Q731" s="42">
        <f t="shared" si="62"/>
        <v>1</v>
      </c>
      <c r="R731" s="42">
        <f t="shared" si="63"/>
        <v>0</v>
      </c>
    </row>
    <row r="732" spans="1:19" ht="15.75" customHeight="1">
      <c r="A732" s="9">
        <v>2001</v>
      </c>
      <c r="B732" s="31"/>
      <c r="C732" s="31"/>
      <c r="D732" s="31"/>
      <c r="E732" s="31"/>
      <c r="F732" s="31"/>
      <c r="G732" s="31"/>
      <c r="H732" s="31"/>
      <c r="I732" s="31"/>
      <c r="J732" s="31">
        <v>43</v>
      </c>
      <c r="K732" s="51">
        <v>38</v>
      </c>
      <c r="L732" s="132"/>
      <c r="M732" s="17"/>
      <c r="N732" s="39"/>
      <c r="O732" s="40">
        <f>IF(J732=0,"",J732/I731)</f>
        <v>0.97727272727272729</v>
      </c>
      <c r="P732" s="41">
        <v>50</v>
      </c>
      <c r="Q732" s="42">
        <f t="shared" si="62"/>
        <v>1</v>
      </c>
      <c r="R732" s="42">
        <f t="shared" si="63"/>
        <v>0</v>
      </c>
    </row>
    <row r="733" spans="1:19" ht="15.75" customHeight="1">
      <c r="A733" s="9">
        <v>2002</v>
      </c>
      <c r="B733" s="31"/>
      <c r="C733" s="31"/>
      <c r="D733" s="31"/>
      <c r="E733" s="31"/>
      <c r="F733" s="31"/>
      <c r="G733" s="31"/>
      <c r="H733" s="31"/>
      <c r="I733" s="31"/>
      <c r="J733" s="31">
        <v>10</v>
      </c>
      <c r="K733" s="51">
        <v>9</v>
      </c>
      <c r="L733" s="132"/>
      <c r="M733" s="17"/>
      <c r="N733" s="17"/>
      <c r="O733" s="17"/>
      <c r="P733" s="41">
        <v>12</v>
      </c>
      <c r="Q733" s="46"/>
      <c r="R733" s="29"/>
    </row>
    <row r="734" spans="1:19" ht="15.75" customHeight="1">
      <c r="A734" s="9">
        <v>2101</v>
      </c>
      <c r="B734" s="31"/>
      <c r="C734" s="31"/>
      <c r="D734" s="31"/>
      <c r="E734" s="31"/>
      <c r="F734" s="31"/>
      <c r="G734" s="31"/>
      <c r="H734" s="31"/>
      <c r="I734" s="31"/>
      <c r="J734" s="31">
        <v>1</v>
      </c>
      <c r="K734" s="51">
        <v>1</v>
      </c>
      <c r="L734" s="132"/>
      <c r="M734" s="17"/>
      <c r="N734" s="18"/>
      <c r="O734" s="29"/>
      <c r="P734" s="44">
        <v>2</v>
      </c>
      <c r="Q734" s="46"/>
      <c r="R734" s="29"/>
    </row>
    <row r="735" spans="1:19" ht="15.75" customHeight="1">
      <c r="A735" s="9">
        <v>2102</v>
      </c>
      <c r="B735" s="31"/>
      <c r="C735" s="31"/>
      <c r="D735" s="31"/>
      <c r="E735" s="31"/>
      <c r="F735" s="31"/>
      <c r="G735" s="31"/>
      <c r="H735" s="31"/>
      <c r="I735" s="31"/>
      <c r="J735" s="31">
        <v>2</v>
      </c>
      <c r="K735" s="51">
        <v>1</v>
      </c>
      <c r="L735" s="132"/>
      <c r="M735" s="17"/>
      <c r="N735" s="18"/>
      <c r="O735" s="29"/>
      <c r="P735" s="44">
        <v>2</v>
      </c>
      <c r="Q735" s="46"/>
      <c r="R735" s="29"/>
    </row>
    <row r="736" spans="1:19" ht="15.75" customHeight="1">
      <c r="A736" s="9">
        <v>2201</v>
      </c>
      <c r="B736" s="31"/>
      <c r="C736" s="31"/>
      <c r="D736" s="31"/>
      <c r="E736" s="31"/>
      <c r="F736" s="31"/>
      <c r="G736" s="31"/>
      <c r="H736" s="31"/>
      <c r="I736" s="31"/>
      <c r="J736" s="31">
        <v>1</v>
      </c>
      <c r="K736" s="51"/>
      <c r="L736" s="132"/>
      <c r="M736" s="17"/>
      <c r="N736" s="18"/>
      <c r="O736" s="29"/>
      <c r="P736" s="118">
        <v>1</v>
      </c>
      <c r="Q736" s="46"/>
      <c r="R736" s="29"/>
    </row>
    <row r="737" spans="1:19" ht="15.75" customHeight="1">
      <c r="A737" s="9">
        <v>2202</v>
      </c>
      <c r="B737" s="31"/>
      <c r="C737" s="31"/>
      <c r="D737" s="31"/>
      <c r="E737" s="31"/>
      <c r="F737" s="31"/>
      <c r="G737" s="31"/>
      <c r="H737" s="31"/>
      <c r="I737" s="31"/>
      <c r="J737" s="31">
        <v>1</v>
      </c>
      <c r="K737" s="51"/>
      <c r="L737" s="132"/>
      <c r="M737" s="17"/>
      <c r="N737" s="18"/>
      <c r="O737" s="17"/>
      <c r="P737" s="89">
        <v>1</v>
      </c>
      <c r="Q737" s="28"/>
      <c r="R737" s="29"/>
    </row>
    <row r="738" spans="1:19" ht="15.75" customHeight="1">
      <c r="A738" s="9">
        <v>2301</v>
      </c>
      <c r="B738" s="31"/>
      <c r="C738" s="31"/>
      <c r="D738" s="31"/>
      <c r="E738" s="31"/>
      <c r="F738" s="31"/>
      <c r="G738" s="31"/>
      <c r="H738" s="31"/>
      <c r="I738" s="31"/>
      <c r="J738" s="31"/>
      <c r="K738" s="51"/>
      <c r="L738" s="132"/>
      <c r="M738" s="17"/>
      <c r="N738" s="18"/>
      <c r="O738" s="19" t="s">
        <v>48</v>
      </c>
      <c r="P738" s="143">
        <v>45</v>
      </c>
      <c r="Q738" s="21">
        <f>K741</f>
        <v>49</v>
      </c>
      <c r="R738" s="22" t="s">
        <v>3</v>
      </c>
    </row>
    <row r="739" spans="1:19" ht="15.75" customHeight="1">
      <c r="A739" s="9">
        <v>2302</v>
      </c>
      <c r="B739" s="31"/>
      <c r="C739" s="31"/>
      <c r="D739" s="31"/>
      <c r="E739" s="31"/>
      <c r="F739" s="31"/>
      <c r="G739" s="31"/>
      <c r="H739" s="31"/>
      <c r="I739" s="31"/>
      <c r="J739" s="31"/>
      <c r="K739" s="51"/>
      <c r="L739" s="132"/>
      <c r="M739" s="17"/>
      <c r="N739" s="18"/>
      <c r="O739" s="23" t="s">
        <v>50</v>
      </c>
      <c r="P739" s="24">
        <f>IF(P738/B724=0,"",P738/B724)</f>
        <v>0.54878048780487809</v>
      </c>
      <c r="Q739" s="25">
        <f>IF(P738/Q738=0,"",P738/Q738)</f>
        <v>0.91836734693877553</v>
      </c>
      <c r="R739" s="26" t="s">
        <v>51</v>
      </c>
    </row>
    <row r="740" spans="1:19" ht="15.75" customHeight="1">
      <c r="A740" s="9">
        <v>2401</v>
      </c>
      <c r="B740" s="115"/>
      <c r="C740" s="115"/>
      <c r="D740" s="115"/>
      <c r="E740" s="115"/>
      <c r="F740" s="115"/>
      <c r="G740" s="115"/>
      <c r="H740" s="115"/>
      <c r="I740" s="115"/>
      <c r="J740" s="115"/>
      <c r="K740" s="51"/>
      <c r="L740" s="133"/>
      <c r="M740" s="48"/>
      <c r="N740" s="49"/>
      <c r="O740" s="11"/>
      <c r="P740" s="149"/>
      <c r="Q740" s="12"/>
      <c r="R740" s="13"/>
    </row>
    <row r="741" spans="1:19" ht="18.75" customHeight="1">
      <c r="A741" s="14"/>
      <c r="B741" s="193" t="s">
        <v>37</v>
      </c>
      <c r="C741" s="193"/>
      <c r="D741" s="193"/>
      <c r="E741" s="193"/>
      <c r="F741" s="193"/>
      <c r="G741" s="193"/>
      <c r="H741" s="193"/>
      <c r="I741" s="193"/>
      <c r="J741" s="193"/>
      <c r="K741" s="114">
        <f>SUM(K732:K737)</f>
        <v>49</v>
      </c>
      <c r="L741" s="134">
        <f>K732/B724</f>
        <v>0.46341463414634149</v>
      </c>
      <c r="M741" s="30">
        <f>IF(K741=0,"",K741/B724)</f>
        <v>0.59756097560975607</v>
      </c>
      <c r="N741" s="30">
        <f>IF(K733=0,"",M741-L741)</f>
        <v>0.13414634146341459</v>
      </c>
      <c r="O741" s="5"/>
      <c r="P741" s="129"/>
      <c r="Q741" s="16"/>
      <c r="R741" s="5"/>
    </row>
    <row r="742" spans="1:19" ht="12.75" customHeight="1">
      <c r="L742" s="129"/>
      <c r="M742" s="5"/>
      <c r="N742" s="5"/>
      <c r="P742" s="130"/>
      <c r="Q742" s="6"/>
      <c r="R742" s="6"/>
    </row>
    <row r="743" spans="1:19" ht="12.75" customHeight="1">
      <c r="L743" s="129"/>
      <c r="M743" s="5"/>
      <c r="N743" s="5"/>
      <c r="P743" s="130"/>
    </row>
    <row r="744" spans="1:19" ht="26.25">
      <c r="A744" s="7"/>
      <c r="B744" s="194" t="s">
        <v>72</v>
      </c>
      <c r="C744" s="194"/>
      <c r="D744" s="194"/>
      <c r="E744" s="194"/>
      <c r="F744" s="194"/>
      <c r="G744" s="194"/>
      <c r="H744" s="194"/>
      <c r="I744" s="194"/>
      <c r="J744" s="194"/>
      <c r="K744" s="113" t="s">
        <v>56</v>
      </c>
      <c r="L744" s="130"/>
      <c r="M744" s="5"/>
      <c r="N744" s="6"/>
      <c r="O744" s="5"/>
      <c r="P744" s="129"/>
      <c r="Q744" s="6"/>
      <c r="R744" s="6"/>
    </row>
    <row r="745" spans="1:19" ht="20.25">
      <c r="A745" s="195" t="s">
        <v>1</v>
      </c>
      <c r="B745" s="197" t="s">
        <v>2</v>
      </c>
      <c r="C745" s="198"/>
      <c r="D745" s="198"/>
      <c r="E745" s="198"/>
      <c r="F745" s="198"/>
      <c r="G745" s="198"/>
      <c r="H745" s="198"/>
      <c r="I745" s="198"/>
      <c r="J745" s="199"/>
      <c r="K745" s="200" t="s">
        <v>3</v>
      </c>
      <c r="L745" s="191" t="s">
        <v>4</v>
      </c>
      <c r="M745" s="191" t="s">
        <v>5</v>
      </c>
      <c r="N745" s="202" t="s">
        <v>6</v>
      </c>
      <c r="O745" s="191" t="s">
        <v>7</v>
      </c>
      <c r="P745" s="189" t="s">
        <v>8</v>
      </c>
      <c r="Q745" s="189" t="s">
        <v>9</v>
      </c>
      <c r="R745" s="191" t="s">
        <v>10</v>
      </c>
    </row>
    <row r="746" spans="1:19" ht="15.75" customHeight="1">
      <c r="A746" s="204"/>
      <c r="B746" s="9" t="s">
        <v>11</v>
      </c>
      <c r="C746" s="9" t="s">
        <v>12</v>
      </c>
      <c r="D746" s="9" t="s">
        <v>13</v>
      </c>
      <c r="E746" s="9" t="s">
        <v>14</v>
      </c>
      <c r="F746" s="9" t="s">
        <v>15</v>
      </c>
      <c r="G746" s="9" t="s">
        <v>16</v>
      </c>
      <c r="H746" s="9" t="s">
        <v>17</v>
      </c>
      <c r="I746" s="9" t="s">
        <v>18</v>
      </c>
      <c r="J746" s="9" t="s">
        <v>19</v>
      </c>
      <c r="K746" s="208"/>
      <c r="L746" s="207"/>
      <c r="M746" s="204"/>
      <c r="N746" s="204"/>
      <c r="O746" s="204"/>
      <c r="P746" s="207"/>
      <c r="Q746" s="204"/>
      <c r="R746" s="204"/>
    </row>
    <row r="747" spans="1:19" ht="15.75" customHeight="1">
      <c r="A747" s="9">
        <v>1602</v>
      </c>
      <c r="B747" s="31">
        <v>75</v>
      </c>
      <c r="C747" s="31"/>
      <c r="D747" s="31"/>
      <c r="E747" s="31"/>
      <c r="F747" s="31"/>
      <c r="G747" s="31"/>
      <c r="H747" s="31"/>
      <c r="I747" s="31"/>
      <c r="J747" s="31"/>
      <c r="K747" s="51"/>
      <c r="L747" s="131"/>
      <c r="M747" s="33"/>
      <c r="N747" s="34"/>
      <c r="O747" s="35"/>
      <c r="P747" s="36">
        <f>B747</f>
        <v>75</v>
      </c>
      <c r="Q747" s="37"/>
      <c r="R747" s="35"/>
    </row>
    <row r="748" spans="1:19" ht="15.75" customHeight="1">
      <c r="A748" s="9">
        <v>1701</v>
      </c>
      <c r="B748" s="31"/>
      <c r="C748" s="31">
        <v>68</v>
      </c>
      <c r="D748" s="31"/>
      <c r="E748" s="31"/>
      <c r="F748" s="31"/>
      <c r="G748" s="31"/>
      <c r="H748" s="31"/>
      <c r="I748" s="31"/>
      <c r="J748" s="31"/>
      <c r="K748" s="51"/>
      <c r="L748" s="132"/>
      <c r="M748" s="17"/>
      <c r="N748" s="39"/>
      <c r="O748" s="40">
        <f>IF(C748=0,"",C748/B747)</f>
        <v>0.90666666666666662</v>
      </c>
      <c r="P748" s="41">
        <v>68</v>
      </c>
      <c r="Q748" s="42">
        <f t="shared" ref="Q748:Q755" si="64">IF(P748=0,"",P748/P747)</f>
        <v>0.90666666666666662</v>
      </c>
      <c r="R748" s="42">
        <f t="shared" ref="R748:R755" si="65">IF(P748=0,"",100%-Q748)</f>
        <v>9.3333333333333379E-2</v>
      </c>
    </row>
    <row r="749" spans="1:19" ht="15.75" customHeight="1">
      <c r="A749" s="9">
        <v>1702</v>
      </c>
      <c r="B749" s="31"/>
      <c r="C749" s="31"/>
      <c r="D749" s="31">
        <v>60</v>
      </c>
      <c r="E749" s="31"/>
      <c r="F749" s="31"/>
      <c r="G749" s="31"/>
      <c r="H749" s="31"/>
      <c r="I749" s="31"/>
      <c r="J749" s="31"/>
      <c r="K749" s="51"/>
      <c r="L749" s="132"/>
      <c r="M749" s="17"/>
      <c r="N749" s="39"/>
      <c r="O749" s="40">
        <f>IF(D749=0,"",D749/C748)</f>
        <v>0.88235294117647056</v>
      </c>
      <c r="P749" s="41">
        <v>64</v>
      </c>
      <c r="Q749" s="42">
        <f t="shared" si="64"/>
        <v>0.94117647058823528</v>
      </c>
      <c r="R749" s="42">
        <f t="shared" si="65"/>
        <v>5.8823529411764719E-2</v>
      </c>
      <c r="S749" s="27">
        <f>P749/P747</f>
        <v>0.85333333333333339</v>
      </c>
    </row>
    <row r="750" spans="1:19" ht="15.75" customHeight="1">
      <c r="A750" s="9">
        <v>1801</v>
      </c>
      <c r="B750" s="31"/>
      <c r="C750" s="31"/>
      <c r="D750" s="31"/>
      <c r="E750" s="31">
        <v>56</v>
      </c>
      <c r="F750" s="31"/>
      <c r="G750" s="31"/>
      <c r="H750" s="31"/>
      <c r="I750" s="31"/>
      <c r="J750" s="31"/>
      <c r="K750" s="51"/>
      <c r="L750" s="132"/>
      <c r="M750" s="17"/>
      <c r="N750" s="39"/>
      <c r="O750" s="40">
        <f>IF(E750=0,"",E750/D749)</f>
        <v>0.93333333333333335</v>
      </c>
      <c r="P750" s="41">
        <v>61</v>
      </c>
      <c r="Q750" s="42">
        <f t="shared" si="64"/>
        <v>0.953125</v>
      </c>
      <c r="R750" s="42">
        <f t="shared" si="65"/>
        <v>4.6875E-2</v>
      </c>
    </row>
    <row r="751" spans="1:19" ht="15.75" customHeight="1">
      <c r="A751" s="9">
        <v>1802</v>
      </c>
      <c r="B751" s="31"/>
      <c r="C751" s="31"/>
      <c r="D751" s="31"/>
      <c r="E751" s="31"/>
      <c r="F751" s="31">
        <v>52</v>
      </c>
      <c r="G751" s="31"/>
      <c r="H751" s="31"/>
      <c r="I751" s="31"/>
      <c r="J751" s="31"/>
      <c r="K751" s="51"/>
      <c r="L751" s="132"/>
      <c r="M751" s="17"/>
      <c r="N751" s="39"/>
      <c r="O751" s="40">
        <f>IF(F751=0,"",F751/E750)</f>
        <v>0.9285714285714286</v>
      </c>
      <c r="P751" s="41">
        <v>57</v>
      </c>
      <c r="Q751" s="42">
        <f t="shared" si="64"/>
        <v>0.93442622950819676</v>
      </c>
      <c r="R751" s="42">
        <f t="shared" si="65"/>
        <v>6.557377049180324E-2</v>
      </c>
    </row>
    <row r="752" spans="1:19" ht="15.75" customHeight="1">
      <c r="A752" s="9">
        <v>1901</v>
      </c>
      <c r="B752" s="31"/>
      <c r="C752" s="31"/>
      <c r="D752" s="31"/>
      <c r="E752" s="31"/>
      <c r="F752" s="31"/>
      <c r="G752" s="31">
        <v>47</v>
      </c>
      <c r="H752" s="31"/>
      <c r="I752" s="31"/>
      <c r="J752" s="31"/>
      <c r="K752" s="51"/>
      <c r="L752" s="132"/>
      <c r="M752" s="17"/>
      <c r="N752" s="39"/>
      <c r="O752" s="40">
        <f>IF(G752=0,"",G752/F751)</f>
        <v>0.90384615384615385</v>
      </c>
      <c r="P752" s="41">
        <v>53</v>
      </c>
      <c r="Q752" s="42">
        <f t="shared" si="64"/>
        <v>0.92982456140350878</v>
      </c>
      <c r="R752" s="42">
        <f t="shared" si="65"/>
        <v>7.0175438596491224E-2</v>
      </c>
    </row>
    <row r="753" spans="1:18" ht="15.75" customHeight="1">
      <c r="A753" s="9">
        <v>1902</v>
      </c>
      <c r="B753" s="31"/>
      <c r="C753" s="31"/>
      <c r="D753" s="31"/>
      <c r="E753" s="31"/>
      <c r="F753" s="31"/>
      <c r="G753" s="31"/>
      <c r="H753" s="31">
        <v>47</v>
      </c>
      <c r="I753" s="31"/>
      <c r="J753" s="31"/>
      <c r="K753" s="51"/>
      <c r="L753" s="132"/>
      <c r="M753" s="17"/>
      <c r="N753" s="39"/>
      <c r="O753" s="40">
        <f>IF(H753=0,"",H753/G752)</f>
        <v>1</v>
      </c>
      <c r="P753" s="41">
        <v>53</v>
      </c>
      <c r="Q753" s="42">
        <f t="shared" si="64"/>
        <v>1</v>
      </c>
      <c r="R753" s="42">
        <f t="shared" si="65"/>
        <v>0</v>
      </c>
    </row>
    <row r="754" spans="1:18" ht="15.75" customHeight="1">
      <c r="A754" s="9">
        <v>2001</v>
      </c>
      <c r="B754" s="31"/>
      <c r="C754" s="31"/>
      <c r="D754" s="31"/>
      <c r="E754" s="31"/>
      <c r="F754" s="31"/>
      <c r="G754" s="31"/>
      <c r="H754" s="31"/>
      <c r="I754" s="31">
        <v>47</v>
      </c>
      <c r="J754" s="31"/>
      <c r="K754" s="51"/>
      <c r="L754" s="132"/>
      <c r="M754" s="17"/>
      <c r="N754" s="39"/>
      <c r="O754" s="40">
        <f>IF(I754=0,"",I754/H753)</f>
        <v>1</v>
      </c>
      <c r="P754" s="41">
        <v>53</v>
      </c>
      <c r="Q754" s="42">
        <f t="shared" si="64"/>
        <v>1</v>
      </c>
      <c r="R754" s="42">
        <f t="shared" si="65"/>
        <v>0</v>
      </c>
    </row>
    <row r="755" spans="1:18" ht="15.75" customHeight="1">
      <c r="A755" s="9">
        <v>2002</v>
      </c>
      <c r="B755" s="31"/>
      <c r="C755" s="31"/>
      <c r="D755" s="31"/>
      <c r="E755" s="31"/>
      <c r="F755" s="31"/>
      <c r="G755" s="31"/>
      <c r="H755" s="31"/>
      <c r="I755" s="31"/>
      <c r="J755" s="31">
        <v>47</v>
      </c>
      <c r="K755" s="51">
        <v>46</v>
      </c>
      <c r="L755" s="132"/>
      <c r="M755" s="17"/>
      <c r="N755" s="39"/>
      <c r="O755" s="40">
        <f>IF(J755=0,"",J755/I754)</f>
        <v>1</v>
      </c>
      <c r="P755" s="41">
        <v>52</v>
      </c>
      <c r="Q755" s="42">
        <f t="shared" si="64"/>
        <v>0.98113207547169812</v>
      </c>
      <c r="R755" s="42">
        <f t="shared" si="65"/>
        <v>1.8867924528301883E-2</v>
      </c>
    </row>
    <row r="756" spans="1:18" ht="15.75" customHeight="1">
      <c r="A756" s="9">
        <v>2101</v>
      </c>
      <c r="B756" s="31"/>
      <c r="C756" s="31"/>
      <c r="D756" s="31"/>
      <c r="E756" s="31"/>
      <c r="F756" s="31"/>
      <c r="G756" s="31"/>
      <c r="H756" s="31"/>
      <c r="I756" s="31"/>
      <c r="J756" s="31">
        <v>4</v>
      </c>
      <c r="K756" s="51">
        <v>4</v>
      </c>
      <c r="L756" s="132"/>
      <c r="M756" s="17"/>
      <c r="N756" s="17"/>
      <c r="O756" s="29"/>
      <c r="P756" s="41">
        <v>5</v>
      </c>
      <c r="Q756" s="46"/>
      <c r="R756" s="29"/>
    </row>
    <row r="757" spans="1:18" ht="15.75" customHeight="1">
      <c r="A757" s="9">
        <v>2102</v>
      </c>
      <c r="B757" s="31"/>
      <c r="C757" s="31"/>
      <c r="D757" s="31"/>
      <c r="E757" s="31"/>
      <c r="F757" s="31"/>
      <c r="G757" s="31"/>
      <c r="H757" s="31"/>
      <c r="I757" s="31"/>
      <c r="J757" s="31">
        <v>1</v>
      </c>
      <c r="K757" s="51">
        <v>1</v>
      </c>
      <c r="L757" s="132"/>
      <c r="M757" s="17"/>
      <c r="N757" s="18"/>
      <c r="O757" s="29"/>
      <c r="P757" s="44">
        <v>1</v>
      </c>
      <c r="Q757" s="46"/>
      <c r="R757" s="29"/>
    </row>
    <row r="758" spans="1:18" ht="15.75" customHeight="1">
      <c r="A758" s="9">
        <v>2201</v>
      </c>
      <c r="B758" s="31"/>
      <c r="C758" s="31"/>
      <c r="D758" s="31"/>
      <c r="E758" s="31"/>
      <c r="F758" s="31"/>
      <c r="G758" s="31"/>
      <c r="H758" s="31"/>
      <c r="I758" s="31"/>
      <c r="J758" s="31"/>
      <c r="K758" s="51"/>
      <c r="L758" s="132"/>
      <c r="M758" s="17"/>
      <c r="N758" s="18"/>
      <c r="O758" s="29"/>
      <c r="P758" s="44"/>
      <c r="Q758" s="46"/>
      <c r="R758" s="29"/>
    </row>
    <row r="759" spans="1:18" ht="15.75" customHeight="1">
      <c r="A759" s="9">
        <v>2202</v>
      </c>
      <c r="B759" s="31"/>
      <c r="C759" s="31"/>
      <c r="D759" s="31"/>
      <c r="E759" s="31"/>
      <c r="F759" s="31"/>
      <c r="G759" s="31"/>
      <c r="H759" s="31"/>
      <c r="I759" s="31"/>
      <c r="J759" s="31"/>
      <c r="K759" s="51"/>
      <c r="L759" s="132"/>
      <c r="M759" s="17"/>
      <c r="N759" s="18"/>
      <c r="O759" s="29"/>
      <c r="P759" s="44"/>
      <c r="Q759" s="46"/>
      <c r="R759" s="29"/>
    </row>
    <row r="760" spans="1:18" ht="15.75" customHeight="1">
      <c r="A760" s="9">
        <v>2301</v>
      </c>
      <c r="B760" s="31"/>
      <c r="C760" s="31"/>
      <c r="D760" s="31"/>
      <c r="E760" s="31"/>
      <c r="F760" s="31"/>
      <c r="G760" s="31"/>
      <c r="H760" s="31"/>
      <c r="I760" s="31"/>
      <c r="J760" s="31"/>
      <c r="K760" s="51"/>
      <c r="L760" s="132"/>
      <c r="M760" s="17"/>
      <c r="N760" s="18"/>
      <c r="O760" s="17"/>
      <c r="P760" s="148"/>
      <c r="Q760" s="28"/>
      <c r="R760" s="29"/>
    </row>
    <row r="761" spans="1:18" ht="15.75" customHeight="1">
      <c r="A761" s="9">
        <v>2302</v>
      </c>
      <c r="B761" s="31"/>
      <c r="C761" s="31"/>
      <c r="D761" s="31"/>
      <c r="E761" s="31"/>
      <c r="F761" s="31"/>
      <c r="G761" s="31"/>
      <c r="H761" s="31"/>
      <c r="I761" s="31"/>
      <c r="J761" s="31"/>
      <c r="K761" s="51"/>
      <c r="L761" s="132"/>
      <c r="M761" s="17"/>
      <c r="N761" s="18"/>
      <c r="O761" s="19" t="s">
        <v>48</v>
      </c>
      <c r="P761" s="142">
        <v>50</v>
      </c>
      <c r="Q761" s="21">
        <f>IF(SUM(K749:K757)=0,"",SUM(K749:K757))</f>
        <v>51</v>
      </c>
      <c r="R761" s="22" t="s">
        <v>3</v>
      </c>
    </row>
    <row r="762" spans="1:18" ht="15.75" customHeight="1">
      <c r="A762" s="9">
        <v>2401</v>
      </c>
      <c r="B762" s="31"/>
      <c r="C762" s="31"/>
      <c r="D762" s="31"/>
      <c r="E762" s="31"/>
      <c r="F762" s="31"/>
      <c r="G762" s="31"/>
      <c r="H762" s="31"/>
      <c r="I762" s="31"/>
      <c r="J762" s="31"/>
      <c r="K762" s="51"/>
      <c r="L762" s="132"/>
      <c r="M762" s="17"/>
      <c r="N762" s="18"/>
      <c r="O762" s="23" t="s">
        <v>50</v>
      </c>
      <c r="P762" s="24">
        <f>IF(P761/B747=0,"",P761/B747)</f>
        <v>0.66666666666666663</v>
      </c>
      <c r="Q762" s="25">
        <f>IF(P761/Q761=0,"",P761/Q761)</f>
        <v>0.98039215686274506</v>
      </c>
      <c r="R762" s="26" t="s">
        <v>51</v>
      </c>
    </row>
    <row r="763" spans="1:18" ht="15.75" customHeight="1">
      <c r="A763" s="9">
        <v>2402</v>
      </c>
      <c r="B763" s="115"/>
      <c r="C763" s="115"/>
      <c r="D763" s="115"/>
      <c r="E763" s="115"/>
      <c r="F763" s="115"/>
      <c r="G763" s="115"/>
      <c r="H763" s="115"/>
      <c r="I763" s="115"/>
      <c r="J763" s="115"/>
      <c r="K763" s="51"/>
      <c r="L763" s="133"/>
      <c r="M763" s="48"/>
      <c r="N763" s="49"/>
      <c r="O763" s="11"/>
      <c r="P763" s="149"/>
      <c r="Q763" s="12"/>
      <c r="R763" s="13"/>
    </row>
    <row r="764" spans="1:18" ht="18" customHeight="1">
      <c r="A764" s="14"/>
      <c r="B764" s="193" t="s">
        <v>37</v>
      </c>
      <c r="C764" s="193"/>
      <c r="D764" s="193"/>
      <c r="E764" s="193"/>
      <c r="F764" s="193"/>
      <c r="G764" s="193"/>
      <c r="H764" s="193"/>
      <c r="I764" s="193"/>
      <c r="J764" s="193"/>
      <c r="K764" s="114">
        <f>SUM(K755:K760)</f>
        <v>51</v>
      </c>
      <c r="L764" s="134">
        <f>IF(K755=0,"",K755/B747)</f>
        <v>0.61333333333333329</v>
      </c>
      <c r="M764" s="30">
        <f>IF(K764=0,"",K764/B747)</f>
        <v>0.68</v>
      </c>
      <c r="N764" s="30">
        <f>IF(K756=0,"",M764-L764)</f>
        <v>6.6666666666666763E-2</v>
      </c>
      <c r="O764" s="5"/>
      <c r="P764" s="129"/>
      <c r="Q764" s="16"/>
      <c r="R764" s="5"/>
    </row>
    <row r="765" spans="1:18" ht="12.75" customHeight="1">
      <c r="L765" s="129"/>
      <c r="M765" s="5"/>
      <c r="N765" s="5"/>
      <c r="P765" s="130"/>
      <c r="Q765" s="6"/>
      <c r="R765" s="6"/>
    </row>
    <row r="766" spans="1:18" ht="12.75" customHeight="1">
      <c r="M766" s="5"/>
      <c r="N766" s="5"/>
      <c r="P766" s="130"/>
    </row>
    <row r="767" spans="1:18" ht="26.25">
      <c r="A767" s="7"/>
      <c r="B767" s="194" t="s">
        <v>72</v>
      </c>
      <c r="C767" s="194"/>
      <c r="D767" s="194"/>
      <c r="E767" s="194"/>
      <c r="F767" s="194"/>
      <c r="G767" s="194"/>
      <c r="H767" s="194"/>
      <c r="I767" s="194"/>
      <c r="J767" s="194"/>
      <c r="K767" s="113" t="s">
        <v>57</v>
      </c>
      <c r="L767" s="130"/>
      <c r="M767" s="5"/>
      <c r="N767" s="6"/>
      <c r="O767" s="5"/>
      <c r="P767" s="129"/>
      <c r="Q767" s="6"/>
      <c r="R767" s="6"/>
    </row>
    <row r="768" spans="1:18" ht="20.25">
      <c r="A768" s="195" t="s">
        <v>1</v>
      </c>
      <c r="B768" s="197" t="s">
        <v>2</v>
      </c>
      <c r="C768" s="198"/>
      <c r="D768" s="198"/>
      <c r="E768" s="198"/>
      <c r="F768" s="198"/>
      <c r="G768" s="198"/>
      <c r="H768" s="198"/>
      <c r="I768" s="198"/>
      <c r="J768" s="199"/>
      <c r="K768" s="200" t="s">
        <v>3</v>
      </c>
      <c r="L768" s="191" t="s">
        <v>4</v>
      </c>
      <c r="M768" s="191" t="s">
        <v>5</v>
      </c>
      <c r="N768" s="202" t="s">
        <v>6</v>
      </c>
      <c r="O768" s="191" t="s">
        <v>7</v>
      </c>
      <c r="P768" s="189" t="s">
        <v>8</v>
      </c>
      <c r="Q768" s="189" t="s">
        <v>9</v>
      </c>
      <c r="R768" s="191" t="s">
        <v>10</v>
      </c>
    </row>
    <row r="769" spans="1:19" ht="15.75" customHeight="1">
      <c r="A769" s="204"/>
      <c r="B769" s="9" t="s">
        <v>11</v>
      </c>
      <c r="C769" s="9" t="s">
        <v>12</v>
      </c>
      <c r="D769" s="9" t="s">
        <v>13</v>
      </c>
      <c r="E769" s="9" t="s">
        <v>14</v>
      </c>
      <c r="F769" s="9" t="s">
        <v>15</v>
      </c>
      <c r="G769" s="9" t="s">
        <v>16</v>
      </c>
      <c r="H769" s="9" t="s">
        <v>17</v>
      </c>
      <c r="I769" s="9" t="s">
        <v>18</v>
      </c>
      <c r="J769" s="9" t="s">
        <v>19</v>
      </c>
      <c r="K769" s="208"/>
      <c r="L769" s="207"/>
      <c r="M769" s="204"/>
      <c r="N769" s="204"/>
      <c r="O769" s="204"/>
      <c r="P769" s="207"/>
      <c r="Q769" s="204"/>
      <c r="R769" s="204"/>
    </row>
    <row r="770" spans="1:19" ht="15.75" customHeight="1">
      <c r="A770" s="9">
        <v>1701</v>
      </c>
      <c r="B770" s="31">
        <v>80</v>
      </c>
      <c r="C770" s="31"/>
      <c r="D770" s="31"/>
      <c r="E770" s="31"/>
      <c r="F770" s="31"/>
      <c r="G770" s="31"/>
      <c r="H770" s="31"/>
      <c r="I770" s="31"/>
      <c r="J770" s="31"/>
      <c r="K770" s="51"/>
      <c r="L770" s="131"/>
      <c r="M770" s="33"/>
      <c r="N770" s="34"/>
      <c r="O770" s="35"/>
      <c r="P770" s="36">
        <f>B770</f>
        <v>80</v>
      </c>
      <c r="Q770" s="37"/>
      <c r="R770" s="35"/>
    </row>
    <row r="771" spans="1:19" ht="15.75" customHeight="1">
      <c r="A771" s="9">
        <v>1702</v>
      </c>
      <c r="B771" s="31"/>
      <c r="C771" s="31">
        <v>71</v>
      </c>
      <c r="D771" s="31"/>
      <c r="E771" s="31"/>
      <c r="F771" s="31"/>
      <c r="G771" s="31"/>
      <c r="H771" s="31"/>
      <c r="I771" s="31"/>
      <c r="J771" s="31"/>
      <c r="K771" s="51"/>
      <c r="L771" s="132"/>
      <c r="M771" s="17"/>
      <c r="N771" s="39"/>
      <c r="O771" s="40">
        <f>IF(C771=0,"",C771/B770)</f>
        <v>0.88749999999999996</v>
      </c>
      <c r="P771" s="41">
        <v>71</v>
      </c>
      <c r="Q771" s="42">
        <f t="shared" ref="Q771:Q778" si="66">IF(P771=0,"",P771/P770)</f>
        <v>0.88749999999999996</v>
      </c>
      <c r="R771" s="42">
        <f t="shared" ref="R771:R778" si="67">IF(P771=0,"",100%-Q771)</f>
        <v>0.11250000000000004</v>
      </c>
    </row>
    <row r="772" spans="1:19" ht="15.75" customHeight="1">
      <c r="A772" s="9">
        <v>1801</v>
      </c>
      <c r="B772" s="31"/>
      <c r="C772" s="31"/>
      <c r="D772" s="31">
        <v>62</v>
      </c>
      <c r="E772" s="31"/>
      <c r="F772" s="31"/>
      <c r="G772" s="31"/>
      <c r="H772" s="31"/>
      <c r="I772" s="31"/>
      <c r="J772" s="31"/>
      <c r="K772" s="51"/>
      <c r="L772" s="132"/>
      <c r="M772" s="17"/>
      <c r="N772" s="39"/>
      <c r="O772" s="40">
        <f>IF(D772=0,"",D772/C771)</f>
        <v>0.87323943661971826</v>
      </c>
      <c r="P772" s="41">
        <v>65</v>
      </c>
      <c r="Q772" s="42">
        <f t="shared" si="66"/>
        <v>0.91549295774647887</v>
      </c>
      <c r="R772" s="42">
        <f t="shared" si="67"/>
        <v>8.4507042253521125E-2</v>
      </c>
      <c r="S772" s="27">
        <f>P772/P770</f>
        <v>0.8125</v>
      </c>
    </row>
    <row r="773" spans="1:19" ht="15.75" customHeight="1">
      <c r="A773" s="9">
        <v>1802</v>
      </c>
      <c r="B773" s="31"/>
      <c r="C773" s="31"/>
      <c r="D773" s="31"/>
      <c r="E773" s="31">
        <v>60</v>
      </c>
      <c r="F773" s="31"/>
      <c r="G773" s="31"/>
      <c r="H773" s="31"/>
      <c r="I773" s="31"/>
      <c r="J773" s="31"/>
      <c r="K773" s="51"/>
      <c r="L773" s="132"/>
      <c r="M773" s="17"/>
      <c r="N773" s="39"/>
      <c r="O773" s="40">
        <f>IF(E773=0,"",E773/D772)</f>
        <v>0.967741935483871</v>
      </c>
      <c r="P773" s="41">
        <v>61</v>
      </c>
      <c r="Q773" s="42">
        <f t="shared" si="66"/>
        <v>0.93846153846153846</v>
      </c>
      <c r="R773" s="42">
        <f t="shared" si="67"/>
        <v>6.1538461538461542E-2</v>
      </c>
    </row>
    <row r="774" spans="1:19" ht="15.75" customHeight="1">
      <c r="A774" s="9">
        <v>1901</v>
      </c>
      <c r="B774" s="31"/>
      <c r="C774" s="31"/>
      <c r="D774" s="31"/>
      <c r="E774" s="31"/>
      <c r="F774" s="31">
        <v>57</v>
      </c>
      <c r="G774" s="31"/>
      <c r="H774" s="31"/>
      <c r="I774" s="31"/>
      <c r="J774" s="31"/>
      <c r="K774" s="51"/>
      <c r="L774" s="132"/>
      <c r="M774" s="17"/>
      <c r="N774" s="39"/>
      <c r="O774" s="40">
        <f>IF(F774=0,"",F774/E773)</f>
        <v>0.95</v>
      </c>
      <c r="P774" s="41">
        <v>58</v>
      </c>
      <c r="Q774" s="42">
        <f t="shared" si="66"/>
        <v>0.95081967213114749</v>
      </c>
      <c r="R774" s="42">
        <f t="shared" si="67"/>
        <v>4.9180327868852514E-2</v>
      </c>
    </row>
    <row r="775" spans="1:19" ht="15.75" customHeight="1">
      <c r="A775" s="9">
        <v>1902</v>
      </c>
      <c r="B775" s="31"/>
      <c r="C775" s="31"/>
      <c r="D775" s="31"/>
      <c r="E775" s="31"/>
      <c r="F775" s="31"/>
      <c r="G775" s="31">
        <v>55</v>
      </c>
      <c r="H775" s="31"/>
      <c r="I775" s="31"/>
      <c r="J775" s="31"/>
      <c r="K775" s="51"/>
      <c r="L775" s="132"/>
      <c r="M775" s="17"/>
      <c r="N775" s="39"/>
      <c r="O775" s="40">
        <f>IF(G775=0,"",G775/F774)</f>
        <v>0.96491228070175439</v>
      </c>
      <c r="P775" s="41">
        <v>56</v>
      </c>
      <c r="Q775" s="42">
        <f t="shared" si="66"/>
        <v>0.96551724137931039</v>
      </c>
      <c r="R775" s="42">
        <f t="shared" si="67"/>
        <v>3.4482758620689613E-2</v>
      </c>
    </row>
    <row r="776" spans="1:19" ht="15.75" customHeight="1">
      <c r="A776" s="9">
        <v>2001</v>
      </c>
      <c r="B776" s="31"/>
      <c r="C776" s="31"/>
      <c r="D776" s="31"/>
      <c r="E776" s="31"/>
      <c r="F776" s="31"/>
      <c r="G776" s="31"/>
      <c r="H776" s="31">
        <v>53</v>
      </c>
      <c r="I776" s="31"/>
      <c r="J776" s="31"/>
      <c r="K776" s="51"/>
      <c r="L776" s="132"/>
      <c r="M776" s="17"/>
      <c r="N776" s="39"/>
      <c r="O776" s="40">
        <f>IF(H776=0,"",H776/G775)</f>
        <v>0.96363636363636362</v>
      </c>
      <c r="P776" s="41">
        <v>56</v>
      </c>
      <c r="Q776" s="42">
        <f t="shared" si="66"/>
        <v>1</v>
      </c>
      <c r="R776" s="42">
        <f t="shared" si="67"/>
        <v>0</v>
      </c>
    </row>
    <row r="777" spans="1:19" ht="15.75" customHeight="1">
      <c r="A777" s="9">
        <v>2002</v>
      </c>
      <c r="B777" s="31"/>
      <c r="C777" s="31"/>
      <c r="D777" s="31"/>
      <c r="E777" s="31"/>
      <c r="F777" s="31"/>
      <c r="G777" s="31"/>
      <c r="H777" s="31"/>
      <c r="I777" s="31">
        <v>53</v>
      </c>
      <c r="J777" s="31"/>
      <c r="K777" s="51"/>
      <c r="L777" s="132"/>
      <c r="M777" s="17"/>
      <c r="N777" s="39"/>
      <c r="O777" s="40">
        <f>IF(I777=0,"",I777/H776)</f>
        <v>1</v>
      </c>
      <c r="P777" s="41">
        <v>56</v>
      </c>
      <c r="Q777" s="42">
        <f t="shared" si="66"/>
        <v>1</v>
      </c>
      <c r="R777" s="42">
        <f t="shared" si="67"/>
        <v>0</v>
      </c>
    </row>
    <row r="778" spans="1:19" ht="15.75" customHeight="1">
      <c r="A778" s="9">
        <v>2101</v>
      </c>
      <c r="B778" s="31"/>
      <c r="C778" s="31"/>
      <c r="D778" s="31"/>
      <c r="E778" s="31"/>
      <c r="F778" s="31"/>
      <c r="G778" s="31"/>
      <c r="H778" s="31"/>
      <c r="I778" s="31"/>
      <c r="J778" s="31">
        <v>52</v>
      </c>
      <c r="K778" s="51">
        <v>49</v>
      </c>
      <c r="L778" s="132"/>
      <c r="M778" s="17"/>
      <c r="N778" s="39"/>
      <c r="O778" s="40">
        <f>IF(J778=0,"",J778/I777)</f>
        <v>0.98113207547169812</v>
      </c>
      <c r="P778" s="41">
        <v>56</v>
      </c>
      <c r="Q778" s="42">
        <f t="shared" si="66"/>
        <v>1</v>
      </c>
      <c r="R778" s="42">
        <f t="shared" si="67"/>
        <v>0</v>
      </c>
    </row>
    <row r="779" spans="1:19" ht="15.75" customHeight="1">
      <c r="A779" s="9">
        <v>2102</v>
      </c>
      <c r="B779" s="31"/>
      <c r="C779" s="31"/>
      <c r="D779" s="31"/>
      <c r="E779" s="31"/>
      <c r="F779" s="31"/>
      <c r="G779" s="31"/>
      <c r="H779" s="31"/>
      <c r="I779" s="31"/>
      <c r="J779" s="31">
        <v>3</v>
      </c>
      <c r="K779" s="51">
        <v>3</v>
      </c>
      <c r="L779" s="132"/>
      <c r="M779" s="17"/>
      <c r="N779" s="17"/>
      <c r="O779" s="29"/>
      <c r="P779" s="41">
        <v>6</v>
      </c>
      <c r="Q779" s="46"/>
      <c r="R779" s="29"/>
    </row>
    <row r="780" spans="1:19" ht="15.75" customHeight="1">
      <c r="A780" s="9">
        <v>2201</v>
      </c>
      <c r="B780" s="31"/>
      <c r="C780" s="31"/>
      <c r="D780" s="31"/>
      <c r="E780" s="31"/>
      <c r="F780" s="31"/>
      <c r="G780" s="31"/>
      <c r="H780" s="31"/>
      <c r="I780" s="31"/>
      <c r="J780" s="31">
        <v>3</v>
      </c>
      <c r="K780" s="51"/>
      <c r="L780" s="132"/>
      <c r="M780" s="17"/>
      <c r="N780" s="18"/>
      <c r="O780" s="29"/>
      <c r="P780" s="44">
        <v>3</v>
      </c>
      <c r="Q780" s="46"/>
      <c r="R780" s="29"/>
    </row>
    <row r="781" spans="1:19" ht="15.75" customHeight="1">
      <c r="A781" s="9">
        <v>2202</v>
      </c>
      <c r="B781" s="31"/>
      <c r="C781" s="31"/>
      <c r="D781" s="31"/>
      <c r="E781" s="31"/>
      <c r="F781" s="31"/>
      <c r="G781" s="31"/>
      <c r="H781" s="31"/>
      <c r="I781" s="31"/>
      <c r="J781" s="31">
        <v>1</v>
      </c>
      <c r="K781" s="51">
        <v>1</v>
      </c>
      <c r="L781" s="132"/>
      <c r="M781" s="17"/>
      <c r="N781" s="18"/>
      <c r="O781" s="29"/>
      <c r="P781" s="44">
        <v>3</v>
      </c>
      <c r="Q781" s="46"/>
      <c r="R781" s="29"/>
    </row>
    <row r="782" spans="1:19" ht="15.75" customHeight="1">
      <c r="A782" s="9">
        <v>2301</v>
      </c>
      <c r="B782" s="31"/>
      <c r="C782" s="31"/>
      <c r="D782" s="31"/>
      <c r="E782" s="31"/>
      <c r="F782" s="31"/>
      <c r="G782" s="31"/>
      <c r="H782" s="31"/>
      <c r="I782" s="31"/>
      <c r="J782" s="31">
        <v>2</v>
      </c>
      <c r="K782" s="51">
        <v>1</v>
      </c>
      <c r="L782" s="132"/>
      <c r="M782" s="17"/>
      <c r="N782" s="18"/>
      <c r="O782" s="29"/>
      <c r="P782" s="44">
        <v>2</v>
      </c>
      <c r="Q782" s="46"/>
      <c r="R782" s="29"/>
    </row>
    <row r="783" spans="1:19" ht="15.75" customHeight="1">
      <c r="A783" s="9">
        <v>2302</v>
      </c>
      <c r="B783" s="31"/>
      <c r="C783" s="31"/>
      <c r="D783" s="31"/>
      <c r="E783" s="31"/>
      <c r="F783" s="31"/>
      <c r="G783" s="31"/>
      <c r="H783" s="31"/>
      <c r="I783" s="31"/>
      <c r="J783" s="31"/>
      <c r="K783" s="51"/>
      <c r="L783" s="132"/>
      <c r="M783" s="17"/>
      <c r="N783" s="18"/>
      <c r="O783" s="17"/>
      <c r="P783" s="148"/>
      <c r="Q783" s="28"/>
      <c r="R783" s="29"/>
    </row>
    <row r="784" spans="1:19" ht="15.75" customHeight="1">
      <c r="A784" s="9">
        <v>2401</v>
      </c>
      <c r="B784" s="31"/>
      <c r="C784" s="31"/>
      <c r="D784" s="31"/>
      <c r="E784" s="31"/>
      <c r="F784" s="31"/>
      <c r="G784" s="31"/>
      <c r="H784" s="31"/>
      <c r="I784" s="31"/>
      <c r="J784" s="31"/>
      <c r="K784" s="51"/>
      <c r="L784" s="132"/>
      <c r="M784" s="17"/>
      <c r="N784" s="18"/>
      <c r="O784" s="19" t="s">
        <v>48</v>
      </c>
      <c r="P784" s="142">
        <v>48</v>
      </c>
      <c r="Q784" s="21">
        <f>K787</f>
        <v>54</v>
      </c>
      <c r="R784" s="22" t="s">
        <v>3</v>
      </c>
    </row>
    <row r="785" spans="1:21" ht="15.75" customHeight="1">
      <c r="A785" s="9">
        <v>2402</v>
      </c>
      <c r="B785" s="31"/>
      <c r="C785" s="31"/>
      <c r="D785" s="31"/>
      <c r="E785" s="31"/>
      <c r="F785" s="31"/>
      <c r="G785" s="31"/>
      <c r="H785" s="31"/>
      <c r="I785" s="31"/>
      <c r="J785" s="31"/>
      <c r="K785" s="51"/>
      <c r="L785" s="132"/>
      <c r="M785" s="17"/>
      <c r="N785" s="18"/>
      <c r="O785" s="23" t="s">
        <v>50</v>
      </c>
      <c r="P785" s="24">
        <f>IF(P784/B770=0,"",P784/B770)</f>
        <v>0.6</v>
      </c>
      <c r="Q785" s="25">
        <f>IF(P784/Q784=0,"",P784/Q784)</f>
        <v>0.88888888888888884</v>
      </c>
      <c r="R785" s="26" t="s">
        <v>51</v>
      </c>
    </row>
    <row r="786" spans="1:21" ht="15.75">
      <c r="A786" s="9">
        <v>2501</v>
      </c>
      <c r="B786" s="115"/>
      <c r="C786" s="115"/>
      <c r="D786" s="115"/>
      <c r="E786" s="115"/>
      <c r="F786" s="115"/>
      <c r="G786" s="115"/>
      <c r="H786" s="115"/>
      <c r="I786" s="115"/>
      <c r="J786" s="115"/>
      <c r="K786" s="51"/>
      <c r="L786" s="133"/>
      <c r="M786" s="48"/>
      <c r="N786" s="49"/>
      <c r="O786" s="11"/>
      <c r="P786" s="149"/>
      <c r="Q786" s="12"/>
      <c r="R786" s="13"/>
    </row>
    <row r="787" spans="1:21" ht="18">
      <c r="A787" s="14"/>
      <c r="B787" s="193" t="s">
        <v>37</v>
      </c>
      <c r="C787" s="193"/>
      <c r="D787" s="193"/>
      <c r="E787" s="193"/>
      <c r="F787" s="193"/>
      <c r="G787" s="193"/>
      <c r="H787" s="193"/>
      <c r="I787" s="193"/>
      <c r="J787" s="193"/>
      <c r="K787" s="114">
        <f>SUM(K778:K783)</f>
        <v>54</v>
      </c>
      <c r="L787" s="134">
        <f>IF(K778=0,"",K778/B770)</f>
        <v>0.61250000000000004</v>
      </c>
      <c r="M787" s="30">
        <f>IF(K787=0,"",K787/B770)</f>
        <v>0.67500000000000004</v>
      </c>
      <c r="N787" s="30">
        <f>IF(K779=0,"",M787-L787)</f>
        <v>6.25E-2</v>
      </c>
      <c r="O787" s="5"/>
      <c r="P787" s="129"/>
      <c r="Q787" s="16"/>
      <c r="R787" s="5"/>
    </row>
    <row r="788" spans="1:21" ht="12.75" customHeight="1">
      <c r="M788" s="5"/>
      <c r="N788" s="5"/>
      <c r="P788" s="130"/>
    </row>
    <row r="789" spans="1:21" ht="12.75" customHeight="1">
      <c r="M789" s="5"/>
      <c r="N789" s="5"/>
      <c r="P789" s="130"/>
    </row>
    <row r="790" spans="1:21" ht="26.25">
      <c r="B790" s="194" t="s">
        <v>72</v>
      </c>
      <c r="C790" s="194"/>
      <c r="D790" s="194"/>
      <c r="E790" s="194"/>
      <c r="F790" s="194"/>
      <c r="G790" s="194"/>
      <c r="H790" s="194"/>
      <c r="I790" s="194"/>
      <c r="J790" s="194"/>
      <c r="K790" s="113" t="s">
        <v>58</v>
      </c>
      <c r="L790" s="130"/>
      <c r="M790" s="5"/>
      <c r="N790" s="6"/>
      <c r="O790" s="5"/>
      <c r="P790" s="129"/>
      <c r="Q790" s="6"/>
      <c r="R790" s="6"/>
      <c r="U790" s="73">
        <f>AVERAGE(P785,P808)</f>
        <v>0.61874999999999991</v>
      </c>
    </row>
    <row r="791" spans="1:21" ht="20.25">
      <c r="A791" s="195" t="s">
        <v>1</v>
      </c>
      <c r="B791" s="197" t="s">
        <v>2</v>
      </c>
      <c r="C791" s="198"/>
      <c r="D791" s="198"/>
      <c r="E791" s="198"/>
      <c r="F791" s="198"/>
      <c r="G791" s="198"/>
      <c r="H791" s="198"/>
      <c r="I791" s="198"/>
      <c r="J791" s="199"/>
      <c r="K791" s="200" t="s">
        <v>3</v>
      </c>
      <c r="L791" s="191" t="s">
        <v>4</v>
      </c>
      <c r="M791" s="191" t="s">
        <v>5</v>
      </c>
      <c r="N791" s="202" t="s">
        <v>6</v>
      </c>
      <c r="O791" s="191" t="s">
        <v>7</v>
      </c>
      <c r="P791" s="189" t="s">
        <v>8</v>
      </c>
      <c r="Q791" s="189" t="s">
        <v>9</v>
      </c>
      <c r="R791" s="191" t="s">
        <v>10</v>
      </c>
    </row>
    <row r="792" spans="1:21" ht="15.75" customHeight="1">
      <c r="A792" s="204"/>
      <c r="B792" s="9" t="s">
        <v>11</v>
      </c>
      <c r="C792" s="9" t="s">
        <v>12</v>
      </c>
      <c r="D792" s="9" t="s">
        <v>13</v>
      </c>
      <c r="E792" s="9" t="s">
        <v>14</v>
      </c>
      <c r="F792" s="9" t="s">
        <v>15</v>
      </c>
      <c r="G792" s="9" t="s">
        <v>16</v>
      </c>
      <c r="H792" s="9" t="s">
        <v>17</v>
      </c>
      <c r="I792" s="9" t="s">
        <v>18</v>
      </c>
      <c r="J792" s="9" t="s">
        <v>19</v>
      </c>
      <c r="K792" s="208"/>
      <c r="L792" s="207"/>
      <c r="M792" s="204"/>
      <c r="N792" s="204"/>
      <c r="O792" s="204"/>
      <c r="P792" s="207"/>
      <c r="Q792" s="204"/>
      <c r="R792" s="204"/>
    </row>
    <row r="793" spans="1:21" ht="15.75" customHeight="1">
      <c r="A793" s="9">
        <v>1702</v>
      </c>
      <c r="B793" s="31">
        <v>80</v>
      </c>
      <c r="C793" s="31"/>
      <c r="D793" s="31"/>
      <c r="E793" s="31"/>
      <c r="F793" s="31"/>
      <c r="G793" s="31"/>
      <c r="H793" s="31"/>
      <c r="I793" s="31"/>
      <c r="J793" s="31"/>
      <c r="K793" s="51"/>
      <c r="L793" s="131"/>
      <c r="M793" s="33"/>
      <c r="N793" s="34"/>
      <c r="O793" s="35"/>
      <c r="P793" s="36">
        <f>B793</f>
        <v>80</v>
      </c>
      <c r="Q793" s="37"/>
      <c r="R793" s="35"/>
    </row>
    <row r="794" spans="1:21" ht="15.75" customHeight="1">
      <c r="A794" s="9">
        <v>1801</v>
      </c>
      <c r="B794" s="31"/>
      <c r="C794" s="31">
        <v>73</v>
      </c>
      <c r="D794" s="31"/>
      <c r="E794" s="31"/>
      <c r="F794" s="31"/>
      <c r="G794" s="31"/>
      <c r="H794" s="31"/>
      <c r="I794" s="31"/>
      <c r="J794" s="31"/>
      <c r="K794" s="51"/>
      <c r="L794" s="132"/>
      <c r="M794" s="17"/>
      <c r="N794" s="39"/>
      <c r="O794" s="40">
        <f>IF(C794=0,"",C794/B793)</f>
        <v>0.91249999999999998</v>
      </c>
      <c r="P794" s="41">
        <v>73</v>
      </c>
      <c r="Q794" s="42">
        <f t="shared" ref="Q794:Q801" si="68">IF(P794=0,"",P794/P793)</f>
        <v>0.91249999999999998</v>
      </c>
      <c r="R794" s="42">
        <f t="shared" ref="R794:R801" si="69">IF(P794=0,"",100%-Q794)</f>
        <v>8.7500000000000022E-2</v>
      </c>
    </row>
    <row r="795" spans="1:21" ht="15.75" customHeight="1">
      <c r="A795" s="9">
        <v>1802</v>
      </c>
      <c r="B795" s="31"/>
      <c r="C795" s="31"/>
      <c r="D795" s="31">
        <v>63</v>
      </c>
      <c r="E795" s="31"/>
      <c r="F795" s="31"/>
      <c r="G795" s="31"/>
      <c r="H795" s="31"/>
      <c r="I795" s="31"/>
      <c r="J795" s="31"/>
      <c r="K795" s="51"/>
      <c r="L795" s="132"/>
      <c r="M795" s="17"/>
      <c r="N795" s="39"/>
      <c r="O795" s="40">
        <f>IF(D795=0,"",D795/C794)</f>
        <v>0.86301369863013699</v>
      </c>
      <c r="P795" s="41">
        <v>66</v>
      </c>
      <c r="Q795" s="42">
        <f t="shared" si="68"/>
        <v>0.90410958904109584</v>
      </c>
      <c r="R795" s="42">
        <f t="shared" si="69"/>
        <v>9.589041095890416E-2</v>
      </c>
      <c r="S795" s="27">
        <f>P795/P793</f>
        <v>0.82499999999999996</v>
      </c>
    </row>
    <row r="796" spans="1:21" ht="15.75" customHeight="1">
      <c r="A796" s="9">
        <v>1901</v>
      </c>
      <c r="B796" s="31"/>
      <c r="C796" s="31"/>
      <c r="D796" s="31"/>
      <c r="E796" s="31">
        <v>58</v>
      </c>
      <c r="F796" s="31"/>
      <c r="G796" s="31"/>
      <c r="H796" s="31"/>
      <c r="I796" s="31"/>
      <c r="J796" s="31"/>
      <c r="K796" s="51"/>
      <c r="L796" s="132"/>
      <c r="M796" s="17"/>
      <c r="N796" s="39"/>
      <c r="O796" s="40">
        <f>IF(E796=0,"",E796/D795)</f>
        <v>0.92063492063492058</v>
      </c>
      <c r="P796" s="41">
        <v>61</v>
      </c>
      <c r="Q796" s="42">
        <f t="shared" si="68"/>
        <v>0.9242424242424242</v>
      </c>
      <c r="R796" s="42">
        <f t="shared" si="69"/>
        <v>7.5757575757575801E-2</v>
      </c>
    </row>
    <row r="797" spans="1:21" ht="15.75" customHeight="1">
      <c r="A797" s="9">
        <v>1902</v>
      </c>
      <c r="B797" s="31"/>
      <c r="C797" s="31"/>
      <c r="D797" s="31"/>
      <c r="E797" s="31"/>
      <c r="F797" s="31">
        <v>56</v>
      </c>
      <c r="G797" s="31"/>
      <c r="H797" s="31"/>
      <c r="I797" s="31"/>
      <c r="J797" s="31"/>
      <c r="K797" s="51"/>
      <c r="L797" s="132"/>
      <c r="M797" s="17"/>
      <c r="N797" s="39"/>
      <c r="O797" s="40">
        <f>IF(F797=0,"",F797/E796)</f>
        <v>0.96551724137931039</v>
      </c>
      <c r="P797" s="41">
        <v>59</v>
      </c>
      <c r="Q797" s="42">
        <f t="shared" si="68"/>
        <v>0.96721311475409832</v>
      </c>
      <c r="R797" s="42">
        <f t="shared" si="69"/>
        <v>3.2786885245901676E-2</v>
      </c>
    </row>
    <row r="798" spans="1:21" ht="15.75" customHeight="1">
      <c r="A798" s="9">
        <v>2001</v>
      </c>
      <c r="B798" s="31"/>
      <c r="C798" s="31"/>
      <c r="D798" s="31"/>
      <c r="E798" s="31"/>
      <c r="F798" s="31"/>
      <c r="G798" s="31">
        <v>56</v>
      </c>
      <c r="H798" s="31"/>
      <c r="I798" s="31"/>
      <c r="J798" s="31"/>
      <c r="K798" s="51"/>
      <c r="L798" s="132"/>
      <c r="M798" s="17"/>
      <c r="N798" s="39"/>
      <c r="O798" s="40">
        <f>IF(G798=0,"",G798/F797)</f>
        <v>1</v>
      </c>
      <c r="P798" s="41">
        <v>58</v>
      </c>
      <c r="Q798" s="42">
        <f t="shared" si="68"/>
        <v>0.98305084745762716</v>
      </c>
      <c r="R798" s="42">
        <f t="shared" si="69"/>
        <v>1.6949152542372836E-2</v>
      </c>
    </row>
    <row r="799" spans="1:21" ht="15.75" customHeight="1">
      <c r="A799" s="9">
        <v>2002</v>
      </c>
      <c r="B799" s="31"/>
      <c r="C799" s="31"/>
      <c r="D799" s="31"/>
      <c r="E799" s="31"/>
      <c r="F799" s="31"/>
      <c r="G799" s="31"/>
      <c r="H799" s="31">
        <v>53</v>
      </c>
      <c r="I799" s="31"/>
      <c r="J799" s="31"/>
      <c r="K799" s="51"/>
      <c r="L799" s="132"/>
      <c r="M799" s="17"/>
      <c r="N799" s="39"/>
      <c r="O799" s="40">
        <f>IF(H799=0,"",H799/G798)</f>
        <v>0.9464285714285714</v>
      </c>
      <c r="P799" s="41">
        <v>57</v>
      </c>
      <c r="Q799" s="42">
        <f t="shared" si="68"/>
        <v>0.98275862068965514</v>
      </c>
      <c r="R799" s="42">
        <f t="shared" si="69"/>
        <v>1.7241379310344862E-2</v>
      </c>
    </row>
    <row r="800" spans="1:21" ht="15.75" customHeight="1">
      <c r="A800" s="9">
        <v>2101</v>
      </c>
      <c r="B800" s="31"/>
      <c r="C800" s="31"/>
      <c r="D800" s="31"/>
      <c r="E800" s="31"/>
      <c r="F800" s="31"/>
      <c r="G800" s="31"/>
      <c r="H800" s="31"/>
      <c r="I800" s="31">
        <v>51</v>
      </c>
      <c r="J800" s="31"/>
      <c r="K800" s="51">
        <v>1</v>
      </c>
      <c r="L800" s="132"/>
      <c r="M800" s="17"/>
      <c r="N800" s="39"/>
      <c r="O800" s="40">
        <f>IF(I800=0,"",I800/H799)</f>
        <v>0.96226415094339623</v>
      </c>
      <c r="P800" s="41">
        <v>56</v>
      </c>
      <c r="Q800" s="42">
        <f t="shared" si="68"/>
        <v>0.98245614035087714</v>
      </c>
      <c r="R800" s="42">
        <f t="shared" si="69"/>
        <v>1.7543859649122862E-2</v>
      </c>
    </row>
    <row r="801" spans="1:18" ht="15.75" customHeight="1">
      <c r="A801" s="9">
        <v>2102</v>
      </c>
      <c r="B801" s="31"/>
      <c r="C801" s="31"/>
      <c r="D801" s="31"/>
      <c r="E801" s="31"/>
      <c r="F801" s="31"/>
      <c r="G801" s="31"/>
      <c r="H801" s="31"/>
      <c r="I801" s="31"/>
      <c r="J801" s="31">
        <v>51</v>
      </c>
      <c r="K801" s="51">
        <v>45</v>
      </c>
      <c r="L801" s="132"/>
      <c r="M801" s="17"/>
      <c r="N801" s="39"/>
      <c r="O801" s="40">
        <f>IF(J801=0,"",J801/I800)</f>
        <v>1</v>
      </c>
      <c r="P801" s="41">
        <v>55</v>
      </c>
      <c r="Q801" s="42">
        <f t="shared" si="68"/>
        <v>0.9821428571428571</v>
      </c>
      <c r="R801" s="42">
        <f t="shared" si="69"/>
        <v>1.7857142857142905E-2</v>
      </c>
    </row>
    <row r="802" spans="1:18" ht="15.75" customHeight="1">
      <c r="A802" s="9">
        <v>2201</v>
      </c>
      <c r="B802" s="31"/>
      <c r="C802" s="31"/>
      <c r="D802" s="31"/>
      <c r="E802" s="31"/>
      <c r="F802" s="31"/>
      <c r="G802" s="31"/>
      <c r="H802" s="31"/>
      <c r="I802" s="31"/>
      <c r="J802" s="31">
        <v>7</v>
      </c>
      <c r="K802" s="51">
        <v>7</v>
      </c>
      <c r="L802" s="132"/>
      <c r="M802" s="17"/>
      <c r="N802" s="17"/>
      <c r="O802" s="29"/>
      <c r="P802" s="41">
        <v>10</v>
      </c>
      <c r="Q802" s="46"/>
      <c r="R802" s="29"/>
    </row>
    <row r="803" spans="1:18" ht="15.75" customHeight="1">
      <c r="A803" s="9">
        <v>2202</v>
      </c>
      <c r="B803" s="31"/>
      <c r="C803" s="31"/>
      <c r="D803" s="31"/>
      <c r="E803" s="31"/>
      <c r="F803" s="31"/>
      <c r="G803" s="31"/>
      <c r="H803" s="31"/>
      <c r="I803" s="31"/>
      <c r="J803" s="31">
        <v>2</v>
      </c>
      <c r="K803" s="51">
        <v>1</v>
      </c>
      <c r="L803" s="132"/>
      <c r="M803" s="17"/>
      <c r="N803" s="18"/>
      <c r="O803" s="29"/>
      <c r="P803" s="44">
        <v>3</v>
      </c>
      <c r="Q803" s="46"/>
      <c r="R803" s="29"/>
    </row>
    <row r="804" spans="1:18" ht="15.75" customHeight="1">
      <c r="A804" s="9">
        <v>2301</v>
      </c>
      <c r="B804" s="31"/>
      <c r="C804" s="31"/>
      <c r="D804" s="31"/>
      <c r="E804" s="31"/>
      <c r="F804" s="31"/>
      <c r="G804" s="31"/>
      <c r="H804" s="31"/>
      <c r="I804" s="31"/>
      <c r="J804" s="31">
        <v>1</v>
      </c>
      <c r="K804" s="51"/>
      <c r="L804" s="132"/>
      <c r="M804" s="17"/>
      <c r="N804" s="18"/>
      <c r="O804" s="29"/>
      <c r="P804" s="44">
        <v>1</v>
      </c>
      <c r="Q804" s="46"/>
      <c r="R804" s="29"/>
    </row>
    <row r="805" spans="1:18" ht="15.75" customHeight="1">
      <c r="A805" s="9">
        <v>2302</v>
      </c>
      <c r="B805" s="31"/>
      <c r="C805" s="31"/>
      <c r="D805" s="31"/>
      <c r="E805" s="31"/>
      <c r="F805" s="31"/>
      <c r="G805" s="31"/>
      <c r="H805" s="31"/>
      <c r="I805" s="31"/>
      <c r="J805" s="31">
        <v>1</v>
      </c>
      <c r="K805" s="51">
        <v>1</v>
      </c>
      <c r="L805" s="132"/>
      <c r="M805" s="17"/>
      <c r="N805" s="18"/>
      <c r="O805" s="29"/>
      <c r="P805" s="44">
        <v>1</v>
      </c>
      <c r="Q805" s="46"/>
      <c r="R805" s="29"/>
    </row>
    <row r="806" spans="1:18" ht="15.75" customHeight="1">
      <c r="A806" s="9">
        <v>2401</v>
      </c>
      <c r="B806" s="31"/>
      <c r="C806" s="31"/>
      <c r="D806" s="31"/>
      <c r="E806" s="31"/>
      <c r="F806" s="31"/>
      <c r="G806" s="31"/>
      <c r="H806" s="31"/>
      <c r="I806" s="31"/>
      <c r="J806" s="31"/>
      <c r="K806" s="51"/>
      <c r="L806" s="132"/>
      <c r="M806" s="17"/>
      <c r="N806" s="18"/>
      <c r="O806" s="17"/>
      <c r="P806" s="148"/>
      <c r="Q806" s="28"/>
      <c r="R806" s="29"/>
    </row>
    <row r="807" spans="1:18" ht="15.75" customHeight="1">
      <c r="A807" s="9">
        <v>2402</v>
      </c>
      <c r="B807" s="31"/>
      <c r="C807" s="31"/>
      <c r="D807" s="31"/>
      <c r="E807" s="31"/>
      <c r="F807" s="31"/>
      <c r="G807" s="31"/>
      <c r="H807" s="31"/>
      <c r="I807" s="31"/>
      <c r="J807" s="31"/>
      <c r="K807" s="51"/>
      <c r="L807" s="132"/>
      <c r="M807" s="17"/>
      <c r="N807" s="18"/>
      <c r="O807" s="19" t="s">
        <v>48</v>
      </c>
      <c r="P807" s="142">
        <v>51</v>
      </c>
      <c r="Q807" s="21">
        <f>K810</f>
        <v>55</v>
      </c>
      <c r="R807" s="22" t="s">
        <v>3</v>
      </c>
    </row>
    <row r="808" spans="1:18" ht="15.75" customHeight="1">
      <c r="A808" s="9">
        <v>2501</v>
      </c>
      <c r="B808" s="31"/>
      <c r="C808" s="31"/>
      <c r="D808" s="31"/>
      <c r="E808" s="31"/>
      <c r="F808" s="31"/>
      <c r="G808" s="31"/>
      <c r="H808" s="31"/>
      <c r="I808" s="31"/>
      <c r="J808" s="31"/>
      <c r="K808" s="51"/>
      <c r="L808" s="132"/>
      <c r="M808" s="17"/>
      <c r="N808" s="18"/>
      <c r="O808" s="23" t="s">
        <v>50</v>
      </c>
      <c r="P808" s="24">
        <f>IF(P807/B793=0,"",P807/B793)</f>
        <v>0.63749999999999996</v>
      </c>
      <c r="Q808" s="25">
        <f>IF(P807/Q807=0,"",P807/Q807)</f>
        <v>0.92727272727272725</v>
      </c>
      <c r="R808" s="26" t="s">
        <v>51</v>
      </c>
    </row>
    <row r="809" spans="1:18" ht="15.75" customHeight="1">
      <c r="A809" s="9">
        <v>2502</v>
      </c>
      <c r="B809" s="115"/>
      <c r="C809" s="115"/>
      <c r="D809" s="115"/>
      <c r="E809" s="115"/>
      <c r="F809" s="115"/>
      <c r="G809" s="115"/>
      <c r="H809" s="115"/>
      <c r="I809" s="115"/>
      <c r="J809" s="115"/>
      <c r="K809" s="51"/>
      <c r="L809" s="133"/>
      <c r="M809" s="48"/>
      <c r="N809" s="49"/>
      <c r="O809" s="11"/>
      <c r="P809" s="149"/>
      <c r="Q809" s="12"/>
      <c r="R809" s="13"/>
    </row>
    <row r="810" spans="1:18" ht="18" customHeight="1">
      <c r="A810" s="14"/>
      <c r="B810" s="193" t="s">
        <v>37</v>
      </c>
      <c r="C810" s="193"/>
      <c r="D810" s="193"/>
      <c r="E810" s="193"/>
      <c r="F810" s="193"/>
      <c r="G810" s="193"/>
      <c r="H810" s="193"/>
      <c r="I810" s="193"/>
      <c r="J810" s="193"/>
      <c r="K810" s="114">
        <f>SUM(K800:K806)</f>
        <v>55</v>
      </c>
      <c r="L810" s="134">
        <f>(SUM(K800:K802)/B793)</f>
        <v>0.66249999999999998</v>
      </c>
      <c r="M810" s="30">
        <f>IF(K810=0,"",K810/B793)</f>
        <v>0.6875</v>
      </c>
      <c r="N810" s="30">
        <f>IF(K802=0,"",M810-L810)</f>
        <v>2.5000000000000022E-2</v>
      </c>
      <c r="O810" s="5"/>
      <c r="P810" s="129"/>
      <c r="Q810" s="16"/>
      <c r="R810" s="5"/>
    </row>
    <row r="811" spans="1:18" ht="12.75" customHeight="1">
      <c r="M811" s="5"/>
      <c r="N811" s="5"/>
      <c r="P811" s="130"/>
    </row>
    <row r="812" spans="1:18" ht="12.75" customHeight="1">
      <c r="M812" s="5"/>
      <c r="N812" s="5"/>
      <c r="P812" s="130"/>
    </row>
    <row r="813" spans="1:18" ht="26.25">
      <c r="B813" s="194" t="s">
        <v>72</v>
      </c>
      <c r="C813" s="194"/>
      <c r="D813" s="194"/>
      <c r="E813" s="194"/>
      <c r="F813" s="194"/>
      <c r="G813" s="194"/>
      <c r="H813" s="194"/>
      <c r="I813" s="194"/>
      <c r="J813" s="194"/>
      <c r="K813" s="113" t="s">
        <v>59</v>
      </c>
      <c r="L813" s="130"/>
      <c r="M813" s="5"/>
      <c r="N813" s="6"/>
      <c r="O813" s="5"/>
      <c r="P813" s="129"/>
      <c r="Q813" s="6"/>
      <c r="R813" s="6"/>
    </row>
    <row r="814" spans="1:18" ht="20.25">
      <c r="A814" s="195" t="s">
        <v>1</v>
      </c>
      <c r="B814" s="197" t="s">
        <v>2</v>
      </c>
      <c r="C814" s="198"/>
      <c r="D814" s="198"/>
      <c r="E814" s="198"/>
      <c r="F814" s="198"/>
      <c r="G814" s="198"/>
      <c r="H814" s="198"/>
      <c r="I814" s="198"/>
      <c r="J814" s="198"/>
      <c r="K814" s="200" t="s">
        <v>3</v>
      </c>
      <c r="L814" s="191" t="s">
        <v>4</v>
      </c>
      <c r="M814" s="191" t="s">
        <v>5</v>
      </c>
      <c r="N814" s="202" t="s">
        <v>6</v>
      </c>
      <c r="O814" s="191" t="s">
        <v>7</v>
      </c>
      <c r="P814" s="189" t="s">
        <v>8</v>
      </c>
      <c r="Q814" s="189" t="s">
        <v>9</v>
      </c>
      <c r="R814" s="191" t="s">
        <v>10</v>
      </c>
    </row>
    <row r="815" spans="1:18" ht="15.75">
      <c r="A815" s="204"/>
      <c r="B815" s="9" t="s">
        <v>11</v>
      </c>
      <c r="C815" s="9" t="s">
        <v>12</v>
      </c>
      <c r="D815" s="9" t="s">
        <v>13</v>
      </c>
      <c r="E815" s="9" t="s">
        <v>14</v>
      </c>
      <c r="F815" s="9" t="s">
        <v>15</v>
      </c>
      <c r="G815" s="9" t="s">
        <v>16</v>
      </c>
      <c r="H815" s="9" t="s">
        <v>17</v>
      </c>
      <c r="I815" s="9" t="s">
        <v>18</v>
      </c>
      <c r="J815" s="9" t="s">
        <v>19</v>
      </c>
      <c r="K815" s="208"/>
      <c r="L815" s="207"/>
      <c r="M815" s="204"/>
      <c r="N815" s="204"/>
      <c r="O815" s="204"/>
      <c r="P815" s="207"/>
      <c r="Q815" s="204"/>
      <c r="R815" s="204"/>
    </row>
    <row r="816" spans="1:18" ht="15.75" customHeight="1">
      <c r="A816" s="9">
        <v>1801</v>
      </c>
      <c r="B816" s="31">
        <v>78</v>
      </c>
      <c r="C816" s="31"/>
      <c r="D816" s="31"/>
      <c r="E816" s="31"/>
      <c r="F816" s="31"/>
      <c r="G816" s="31"/>
      <c r="H816" s="31"/>
      <c r="I816" s="31"/>
      <c r="J816" s="31"/>
      <c r="K816" s="51"/>
      <c r="L816" s="131"/>
      <c r="M816" s="33"/>
      <c r="N816" s="34"/>
      <c r="O816" s="35"/>
      <c r="P816" s="36">
        <f>B816</f>
        <v>78</v>
      </c>
      <c r="Q816" s="37"/>
      <c r="R816" s="35"/>
    </row>
    <row r="817" spans="1:19" ht="15.75" customHeight="1">
      <c r="A817" s="9">
        <v>1802</v>
      </c>
      <c r="B817" s="31"/>
      <c r="C817" s="31">
        <v>66</v>
      </c>
      <c r="D817" s="31"/>
      <c r="E817" s="31"/>
      <c r="F817" s="31"/>
      <c r="G817" s="31"/>
      <c r="H817" s="31"/>
      <c r="I817" s="31"/>
      <c r="J817" s="31"/>
      <c r="K817" s="51"/>
      <c r="L817" s="132"/>
      <c r="M817" s="17"/>
      <c r="N817" s="39"/>
      <c r="O817" s="40">
        <f>IF(C817=0,"",C817/B816)</f>
        <v>0.84615384615384615</v>
      </c>
      <c r="P817" s="41">
        <v>66</v>
      </c>
      <c r="Q817" s="42">
        <f t="shared" ref="Q817:Q824" si="70">IF(P817=0,"",P817/P816)</f>
        <v>0.84615384615384615</v>
      </c>
      <c r="R817" s="42">
        <f t="shared" ref="R817:R824" si="71">IF(P817=0,"",100%-Q817)</f>
        <v>0.15384615384615385</v>
      </c>
    </row>
    <row r="818" spans="1:19" ht="15.75" customHeight="1">
      <c r="A818" s="9">
        <v>1901</v>
      </c>
      <c r="B818" s="31"/>
      <c r="C818" s="31"/>
      <c r="D818" s="31">
        <v>55</v>
      </c>
      <c r="E818" s="31"/>
      <c r="F818" s="31"/>
      <c r="G818" s="31"/>
      <c r="H818" s="31"/>
      <c r="I818" s="31"/>
      <c r="J818" s="31"/>
      <c r="K818" s="51"/>
      <c r="L818" s="132"/>
      <c r="M818" s="17"/>
      <c r="N818" s="39"/>
      <c r="O818" s="40">
        <f>IF(D818=0,"",D818/C817)</f>
        <v>0.83333333333333337</v>
      </c>
      <c r="P818" s="41">
        <v>58</v>
      </c>
      <c r="Q818" s="42">
        <f t="shared" si="70"/>
        <v>0.87878787878787878</v>
      </c>
      <c r="R818" s="42">
        <f t="shared" si="71"/>
        <v>0.12121212121212122</v>
      </c>
      <c r="S818" s="27">
        <f>P818/P816</f>
        <v>0.74358974358974361</v>
      </c>
    </row>
    <row r="819" spans="1:19" ht="15.75" customHeight="1">
      <c r="A819" s="9">
        <v>1902</v>
      </c>
      <c r="B819" s="31"/>
      <c r="C819" s="31"/>
      <c r="D819" s="31"/>
      <c r="E819" s="31">
        <v>52</v>
      </c>
      <c r="F819" s="31"/>
      <c r="G819" s="31"/>
      <c r="H819" s="31"/>
      <c r="I819" s="31"/>
      <c r="J819" s="31"/>
      <c r="K819" s="51"/>
      <c r="L819" s="132"/>
      <c r="M819" s="17"/>
      <c r="N819" s="39"/>
      <c r="O819" s="40">
        <f>IF(E819=0,"",E819/D818)</f>
        <v>0.94545454545454544</v>
      </c>
      <c r="P819" s="41">
        <v>54</v>
      </c>
      <c r="Q819" s="42">
        <f t="shared" si="70"/>
        <v>0.93103448275862066</v>
      </c>
      <c r="R819" s="42">
        <f t="shared" si="71"/>
        <v>6.8965517241379337E-2</v>
      </c>
    </row>
    <row r="820" spans="1:19" ht="15.75" customHeight="1">
      <c r="A820" s="9">
        <v>2001</v>
      </c>
      <c r="B820" s="31"/>
      <c r="C820" s="31"/>
      <c r="D820" s="31"/>
      <c r="E820" s="31"/>
      <c r="F820" s="31">
        <v>50</v>
      </c>
      <c r="G820" s="31"/>
      <c r="H820" s="31"/>
      <c r="I820" s="31"/>
      <c r="J820" s="31"/>
      <c r="K820" s="51"/>
      <c r="L820" s="132"/>
      <c r="M820" s="17"/>
      <c r="N820" s="39"/>
      <c r="O820" s="40">
        <f>IF(F820=0,"",F820/E819)</f>
        <v>0.96153846153846156</v>
      </c>
      <c r="P820" s="41">
        <v>54</v>
      </c>
      <c r="Q820" s="42">
        <f t="shared" si="70"/>
        <v>1</v>
      </c>
      <c r="R820" s="42">
        <f t="shared" si="71"/>
        <v>0</v>
      </c>
    </row>
    <row r="821" spans="1:19" ht="15.75" customHeight="1">
      <c r="A821" s="9">
        <v>2002</v>
      </c>
      <c r="B821" s="31"/>
      <c r="C821" s="31"/>
      <c r="D821" s="31"/>
      <c r="E821" s="31"/>
      <c r="F821" s="31"/>
      <c r="G821" s="31">
        <v>50</v>
      </c>
      <c r="H821" s="31"/>
      <c r="I821" s="31"/>
      <c r="J821" s="31"/>
      <c r="K821" s="51"/>
      <c r="L821" s="132"/>
      <c r="M821" s="17"/>
      <c r="N821" s="39"/>
      <c r="O821" s="40">
        <f>IF(G821=0,"",G821/F820)</f>
        <v>1</v>
      </c>
      <c r="P821" s="41">
        <v>54</v>
      </c>
      <c r="Q821" s="42">
        <f t="shared" si="70"/>
        <v>1</v>
      </c>
      <c r="R821" s="42">
        <f t="shared" si="71"/>
        <v>0</v>
      </c>
    </row>
    <row r="822" spans="1:19" ht="15.75" customHeight="1">
      <c r="A822" s="9">
        <v>2101</v>
      </c>
      <c r="B822" s="31"/>
      <c r="C822" s="31"/>
      <c r="D822" s="31"/>
      <c r="E822" s="31"/>
      <c r="F822" s="31"/>
      <c r="G822" s="31"/>
      <c r="H822" s="31">
        <v>47</v>
      </c>
      <c r="I822" s="31"/>
      <c r="J822" s="31"/>
      <c r="K822" s="51"/>
      <c r="L822" s="132"/>
      <c r="M822" s="17"/>
      <c r="N822" s="39"/>
      <c r="O822" s="40">
        <f>IF(H822=0,"",H822/G821)</f>
        <v>0.94</v>
      </c>
      <c r="P822" s="41">
        <v>54</v>
      </c>
      <c r="Q822" s="42">
        <f t="shared" si="70"/>
        <v>1</v>
      </c>
      <c r="R822" s="42">
        <f t="shared" si="71"/>
        <v>0</v>
      </c>
    </row>
    <row r="823" spans="1:19" ht="15.75" customHeight="1">
      <c r="A823" s="9">
        <v>2102</v>
      </c>
      <c r="B823" s="31"/>
      <c r="C823" s="31"/>
      <c r="D823" s="31"/>
      <c r="E823" s="31"/>
      <c r="F823" s="31"/>
      <c r="G823" s="31"/>
      <c r="H823" s="31"/>
      <c r="I823" s="31">
        <v>44</v>
      </c>
      <c r="J823" s="31"/>
      <c r="K823" s="51"/>
      <c r="L823" s="132"/>
      <c r="M823" s="17"/>
      <c r="N823" s="39"/>
      <c r="O823" s="40">
        <f>IF(I823=0,"",I823/H822)</f>
        <v>0.93617021276595747</v>
      </c>
      <c r="P823" s="41">
        <v>51</v>
      </c>
      <c r="Q823" s="42">
        <f t="shared" si="70"/>
        <v>0.94444444444444442</v>
      </c>
      <c r="R823" s="42">
        <f t="shared" si="71"/>
        <v>5.555555555555558E-2</v>
      </c>
    </row>
    <row r="824" spans="1:19" ht="15.75" customHeight="1">
      <c r="A824" s="9">
        <v>2201</v>
      </c>
      <c r="B824" s="31"/>
      <c r="C824" s="31"/>
      <c r="D824" s="31"/>
      <c r="E824" s="31"/>
      <c r="F824" s="31"/>
      <c r="G824" s="31"/>
      <c r="H824" s="31"/>
      <c r="I824" s="31"/>
      <c r="J824" s="31">
        <v>44</v>
      </c>
      <c r="K824" s="51">
        <v>38</v>
      </c>
      <c r="L824" s="132"/>
      <c r="M824" s="17"/>
      <c r="N824" s="39"/>
      <c r="O824" s="40">
        <f>IF(J824=0,"",J824/I823)</f>
        <v>1</v>
      </c>
      <c r="P824" s="41">
        <v>49</v>
      </c>
      <c r="Q824" s="42">
        <f t="shared" si="70"/>
        <v>0.96078431372549022</v>
      </c>
      <c r="R824" s="42">
        <f t="shared" si="71"/>
        <v>3.9215686274509776E-2</v>
      </c>
    </row>
    <row r="825" spans="1:19" ht="15.75" customHeight="1">
      <c r="A825" s="9">
        <v>2202</v>
      </c>
      <c r="B825" s="31"/>
      <c r="C825" s="31"/>
      <c r="D825" s="31"/>
      <c r="E825" s="31"/>
      <c r="F825" s="31"/>
      <c r="G825" s="31"/>
      <c r="H825" s="31"/>
      <c r="I825" s="31"/>
      <c r="J825" s="31">
        <v>4</v>
      </c>
      <c r="K825" s="51">
        <v>4</v>
      </c>
      <c r="L825" s="132"/>
      <c r="M825" s="17"/>
      <c r="N825" s="17"/>
      <c r="O825" s="29"/>
      <c r="P825" s="41">
        <v>8</v>
      </c>
      <c r="Q825" s="46"/>
      <c r="R825" s="29"/>
    </row>
    <row r="826" spans="1:19" ht="15.75" customHeight="1">
      <c r="A826" s="9">
        <v>2301</v>
      </c>
      <c r="B826" s="31"/>
      <c r="C826" s="31"/>
      <c r="D826" s="31"/>
      <c r="E826" s="31"/>
      <c r="F826" s="31"/>
      <c r="G826" s="31"/>
      <c r="H826" s="31"/>
      <c r="I826" s="31"/>
      <c r="J826" s="31">
        <v>2</v>
      </c>
      <c r="K826" s="51"/>
      <c r="L826" s="132"/>
      <c r="M826" s="17"/>
      <c r="N826" s="18"/>
      <c r="O826" s="29"/>
      <c r="P826" s="44">
        <v>4</v>
      </c>
      <c r="Q826" s="46"/>
      <c r="R826" s="29"/>
    </row>
    <row r="827" spans="1:19" ht="15.75" customHeight="1">
      <c r="A827" s="9">
        <v>2302</v>
      </c>
      <c r="B827" s="31"/>
      <c r="C827" s="31"/>
      <c r="D827" s="31"/>
      <c r="E827" s="31"/>
      <c r="F827" s="31"/>
      <c r="G827" s="31"/>
      <c r="H827" s="31"/>
      <c r="I827" s="31"/>
      <c r="J827" s="31">
        <v>3</v>
      </c>
      <c r="K827" s="51">
        <v>3</v>
      </c>
      <c r="L827" s="132"/>
      <c r="M827" s="17"/>
      <c r="N827" s="18"/>
      <c r="O827" s="29"/>
      <c r="P827" s="118">
        <v>4</v>
      </c>
      <c r="Q827" s="46"/>
      <c r="R827" s="29"/>
    </row>
    <row r="828" spans="1:19" ht="15.75" customHeight="1">
      <c r="A828" s="9">
        <v>2401</v>
      </c>
      <c r="B828" s="31"/>
      <c r="C828" s="31"/>
      <c r="D828" s="31"/>
      <c r="E828" s="31"/>
      <c r="F828" s="31"/>
      <c r="G828" s="31"/>
      <c r="H828" s="31"/>
      <c r="I828" s="31"/>
      <c r="J828" s="31">
        <v>2</v>
      </c>
      <c r="K828" s="51"/>
      <c r="L828" s="132"/>
      <c r="M828" s="17"/>
      <c r="N828" s="18"/>
      <c r="O828" s="102"/>
      <c r="P828" s="89">
        <v>2</v>
      </c>
      <c r="Q828" s="119"/>
      <c r="R828" s="29"/>
    </row>
    <row r="829" spans="1:19" ht="15.75" customHeight="1">
      <c r="A829" s="9">
        <v>2402</v>
      </c>
      <c r="B829" s="31"/>
      <c r="C829" s="31"/>
      <c r="D829" s="31"/>
      <c r="E829" s="31"/>
      <c r="F829" s="31"/>
      <c r="G829" s="31"/>
      <c r="H829" s="31"/>
      <c r="I829" s="31"/>
      <c r="J829" s="31">
        <v>2</v>
      </c>
      <c r="K829" s="51">
        <v>2</v>
      </c>
      <c r="L829" s="132"/>
      <c r="M829" s="17"/>
      <c r="N829" s="18"/>
      <c r="O829" s="17"/>
      <c r="P829" s="89">
        <v>2</v>
      </c>
      <c r="Q829" s="28"/>
      <c r="R829" s="29"/>
    </row>
    <row r="830" spans="1:19" ht="15.75" customHeight="1">
      <c r="A830" s="9">
        <v>2501</v>
      </c>
      <c r="B830" s="31"/>
      <c r="C830" s="31"/>
      <c r="D830" s="31"/>
      <c r="E830" s="31"/>
      <c r="F830" s="31"/>
      <c r="G830" s="31"/>
      <c r="H830" s="31"/>
      <c r="I830" s="31"/>
      <c r="J830" s="31"/>
      <c r="K830" s="51"/>
      <c r="L830" s="132"/>
      <c r="M830" s="17"/>
      <c r="N830" s="18"/>
      <c r="O830" s="19" t="s">
        <v>48</v>
      </c>
      <c r="P830" s="143">
        <v>40</v>
      </c>
      <c r="Q830" s="21">
        <f>K833</f>
        <v>47</v>
      </c>
      <c r="R830" s="22" t="s">
        <v>3</v>
      </c>
    </row>
    <row r="831" spans="1:19" ht="15.75" customHeight="1">
      <c r="A831" s="9">
        <v>2502</v>
      </c>
      <c r="B831" s="31"/>
      <c r="C831" s="31"/>
      <c r="D831" s="31"/>
      <c r="E831" s="31"/>
      <c r="F831" s="31"/>
      <c r="G831" s="31"/>
      <c r="H831" s="31"/>
      <c r="I831" s="31"/>
      <c r="J831" s="31"/>
      <c r="K831" s="51"/>
      <c r="L831" s="132"/>
      <c r="M831" s="17"/>
      <c r="N831" s="18"/>
      <c r="O831" s="23" t="s">
        <v>50</v>
      </c>
      <c r="P831" s="24">
        <f>IF(P830/B816=0,"",P830/B816)</f>
        <v>0.51282051282051277</v>
      </c>
      <c r="Q831" s="25">
        <f>IF(P830/Q830=0,"",P830/Q830)</f>
        <v>0.85106382978723405</v>
      </c>
      <c r="R831" s="26" t="s">
        <v>51</v>
      </c>
    </row>
    <row r="832" spans="1:19" ht="15.75" customHeight="1">
      <c r="A832" s="9">
        <v>2601</v>
      </c>
      <c r="B832" s="115"/>
      <c r="C832" s="115"/>
      <c r="D832" s="115"/>
      <c r="E832" s="115"/>
      <c r="F832" s="115"/>
      <c r="G832" s="115"/>
      <c r="H832" s="115"/>
      <c r="I832" s="115"/>
      <c r="J832" s="115"/>
      <c r="K832" s="51"/>
      <c r="L832" s="133"/>
      <c r="M832" s="48"/>
      <c r="N832" s="49"/>
      <c r="O832" s="11"/>
      <c r="P832" s="149"/>
      <c r="Q832" s="12"/>
      <c r="R832" s="13"/>
    </row>
    <row r="833" spans="1:22" ht="18">
      <c r="A833" s="14"/>
      <c r="B833" s="193" t="s">
        <v>37</v>
      </c>
      <c r="C833" s="193"/>
      <c r="D833" s="193"/>
      <c r="E833" s="193"/>
      <c r="F833" s="193"/>
      <c r="G833" s="193"/>
      <c r="H833" s="193"/>
      <c r="I833" s="193"/>
      <c r="J833" s="193"/>
      <c r="K833" s="114">
        <f>SUM(K824:K829)</f>
        <v>47</v>
      </c>
      <c r="L833" s="134">
        <f>IF(K824=0,"",K824/B816)</f>
        <v>0.48717948717948717</v>
      </c>
      <c r="M833" s="30">
        <f>IF(K833=0,"",K833/B816)</f>
        <v>0.60256410256410253</v>
      </c>
      <c r="N833" s="30">
        <f>IF(K825=0,"",M833-L833)</f>
        <v>0.11538461538461536</v>
      </c>
      <c r="O833" s="5"/>
      <c r="P833" s="129"/>
      <c r="Q833" s="16"/>
      <c r="R833" s="5"/>
    </row>
    <row r="834" spans="1:22" ht="12.75" customHeight="1">
      <c r="M834" s="5"/>
      <c r="N834" s="5"/>
      <c r="P834" s="130"/>
    </row>
    <row r="835" spans="1:22" ht="12.75" customHeight="1">
      <c r="M835" s="5"/>
      <c r="N835" s="5"/>
      <c r="P835" s="130"/>
    </row>
    <row r="836" spans="1:22" ht="26.25" customHeight="1">
      <c r="B836" s="194" t="s">
        <v>72</v>
      </c>
      <c r="C836" s="194"/>
      <c r="D836" s="194"/>
      <c r="E836" s="194"/>
      <c r="F836" s="194"/>
      <c r="G836" s="194"/>
      <c r="H836" s="194"/>
      <c r="I836" s="194"/>
      <c r="J836" s="194"/>
      <c r="K836" s="113" t="s">
        <v>60</v>
      </c>
      <c r="L836" s="130"/>
      <c r="M836" s="5"/>
      <c r="N836" s="6"/>
      <c r="O836" s="5"/>
      <c r="P836" s="129"/>
      <c r="Q836" s="6"/>
      <c r="R836" s="6"/>
      <c r="V836" s="69">
        <f>AVERAGE(L833,L856)</f>
        <v>0.5659037931765204</v>
      </c>
    </row>
    <row r="837" spans="1:22" ht="20.25" customHeight="1">
      <c r="A837" s="195" t="s">
        <v>1</v>
      </c>
      <c r="B837" s="197" t="s">
        <v>2</v>
      </c>
      <c r="C837" s="198"/>
      <c r="D837" s="198"/>
      <c r="E837" s="198"/>
      <c r="F837" s="198"/>
      <c r="G837" s="198"/>
      <c r="H837" s="198"/>
      <c r="I837" s="198"/>
      <c r="J837" s="199"/>
      <c r="K837" s="200" t="s">
        <v>3</v>
      </c>
      <c r="L837" s="191" t="s">
        <v>4</v>
      </c>
      <c r="M837" s="191" t="s">
        <v>5</v>
      </c>
      <c r="N837" s="202" t="s">
        <v>6</v>
      </c>
      <c r="O837" s="191" t="s">
        <v>7</v>
      </c>
      <c r="P837" s="189" t="s">
        <v>8</v>
      </c>
      <c r="Q837" s="189" t="s">
        <v>9</v>
      </c>
      <c r="R837" s="191" t="s">
        <v>10</v>
      </c>
    </row>
    <row r="838" spans="1:22" ht="15.75" customHeight="1">
      <c r="A838" s="204"/>
      <c r="B838" s="9" t="s">
        <v>11</v>
      </c>
      <c r="C838" s="9" t="s">
        <v>12</v>
      </c>
      <c r="D838" s="9" t="s">
        <v>13</v>
      </c>
      <c r="E838" s="9" t="s">
        <v>14</v>
      </c>
      <c r="F838" s="9" t="s">
        <v>15</v>
      </c>
      <c r="G838" s="9" t="s">
        <v>16</v>
      </c>
      <c r="H838" s="9" t="s">
        <v>17</v>
      </c>
      <c r="I838" s="9" t="s">
        <v>18</v>
      </c>
      <c r="J838" s="9" t="s">
        <v>19</v>
      </c>
      <c r="K838" s="208"/>
      <c r="L838" s="207"/>
      <c r="M838" s="204"/>
      <c r="N838" s="204"/>
      <c r="O838" s="204"/>
      <c r="P838" s="207"/>
      <c r="Q838" s="204"/>
      <c r="R838" s="204"/>
    </row>
    <row r="839" spans="1:22" ht="15.75" customHeight="1">
      <c r="A839" s="9">
        <v>1802</v>
      </c>
      <c r="B839" s="31">
        <v>121</v>
      </c>
      <c r="C839" s="31"/>
      <c r="D839" s="31"/>
      <c r="E839" s="31"/>
      <c r="F839" s="31"/>
      <c r="G839" s="31"/>
      <c r="H839" s="31"/>
      <c r="I839" s="31"/>
      <c r="J839" s="31"/>
      <c r="K839" s="51"/>
      <c r="L839" s="131"/>
      <c r="M839" s="33"/>
      <c r="N839" s="34"/>
      <c r="O839" s="35"/>
      <c r="P839" s="36">
        <f>B839</f>
        <v>121</v>
      </c>
      <c r="Q839" s="37"/>
      <c r="R839" s="35"/>
    </row>
    <row r="840" spans="1:22" ht="15.75" customHeight="1">
      <c r="A840" s="9">
        <v>1901</v>
      </c>
      <c r="B840" s="31"/>
      <c r="C840" s="31">
        <v>107</v>
      </c>
      <c r="D840" s="31"/>
      <c r="E840" s="31"/>
      <c r="F840" s="31"/>
      <c r="G840" s="31"/>
      <c r="H840" s="31"/>
      <c r="I840" s="31"/>
      <c r="J840" s="31"/>
      <c r="K840" s="51"/>
      <c r="L840" s="132"/>
      <c r="M840" s="17"/>
      <c r="N840" s="39"/>
      <c r="O840" s="40">
        <f>IF(C840=0,"",C840/B839)</f>
        <v>0.88429752066115708</v>
      </c>
      <c r="P840" s="41">
        <v>107</v>
      </c>
      <c r="Q840" s="42">
        <f t="shared" ref="Q840:Q847" si="72">IF(P840=0,"",P840/P839)</f>
        <v>0.88429752066115708</v>
      </c>
      <c r="R840" s="42">
        <f t="shared" ref="R840:R847" si="73">IF(P840=0,"",100%-Q840)</f>
        <v>0.11570247933884292</v>
      </c>
    </row>
    <row r="841" spans="1:22" ht="15.75" customHeight="1">
      <c r="A841" s="9">
        <v>1902</v>
      </c>
      <c r="B841" s="31"/>
      <c r="C841" s="31"/>
      <c r="D841" s="31">
        <v>101</v>
      </c>
      <c r="E841" s="31"/>
      <c r="F841" s="31"/>
      <c r="G841" s="31"/>
      <c r="H841" s="31"/>
      <c r="I841" s="31"/>
      <c r="J841" s="31"/>
      <c r="K841" s="51"/>
      <c r="L841" s="132"/>
      <c r="M841" s="17"/>
      <c r="N841" s="39"/>
      <c r="O841" s="40">
        <f>IF(D841=0,"",D841/C840)</f>
        <v>0.94392523364485981</v>
      </c>
      <c r="P841" s="41">
        <v>101</v>
      </c>
      <c r="Q841" s="42">
        <f t="shared" si="72"/>
        <v>0.94392523364485981</v>
      </c>
      <c r="R841" s="42">
        <f t="shared" si="73"/>
        <v>5.6074766355140193E-2</v>
      </c>
      <c r="S841" s="27">
        <f>P841/P839</f>
        <v>0.83471074380165289</v>
      </c>
    </row>
    <row r="842" spans="1:22" ht="15.75" customHeight="1">
      <c r="A842" s="9">
        <v>2001</v>
      </c>
      <c r="B842" s="31"/>
      <c r="C842" s="31"/>
      <c r="D842" s="31"/>
      <c r="E842" s="31">
        <v>100</v>
      </c>
      <c r="F842" s="31"/>
      <c r="G842" s="31"/>
      <c r="H842" s="31"/>
      <c r="I842" s="31"/>
      <c r="J842" s="31"/>
      <c r="K842" s="51"/>
      <c r="L842" s="132"/>
      <c r="M842" s="17"/>
      <c r="N842" s="39"/>
      <c r="O842" s="40">
        <f>IF(E842=0,"",E842/D841)</f>
        <v>0.99009900990099009</v>
      </c>
      <c r="P842" s="41">
        <v>101</v>
      </c>
      <c r="Q842" s="42">
        <f t="shared" si="72"/>
        <v>1</v>
      </c>
      <c r="R842" s="42">
        <f t="shared" si="73"/>
        <v>0</v>
      </c>
    </row>
    <row r="843" spans="1:22" ht="15.75" customHeight="1">
      <c r="A843" s="9">
        <v>2002</v>
      </c>
      <c r="B843" s="31"/>
      <c r="C843" s="31"/>
      <c r="D843" s="31"/>
      <c r="E843" s="31"/>
      <c r="F843" s="31">
        <v>97</v>
      </c>
      <c r="G843" s="31"/>
      <c r="H843" s="31"/>
      <c r="I843" s="31"/>
      <c r="J843" s="31"/>
      <c r="K843" s="51"/>
      <c r="L843" s="132"/>
      <c r="M843" s="17"/>
      <c r="N843" s="39"/>
      <c r="O843" s="40">
        <f>IF(F843=0,"",F843/E842)</f>
        <v>0.97</v>
      </c>
      <c r="P843" s="41">
        <v>101</v>
      </c>
      <c r="Q843" s="42">
        <f t="shared" si="72"/>
        <v>1</v>
      </c>
      <c r="R843" s="42">
        <f t="shared" si="73"/>
        <v>0</v>
      </c>
    </row>
    <row r="844" spans="1:22" ht="15.75" customHeight="1">
      <c r="A844" s="9">
        <v>2101</v>
      </c>
      <c r="B844" s="31"/>
      <c r="C844" s="31"/>
      <c r="D844" s="31"/>
      <c r="E844" s="31"/>
      <c r="F844" s="31"/>
      <c r="G844" s="31">
        <v>96</v>
      </c>
      <c r="H844" s="31"/>
      <c r="I844" s="31"/>
      <c r="J844" s="31"/>
      <c r="K844" s="51"/>
      <c r="L844" s="132"/>
      <c r="M844" s="17"/>
      <c r="N844" s="39"/>
      <c r="O844" s="40">
        <f>IF(G844=0,"",G844/F843)</f>
        <v>0.98969072164948457</v>
      </c>
      <c r="P844" s="41">
        <v>96</v>
      </c>
      <c r="Q844" s="42">
        <f t="shared" si="72"/>
        <v>0.95049504950495045</v>
      </c>
      <c r="R844" s="42">
        <f t="shared" si="73"/>
        <v>4.9504950495049549E-2</v>
      </c>
    </row>
    <row r="845" spans="1:22" ht="15.75" customHeight="1">
      <c r="A845" s="9">
        <v>2102</v>
      </c>
      <c r="B845" s="31"/>
      <c r="C845" s="31"/>
      <c r="D845" s="31"/>
      <c r="E845" s="31"/>
      <c r="F845" s="31"/>
      <c r="G845" s="31"/>
      <c r="H845" s="31">
        <v>94</v>
      </c>
      <c r="I845" s="31"/>
      <c r="J845" s="31"/>
      <c r="K845" s="51"/>
      <c r="L845" s="132"/>
      <c r="M845" s="17"/>
      <c r="N845" s="39"/>
      <c r="O845" s="40">
        <f>IF(H845=0,"",H845/G844)</f>
        <v>0.97916666666666663</v>
      </c>
      <c r="P845" s="41">
        <v>94</v>
      </c>
      <c r="Q845" s="42">
        <f t="shared" si="72"/>
        <v>0.97916666666666663</v>
      </c>
      <c r="R845" s="42">
        <f t="shared" si="73"/>
        <v>2.083333333333337E-2</v>
      </c>
    </row>
    <row r="846" spans="1:22" ht="15.75" customHeight="1">
      <c r="A846" s="9">
        <v>2201</v>
      </c>
      <c r="B846" s="31"/>
      <c r="C846" s="31"/>
      <c r="D846" s="31"/>
      <c r="E846" s="31"/>
      <c r="F846" s="31"/>
      <c r="G846" s="31"/>
      <c r="H846" s="31"/>
      <c r="I846" s="31">
        <v>90</v>
      </c>
      <c r="J846" s="31"/>
      <c r="K846" s="51"/>
      <c r="L846" s="132"/>
      <c r="M846" s="17"/>
      <c r="N846" s="39"/>
      <c r="O846" s="40">
        <f>IF(I846=0,"",I846/H845)</f>
        <v>0.95744680851063835</v>
      </c>
      <c r="P846" s="41">
        <v>92</v>
      </c>
      <c r="Q846" s="42">
        <f t="shared" si="72"/>
        <v>0.97872340425531912</v>
      </c>
      <c r="R846" s="42">
        <f t="shared" si="73"/>
        <v>2.1276595744680882E-2</v>
      </c>
    </row>
    <row r="847" spans="1:22" ht="15.75" customHeight="1">
      <c r="A847" s="9">
        <v>2202</v>
      </c>
      <c r="B847" s="31"/>
      <c r="C847" s="31"/>
      <c r="D847" s="31"/>
      <c r="E847" s="31"/>
      <c r="F847" s="31"/>
      <c r="G847" s="31"/>
      <c r="H847" s="31"/>
      <c r="I847" s="31"/>
      <c r="J847" s="31">
        <v>88</v>
      </c>
      <c r="K847" s="51">
        <v>78</v>
      </c>
      <c r="L847" s="132"/>
      <c r="M847" s="17"/>
      <c r="N847" s="39"/>
      <c r="O847" s="40">
        <f>IF(J847=0,"",J847/I846)</f>
        <v>0.97777777777777775</v>
      </c>
      <c r="P847" s="41">
        <v>90</v>
      </c>
      <c r="Q847" s="42">
        <f t="shared" si="72"/>
        <v>0.97826086956521741</v>
      </c>
      <c r="R847" s="42">
        <f t="shared" si="73"/>
        <v>2.1739130434782594E-2</v>
      </c>
    </row>
    <row r="848" spans="1:22" ht="15.75" customHeight="1">
      <c r="A848" s="9">
        <v>2301</v>
      </c>
      <c r="B848" s="31"/>
      <c r="C848" s="31"/>
      <c r="D848" s="31"/>
      <c r="E848" s="31"/>
      <c r="F848" s="31"/>
      <c r="G848" s="31"/>
      <c r="H848" s="31"/>
      <c r="I848" s="31"/>
      <c r="J848" s="31">
        <v>9</v>
      </c>
      <c r="K848" s="51">
        <v>9</v>
      </c>
      <c r="L848" s="132"/>
      <c r="M848" s="17"/>
      <c r="N848" s="17"/>
      <c r="O848" s="29"/>
      <c r="P848" s="41">
        <v>10</v>
      </c>
      <c r="Q848" s="46"/>
      <c r="R848" s="29"/>
    </row>
    <row r="849" spans="1:19" ht="15.75" customHeight="1">
      <c r="A849" s="9">
        <v>2302</v>
      </c>
      <c r="B849" s="31"/>
      <c r="C849" s="31"/>
      <c r="D849" s="31"/>
      <c r="E849" s="31"/>
      <c r="F849" s="31"/>
      <c r="G849" s="31"/>
      <c r="H849" s="31"/>
      <c r="I849" s="31"/>
      <c r="J849" s="31">
        <v>1</v>
      </c>
      <c r="K849" s="51">
        <v>1</v>
      </c>
      <c r="L849" s="132"/>
      <c r="M849" s="17"/>
      <c r="N849" s="18"/>
      <c r="O849" s="29"/>
      <c r="P849" s="44">
        <v>1</v>
      </c>
      <c r="Q849" s="46"/>
      <c r="R849" s="29"/>
    </row>
    <row r="850" spans="1:19" ht="15.75" customHeight="1">
      <c r="A850" s="9">
        <v>2401</v>
      </c>
      <c r="B850" s="31"/>
      <c r="C850" s="31"/>
      <c r="D850" s="31"/>
      <c r="E850" s="31"/>
      <c r="F850" s="31"/>
      <c r="G850" s="31"/>
      <c r="H850" s="31"/>
      <c r="I850" s="31"/>
      <c r="J850" s="31">
        <v>1</v>
      </c>
      <c r="K850" s="51"/>
      <c r="L850" s="132"/>
      <c r="M850" s="17"/>
      <c r="N850" s="18"/>
      <c r="O850" s="29"/>
      <c r="P850" s="118">
        <v>1</v>
      </c>
      <c r="Q850" s="46"/>
      <c r="R850" s="29"/>
    </row>
    <row r="851" spans="1:19" ht="15.75" customHeight="1">
      <c r="A851" s="9">
        <v>2402</v>
      </c>
      <c r="B851" s="31"/>
      <c r="C851" s="31"/>
      <c r="D851" s="31"/>
      <c r="E851" s="31"/>
      <c r="F851" s="31"/>
      <c r="G851" s="31"/>
      <c r="H851" s="31"/>
      <c r="I851" s="31"/>
      <c r="J851" s="31">
        <v>1</v>
      </c>
      <c r="K851" s="51"/>
      <c r="L851" s="132"/>
      <c r="M851" s="17"/>
      <c r="N851" s="18"/>
      <c r="O851" s="102"/>
      <c r="P851" s="89">
        <v>1</v>
      </c>
      <c r="Q851" s="119"/>
      <c r="R851" s="29"/>
    </row>
    <row r="852" spans="1:19" ht="15.75" customHeight="1">
      <c r="A852" s="9">
        <v>2501</v>
      </c>
      <c r="B852" s="31"/>
      <c r="C852" s="31"/>
      <c r="D852" s="31"/>
      <c r="E852" s="31"/>
      <c r="F852" s="31"/>
      <c r="G852" s="31"/>
      <c r="H852" s="31"/>
      <c r="I852" s="31"/>
      <c r="J852" s="31">
        <v>1</v>
      </c>
      <c r="K852" s="51">
        <v>1</v>
      </c>
      <c r="L852" s="132"/>
      <c r="M852" s="17"/>
      <c r="N852" s="18"/>
      <c r="O852" s="17"/>
      <c r="P852" s="89">
        <v>1</v>
      </c>
      <c r="Q852" s="28"/>
      <c r="R852" s="29"/>
    </row>
    <row r="853" spans="1:19" ht="15.75" customHeight="1">
      <c r="A853" s="9">
        <v>2502</v>
      </c>
      <c r="B853" s="31"/>
      <c r="C853" s="31"/>
      <c r="D853" s="31"/>
      <c r="E853" s="31"/>
      <c r="F853" s="31"/>
      <c r="G853" s="31"/>
      <c r="H853" s="31"/>
      <c r="I853" s="31"/>
      <c r="J853" s="31"/>
      <c r="K853" s="51"/>
      <c r="L853" s="132"/>
      <c r="M853" s="17"/>
      <c r="N853" s="18"/>
      <c r="O853" s="19" t="s">
        <v>48</v>
      </c>
      <c r="P853" s="143">
        <v>82</v>
      </c>
      <c r="Q853" s="21">
        <f>K856</f>
        <v>89</v>
      </c>
      <c r="R853" s="22" t="s">
        <v>3</v>
      </c>
    </row>
    <row r="854" spans="1:19" ht="15.75" customHeight="1">
      <c r="A854" s="9">
        <v>2601</v>
      </c>
      <c r="B854" s="31"/>
      <c r="C854" s="31"/>
      <c r="D854" s="31"/>
      <c r="E854" s="31"/>
      <c r="F854" s="31"/>
      <c r="G854" s="31"/>
      <c r="H854" s="31"/>
      <c r="I854" s="31"/>
      <c r="J854" s="31"/>
      <c r="K854" s="51"/>
      <c r="L854" s="132"/>
      <c r="M854" s="17"/>
      <c r="N854" s="18"/>
      <c r="O854" s="23" t="s">
        <v>50</v>
      </c>
      <c r="P854" s="24">
        <f>IF(P853/B839=0,"",P853/B839)</f>
        <v>0.6776859504132231</v>
      </c>
      <c r="Q854" s="25">
        <f>IF(P853/Q853=0,"",P853/Q853)</f>
        <v>0.9213483146067416</v>
      </c>
      <c r="R854" s="26" t="s">
        <v>51</v>
      </c>
    </row>
    <row r="855" spans="1:19" ht="15.75" customHeight="1">
      <c r="A855" s="9">
        <v>2602</v>
      </c>
      <c r="B855" s="115"/>
      <c r="C855" s="115"/>
      <c r="D855" s="115"/>
      <c r="E855" s="115"/>
      <c r="F855" s="115"/>
      <c r="G855" s="115"/>
      <c r="H855" s="115"/>
      <c r="I855" s="115"/>
      <c r="J855" s="115"/>
      <c r="K855" s="51"/>
      <c r="L855" s="133"/>
      <c r="M855" s="48"/>
      <c r="N855" s="49"/>
      <c r="O855" s="11"/>
      <c r="P855" s="149"/>
      <c r="Q855" s="12"/>
      <c r="R855" s="13"/>
    </row>
    <row r="856" spans="1:19" ht="18" customHeight="1">
      <c r="A856" s="14"/>
      <c r="B856" s="193" t="s">
        <v>37</v>
      </c>
      <c r="C856" s="193"/>
      <c r="D856" s="193"/>
      <c r="E856" s="193"/>
      <c r="F856" s="193"/>
      <c r="G856" s="193"/>
      <c r="H856" s="193"/>
      <c r="I856" s="193"/>
      <c r="J856" s="193"/>
      <c r="K856" s="114">
        <f>SUM(K847:K852)</f>
        <v>89</v>
      </c>
      <c r="L856" s="134">
        <f>K847/B839</f>
        <v>0.64462809917355368</v>
      </c>
      <c r="M856" s="30">
        <f>IF(K856=0,"",K856/B839)</f>
        <v>0.73553719008264462</v>
      </c>
      <c r="N856" s="30">
        <f>M856-L856</f>
        <v>9.0909090909090939E-2</v>
      </c>
      <c r="O856" s="5"/>
      <c r="P856" s="129"/>
      <c r="Q856" s="16"/>
      <c r="R856" s="5"/>
    </row>
    <row r="857" spans="1:19" ht="12.75" customHeight="1">
      <c r="M857" s="5"/>
      <c r="N857" s="5"/>
      <c r="P857" s="130"/>
    </row>
    <row r="858" spans="1:19" ht="12.75" customHeight="1">
      <c r="M858" s="5"/>
      <c r="N858" s="5"/>
      <c r="P858" s="130"/>
    </row>
    <row r="859" spans="1:19" ht="26.25" customHeight="1">
      <c r="B859" s="194" t="s">
        <v>72</v>
      </c>
      <c r="C859" s="194"/>
      <c r="D859" s="194"/>
      <c r="E859" s="194"/>
      <c r="F859" s="194"/>
      <c r="G859" s="194"/>
      <c r="H859" s="194"/>
      <c r="I859" s="194"/>
      <c r="J859" s="194"/>
      <c r="K859" s="113" t="s">
        <v>61</v>
      </c>
      <c r="L859" s="130"/>
      <c r="M859" s="5"/>
      <c r="N859" s="6"/>
      <c r="O859" s="5"/>
      <c r="P859" s="129"/>
      <c r="Q859" s="6"/>
      <c r="R859" s="6"/>
    </row>
    <row r="860" spans="1:19" ht="20.25" customHeight="1">
      <c r="A860" s="195" t="s">
        <v>1</v>
      </c>
      <c r="B860" s="197" t="s">
        <v>2</v>
      </c>
      <c r="C860" s="198"/>
      <c r="D860" s="198"/>
      <c r="E860" s="198"/>
      <c r="F860" s="198"/>
      <c r="G860" s="198"/>
      <c r="H860" s="198"/>
      <c r="I860" s="198"/>
      <c r="J860" s="199"/>
      <c r="K860" s="200" t="s">
        <v>3</v>
      </c>
      <c r="L860" s="191" t="s">
        <v>4</v>
      </c>
      <c r="M860" s="191" t="s">
        <v>5</v>
      </c>
      <c r="N860" s="202" t="s">
        <v>6</v>
      </c>
      <c r="O860" s="191" t="s">
        <v>7</v>
      </c>
      <c r="P860" s="189" t="s">
        <v>8</v>
      </c>
      <c r="Q860" s="189" t="s">
        <v>9</v>
      </c>
      <c r="R860" s="191" t="s">
        <v>10</v>
      </c>
    </row>
    <row r="861" spans="1:19" ht="15.75" customHeight="1">
      <c r="A861" s="204"/>
      <c r="B861" s="9" t="s">
        <v>11</v>
      </c>
      <c r="C861" s="9" t="s">
        <v>12</v>
      </c>
      <c r="D861" s="9" t="s">
        <v>13</v>
      </c>
      <c r="E861" s="9" t="s">
        <v>14</v>
      </c>
      <c r="F861" s="9" t="s">
        <v>15</v>
      </c>
      <c r="G861" s="9" t="s">
        <v>16</v>
      </c>
      <c r="H861" s="9" t="s">
        <v>17</v>
      </c>
      <c r="I861" s="9" t="s">
        <v>18</v>
      </c>
      <c r="J861" s="9" t="s">
        <v>19</v>
      </c>
      <c r="K861" s="208"/>
      <c r="L861" s="207"/>
      <c r="M861" s="204"/>
      <c r="N861" s="204"/>
      <c r="O861" s="204"/>
      <c r="P861" s="207"/>
      <c r="Q861" s="204"/>
      <c r="R861" s="204"/>
    </row>
    <row r="862" spans="1:19" ht="15.75" customHeight="1">
      <c r="A862" s="9">
        <v>1901</v>
      </c>
      <c r="B862" s="31">
        <v>73</v>
      </c>
      <c r="C862" s="31"/>
      <c r="D862" s="31"/>
      <c r="E862" s="31"/>
      <c r="F862" s="31"/>
      <c r="G862" s="31"/>
      <c r="H862" s="31"/>
      <c r="I862" s="31"/>
      <c r="J862" s="31"/>
      <c r="K862" s="51"/>
      <c r="L862" s="131"/>
      <c r="M862" s="33"/>
      <c r="N862" s="34"/>
      <c r="O862" s="35"/>
      <c r="P862" s="36">
        <f>B862</f>
        <v>73</v>
      </c>
      <c r="Q862" s="37"/>
      <c r="R862" s="35"/>
    </row>
    <row r="863" spans="1:19" ht="15.75" customHeight="1">
      <c r="A863" s="9">
        <v>1902</v>
      </c>
      <c r="B863" s="31"/>
      <c r="C863" s="31">
        <v>67</v>
      </c>
      <c r="D863" s="31"/>
      <c r="E863" s="31"/>
      <c r="F863" s="31"/>
      <c r="G863" s="31"/>
      <c r="H863" s="31"/>
      <c r="I863" s="31"/>
      <c r="J863" s="31"/>
      <c r="K863" s="51"/>
      <c r="L863" s="132"/>
      <c r="M863" s="17"/>
      <c r="N863" s="39"/>
      <c r="O863" s="40">
        <f>IF(C863=0,"",C863/B862)</f>
        <v>0.9178082191780822</v>
      </c>
      <c r="P863" s="41">
        <v>67</v>
      </c>
      <c r="Q863" s="42">
        <f t="shared" ref="Q863:Q870" si="74">IF(P863=0,"",P863/P862)</f>
        <v>0.9178082191780822</v>
      </c>
      <c r="R863" s="42">
        <f t="shared" ref="R863:R870" si="75">IF(P863=0,"",100%-Q863)</f>
        <v>8.2191780821917804E-2</v>
      </c>
    </row>
    <row r="864" spans="1:19" ht="15.75" customHeight="1">
      <c r="A864" s="9">
        <v>2001</v>
      </c>
      <c r="B864" s="31"/>
      <c r="C864" s="31"/>
      <c r="D864" s="31">
        <v>63</v>
      </c>
      <c r="E864" s="31"/>
      <c r="F864" s="31"/>
      <c r="G864" s="31"/>
      <c r="H864" s="31"/>
      <c r="I864" s="31"/>
      <c r="J864" s="31"/>
      <c r="K864" s="51"/>
      <c r="L864" s="132"/>
      <c r="M864" s="17"/>
      <c r="N864" s="39"/>
      <c r="O864" s="40">
        <f>IF(D864=0,"",D864/C863)</f>
        <v>0.94029850746268662</v>
      </c>
      <c r="P864" s="41">
        <v>64</v>
      </c>
      <c r="Q864" s="42">
        <f t="shared" si="74"/>
        <v>0.95522388059701491</v>
      </c>
      <c r="R864" s="42">
        <f t="shared" si="75"/>
        <v>4.4776119402985093E-2</v>
      </c>
      <c r="S864" s="27">
        <f>P864/P862</f>
        <v>0.87671232876712324</v>
      </c>
    </row>
    <row r="865" spans="1:18" ht="15.75" customHeight="1">
      <c r="A865" s="9">
        <v>2002</v>
      </c>
      <c r="B865" s="31"/>
      <c r="C865" s="31"/>
      <c r="D865" s="31"/>
      <c r="E865" s="31">
        <v>62</v>
      </c>
      <c r="F865" s="31"/>
      <c r="G865" s="31"/>
      <c r="H865" s="31"/>
      <c r="I865" s="31"/>
      <c r="J865" s="31"/>
      <c r="K865" s="51"/>
      <c r="L865" s="132"/>
      <c r="M865" s="17"/>
      <c r="N865" s="39"/>
      <c r="O865" s="40">
        <f>IF(E865=0,"",E865/D864)</f>
        <v>0.98412698412698407</v>
      </c>
      <c r="P865" s="41">
        <v>64</v>
      </c>
      <c r="Q865" s="42">
        <f t="shared" si="74"/>
        <v>1</v>
      </c>
      <c r="R865" s="42">
        <f t="shared" si="75"/>
        <v>0</v>
      </c>
    </row>
    <row r="866" spans="1:18" ht="15.75" customHeight="1">
      <c r="A866" s="9">
        <v>2101</v>
      </c>
      <c r="B866" s="31"/>
      <c r="C866" s="31"/>
      <c r="D866" s="31"/>
      <c r="E866" s="31"/>
      <c r="F866" s="31">
        <v>59</v>
      </c>
      <c r="G866" s="31"/>
      <c r="H866" s="31"/>
      <c r="I866" s="31"/>
      <c r="J866" s="31"/>
      <c r="K866" s="51"/>
      <c r="L866" s="132"/>
      <c r="M866" s="17"/>
      <c r="N866" s="39"/>
      <c r="O866" s="40">
        <f>IF(F866=0,"",F866/E865)</f>
        <v>0.95161290322580649</v>
      </c>
      <c r="P866" s="41">
        <v>62</v>
      </c>
      <c r="Q866" s="42">
        <f t="shared" si="74"/>
        <v>0.96875</v>
      </c>
      <c r="R866" s="42">
        <f t="shared" si="75"/>
        <v>3.125E-2</v>
      </c>
    </row>
    <row r="867" spans="1:18" ht="15.75" customHeight="1">
      <c r="A867" s="9">
        <v>2102</v>
      </c>
      <c r="B867" s="31"/>
      <c r="C867" s="31"/>
      <c r="D867" s="31"/>
      <c r="E867" s="31"/>
      <c r="F867" s="31"/>
      <c r="G867" s="31">
        <v>57</v>
      </c>
      <c r="H867" s="31"/>
      <c r="I867" s="31"/>
      <c r="J867" s="31"/>
      <c r="K867" s="51"/>
      <c r="L867" s="132"/>
      <c r="M867" s="17"/>
      <c r="N867" s="39"/>
      <c r="O867" s="40">
        <f>IF(G867=0,"",G867/F866)</f>
        <v>0.96610169491525422</v>
      </c>
      <c r="P867" s="41">
        <v>60</v>
      </c>
      <c r="Q867" s="42">
        <f t="shared" si="74"/>
        <v>0.967741935483871</v>
      </c>
      <c r="R867" s="42">
        <f t="shared" si="75"/>
        <v>3.2258064516129004E-2</v>
      </c>
    </row>
    <row r="868" spans="1:18" ht="15.75" customHeight="1">
      <c r="A868" s="9">
        <v>2201</v>
      </c>
      <c r="B868" s="31"/>
      <c r="C868" s="31"/>
      <c r="D868" s="31"/>
      <c r="E868" s="31"/>
      <c r="F868" s="31"/>
      <c r="G868" s="31"/>
      <c r="H868" s="31">
        <v>55</v>
      </c>
      <c r="I868" s="31"/>
      <c r="J868" s="31"/>
      <c r="K868" s="51"/>
      <c r="L868" s="132"/>
      <c r="M868" s="17"/>
      <c r="N868" s="39"/>
      <c r="O868" s="40">
        <f>IF(H868=0,"",H868/G867)</f>
        <v>0.96491228070175439</v>
      </c>
      <c r="P868" s="41">
        <v>56</v>
      </c>
      <c r="Q868" s="42">
        <f t="shared" si="74"/>
        <v>0.93333333333333335</v>
      </c>
      <c r="R868" s="42">
        <f t="shared" si="75"/>
        <v>6.6666666666666652E-2</v>
      </c>
    </row>
    <row r="869" spans="1:18" ht="15.75" customHeight="1">
      <c r="A869" s="9">
        <v>2202</v>
      </c>
      <c r="B869" s="31"/>
      <c r="C869" s="31"/>
      <c r="D869" s="31"/>
      <c r="E869" s="31"/>
      <c r="F869" s="31"/>
      <c r="G869" s="31"/>
      <c r="H869" s="31"/>
      <c r="I869" s="31">
        <v>54</v>
      </c>
      <c r="J869" s="31"/>
      <c r="K869" s="51">
        <v>1</v>
      </c>
      <c r="L869" s="132"/>
      <c r="M869" s="17"/>
      <c r="N869" s="39"/>
      <c r="O869" s="40">
        <f>IF(I869=0,"",I869/H868)</f>
        <v>0.98181818181818181</v>
      </c>
      <c r="P869" s="41">
        <v>56</v>
      </c>
      <c r="Q869" s="42">
        <f t="shared" si="74"/>
        <v>1</v>
      </c>
      <c r="R869" s="42">
        <f t="shared" si="75"/>
        <v>0</v>
      </c>
    </row>
    <row r="870" spans="1:18" ht="15.75" customHeight="1">
      <c r="A870" s="9">
        <v>2301</v>
      </c>
      <c r="B870" s="31"/>
      <c r="C870" s="31"/>
      <c r="D870" s="31"/>
      <c r="E870" s="31"/>
      <c r="F870" s="31"/>
      <c r="G870" s="31"/>
      <c r="H870" s="31"/>
      <c r="I870" s="31"/>
      <c r="J870" s="31">
        <v>54</v>
      </c>
      <c r="K870" s="51">
        <v>47</v>
      </c>
      <c r="L870" s="132"/>
      <c r="M870" s="17"/>
      <c r="N870" s="39"/>
      <c r="O870" s="40">
        <f>IF(J870=0,"",J870/I869)</f>
        <v>1</v>
      </c>
      <c r="P870" s="41">
        <v>56</v>
      </c>
      <c r="Q870" s="42">
        <f t="shared" si="74"/>
        <v>1</v>
      </c>
      <c r="R870" s="42">
        <f t="shared" si="75"/>
        <v>0</v>
      </c>
    </row>
    <row r="871" spans="1:18" ht="15.75" customHeight="1">
      <c r="A871" s="9">
        <v>2302</v>
      </c>
      <c r="B871" s="31"/>
      <c r="C871" s="31"/>
      <c r="D871" s="31"/>
      <c r="E871" s="31"/>
      <c r="F871" s="31"/>
      <c r="G871" s="31"/>
      <c r="H871" s="31"/>
      <c r="I871" s="31"/>
      <c r="J871" s="31">
        <v>5</v>
      </c>
      <c r="K871" s="80">
        <v>7</v>
      </c>
      <c r="L871" s="132"/>
      <c r="M871" s="17"/>
      <c r="N871" s="17"/>
      <c r="O871" s="29"/>
      <c r="P871" s="41">
        <v>7</v>
      </c>
      <c r="Q871" s="46"/>
      <c r="R871" s="29"/>
    </row>
    <row r="872" spans="1:18" ht="15.75" customHeight="1">
      <c r="A872" s="9">
        <v>2401</v>
      </c>
      <c r="B872" s="31"/>
      <c r="C872" s="31"/>
      <c r="D872" s="31"/>
      <c r="E872" s="31"/>
      <c r="F872" s="31"/>
      <c r="G872" s="31"/>
      <c r="H872" s="31"/>
      <c r="I872" s="31"/>
      <c r="J872" s="31">
        <v>1</v>
      </c>
      <c r="K872" s="51"/>
      <c r="L872" s="132"/>
      <c r="M872" s="17"/>
      <c r="N872" s="18"/>
      <c r="O872" s="29"/>
      <c r="P872" s="44">
        <v>1</v>
      </c>
      <c r="Q872" s="46"/>
      <c r="R872" s="29"/>
    </row>
    <row r="873" spans="1:18" ht="15.75" customHeight="1">
      <c r="A873" s="9">
        <v>2402</v>
      </c>
      <c r="B873" s="31"/>
      <c r="C873" s="31"/>
      <c r="D873" s="31"/>
      <c r="E873" s="31"/>
      <c r="F873" s="31"/>
      <c r="G873" s="31"/>
      <c r="H873" s="31"/>
      <c r="I873" s="31"/>
      <c r="J873" s="31"/>
      <c r="K873" s="51"/>
      <c r="L873" s="132"/>
      <c r="M873" s="17"/>
      <c r="N873" s="18"/>
      <c r="O873" s="29"/>
      <c r="P873" s="44"/>
      <c r="Q873" s="46"/>
      <c r="R873" s="29"/>
    </row>
    <row r="874" spans="1:18" ht="15.75" customHeight="1">
      <c r="A874" s="9">
        <v>2501</v>
      </c>
      <c r="B874" s="31"/>
      <c r="C874" s="31"/>
      <c r="D874" s="31"/>
      <c r="E874" s="31"/>
      <c r="F874" s="31"/>
      <c r="G874" s="31"/>
      <c r="H874" s="31"/>
      <c r="I874" s="31"/>
      <c r="J874" s="31"/>
      <c r="K874" s="51"/>
      <c r="L874" s="132"/>
      <c r="M874" s="17"/>
      <c r="N874" s="18"/>
      <c r="O874" s="29"/>
      <c r="P874" s="44"/>
      <c r="Q874" s="46"/>
      <c r="R874" s="29"/>
    </row>
    <row r="875" spans="1:18" ht="15.75" customHeight="1">
      <c r="A875" s="9">
        <v>2502</v>
      </c>
      <c r="B875" s="31"/>
      <c r="C875" s="31"/>
      <c r="D875" s="31"/>
      <c r="E875" s="31"/>
      <c r="F875" s="31"/>
      <c r="G875" s="31"/>
      <c r="H875" s="31"/>
      <c r="I875" s="31"/>
      <c r="J875" s="31"/>
      <c r="K875" s="51"/>
      <c r="L875" s="132"/>
      <c r="M875" s="17"/>
      <c r="N875" s="18"/>
      <c r="O875" s="17"/>
      <c r="P875" s="148"/>
      <c r="Q875" s="28"/>
      <c r="R875" s="29"/>
    </row>
    <row r="876" spans="1:18" ht="15.75" customHeight="1">
      <c r="A876" s="9">
        <v>2601</v>
      </c>
      <c r="B876" s="31"/>
      <c r="C876" s="31"/>
      <c r="D876" s="31"/>
      <c r="E876" s="31"/>
      <c r="F876" s="31"/>
      <c r="G876" s="31"/>
      <c r="H876" s="31"/>
      <c r="I876" s="31"/>
      <c r="J876" s="31"/>
      <c r="K876" s="51"/>
      <c r="L876" s="132"/>
      <c r="M876" s="17"/>
      <c r="N876" s="18"/>
      <c r="O876" s="19" t="s">
        <v>48</v>
      </c>
      <c r="P876" s="142">
        <v>42</v>
      </c>
      <c r="Q876" s="21">
        <f>IF(SUM(K864:K872)=0,"",SUM(K864:K872))</f>
        <v>55</v>
      </c>
      <c r="R876" s="22" t="s">
        <v>3</v>
      </c>
    </row>
    <row r="877" spans="1:18" ht="15.75" customHeight="1">
      <c r="A877" s="9">
        <v>2602</v>
      </c>
      <c r="B877" s="31"/>
      <c r="C877" s="31"/>
      <c r="D877" s="31"/>
      <c r="E877" s="31"/>
      <c r="F877" s="31"/>
      <c r="G877" s="31"/>
      <c r="H877" s="31"/>
      <c r="I877" s="31"/>
      <c r="J877" s="31"/>
      <c r="K877" s="51"/>
      <c r="L877" s="132"/>
      <c r="M877" s="17"/>
      <c r="N877" s="18"/>
      <c r="O877" s="23" t="s">
        <v>50</v>
      </c>
      <c r="P877" s="24">
        <f>IF(P876/B862=0,"",P876/B862)</f>
        <v>0.57534246575342463</v>
      </c>
      <c r="Q877" s="25">
        <f>IF(P876/Q876=0,"",P876/Q876)</f>
        <v>0.76363636363636367</v>
      </c>
      <c r="R877" s="26" t="s">
        <v>51</v>
      </c>
    </row>
    <row r="878" spans="1:18" ht="15.75" customHeight="1">
      <c r="A878" s="9">
        <v>2701</v>
      </c>
      <c r="B878" s="115"/>
      <c r="C878" s="115"/>
      <c r="D878" s="115"/>
      <c r="E878" s="115"/>
      <c r="F878" s="115"/>
      <c r="G878" s="115"/>
      <c r="H878" s="115"/>
      <c r="I878" s="115"/>
      <c r="J878" s="115"/>
      <c r="K878" s="51"/>
      <c r="L878" s="133"/>
      <c r="M878" s="48"/>
      <c r="N878" s="49"/>
      <c r="O878" s="11"/>
      <c r="P878" s="149"/>
      <c r="Q878" s="12"/>
      <c r="R878" s="13"/>
    </row>
    <row r="879" spans="1:18" ht="18" customHeight="1">
      <c r="A879" s="14"/>
      <c r="B879" s="193" t="s">
        <v>37</v>
      </c>
      <c r="C879" s="193"/>
      <c r="D879" s="193"/>
      <c r="E879" s="193"/>
      <c r="F879" s="193"/>
      <c r="G879" s="193"/>
      <c r="H879" s="193"/>
      <c r="I879" s="193"/>
      <c r="J879" s="193"/>
      <c r="K879" s="114">
        <f>SUM(K869:K875)</f>
        <v>55</v>
      </c>
      <c r="L879" s="134">
        <f>((SUM(K869:K870))/B862)</f>
        <v>0.65753424657534243</v>
      </c>
      <c r="M879" s="30">
        <f>IF(K879=0,"",K879/B862)</f>
        <v>0.75342465753424659</v>
      </c>
      <c r="N879" s="30">
        <f>M879-L879</f>
        <v>9.589041095890416E-2</v>
      </c>
      <c r="O879" s="5"/>
      <c r="P879" s="129"/>
      <c r="Q879" s="16"/>
      <c r="R879" s="5"/>
    </row>
    <row r="880" spans="1:18" ht="12.75" customHeight="1">
      <c r="M880" s="5"/>
      <c r="N880" s="5"/>
      <c r="P880" s="130"/>
    </row>
    <row r="881" spans="1:19" ht="12.75" customHeight="1">
      <c r="M881" s="5"/>
      <c r="N881" s="5"/>
      <c r="P881" s="130"/>
    </row>
    <row r="882" spans="1:19" ht="26.25" customHeight="1">
      <c r="B882" s="194" t="s">
        <v>72</v>
      </c>
      <c r="C882" s="194"/>
      <c r="D882" s="194"/>
      <c r="E882" s="194"/>
      <c r="F882" s="194"/>
      <c r="G882" s="194"/>
      <c r="H882" s="194"/>
      <c r="I882" s="194"/>
      <c r="J882" s="194"/>
      <c r="K882" s="113" t="s">
        <v>62</v>
      </c>
      <c r="L882" s="130"/>
      <c r="M882" s="5"/>
      <c r="N882" s="6"/>
      <c r="O882" s="5"/>
      <c r="P882" s="129"/>
      <c r="Q882" s="6"/>
      <c r="R882" s="6"/>
    </row>
    <row r="883" spans="1:19" ht="20.25" customHeight="1">
      <c r="A883" s="195" t="s">
        <v>1</v>
      </c>
      <c r="B883" s="197" t="s">
        <v>2</v>
      </c>
      <c r="C883" s="198"/>
      <c r="D883" s="198"/>
      <c r="E883" s="198"/>
      <c r="F883" s="198"/>
      <c r="G883" s="198"/>
      <c r="H883" s="198"/>
      <c r="I883" s="198"/>
      <c r="J883" s="199"/>
      <c r="K883" s="200" t="s">
        <v>3</v>
      </c>
      <c r="L883" s="191" t="s">
        <v>4</v>
      </c>
      <c r="M883" s="191" t="s">
        <v>5</v>
      </c>
      <c r="N883" s="202" t="s">
        <v>6</v>
      </c>
      <c r="O883" s="191" t="s">
        <v>7</v>
      </c>
      <c r="P883" s="189" t="s">
        <v>8</v>
      </c>
      <c r="Q883" s="189" t="s">
        <v>9</v>
      </c>
      <c r="R883" s="191" t="s">
        <v>10</v>
      </c>
    </row>
    <row r="884" spans="1:19" ht="15.75" customHeight="1">
      <c r="A884" s="204"/>
      <c r="B884" s="9" t="s">
        <v>11</v>
      </c>
      <c r="C884" s="9" t="s">
        <v>12</v>
      </c>
      <c r="D884" s="9" t="s">
        <v>13</v>
      </c>
      <c r="E884" s="9" t="s">
        <v>14</v>
      </c>
      <c r="F884" s="9" t="s">
        <v>15</v>
      </c>
      <c r="G884" s="9" t="s">
        <v>16</v>
      </c>
      <c r="H884" s="9" t="s">
        <v>17</v>
      </c>
      <c r="I884" s="9" t="s">
        <v>18</v>
      </c>
      <c r="J884" s="9" t="s">
        <v>19</v>
      </c>
      <c r="K884" s="208"/>
      <c r="L884" s="207"/>
      <c r="M884" s="204"/>
      <c r="N884" s="204"/>
      <c r="O884" s="204"/>
      <c r="P884" s="207"/>
      <c r="Q884" s="204"/>
      <c r="R884" s="204"/>
    </row>
    <row r="885" spans="1:19" ht="15.75" customHeight="1">
      <c r="A885" s="9">
        <v>1902</v>
      </c>
      <c r="B885" s="31">
        <v>121</v>
      </c>
      <c r="C885" s="31"/>
      <c r="D885" s="31"/>
      <c r="E885" s="31"/>
      <c r="F885" s="31"/>
      <c r="G885" s="31"/>
      <c r="H885" s="31"/>
      <c r="I885" s="31"/>
      <c r="J885" s="31"/>
      <c r="K885" s="51"/>
      <c r="L885" s="131"/>
      <c r="M885" s="33"/>
      <c r="N885" s="34"/>
      <c r="O885" s="35"/>
      <c r="P885" s="36">
        <f>B885</f>
        <v>121</v>
      </c>
      <c r="Q885" s="37"/>
      <c r="R885" s="35"/>
    </row>
    <row r="886" spans="1:19" ht="15.75" customHeight="1">
      <c r="A886" s="9">
        <v>2001</v>
      </c>
      <c r="B886" s="31"/>
      <c r="C886" s="31">
        <v>95</v>
      </c>
      <c r="D886" s="31"/>
      <c r="E886" s="31"/>
      <c r="F886" s="31"/>
      <c r="G886" s="31"/>
      <c r="H886" s="31"/>
      <c r="I886" s="31"/>
      <c r="J886" s="31"/>
      <c r="K886" s="51"/>
      <c r="L886" s="132"/>
      <c r="M886" s="17"/>
      <c r="N886" s="39"/>
      <c r="O886" s="40">
        <f>IF(C886=0,"",C886/B885)</f>
        <v>0.78512396694214881</v>
      </c>
      <c r="P886" s="41">
        <v>96</v>
      </c>
      <c r="Q886" s="42">
        <f t="shared" ref="Q886:Q893" si="76">IF(P886=0,"",P886/P885)</f>
        <v>0.79338842975206614</v>
      </c>
      <c r="R886" s="42">
        <f t="shared" ref="R886:R893" si="77">IF(P886=0,"",100%-Q886)</f>
        <v>0.20661157024793386</v>
      </c>
    </row>
    <row r="887" spans="1:19" ht="15.75" customHeight="1">
      <c r="A887" s="9">
        <v>2002</v>
      </c>
      <c r="B887" s="31"/>
      <c r="C887" s="31"/>
      <c r="D887" s="31">
        <v>92</v>
      </c>
      <c r="E887" s="31"/>
      <c r="F887" s="31"/>
      <c r="G887" s="31"/>
      <c r="H887" s="31"/>
      <c r="I887" s="31"/>
      <c r="J887" s="31"/>
      <c r="K887" s="51"/>
      <c r="L887" s="132"/>
      <c r="M887" s="17"/>
      <c r="N887" s="39"/>
      <c r="O887" s="40">
        <f>IF(D887=0,"",D887/C886)</f>
        <v>0.96842105263157896</v>
      </c>
      <c r="P887" s="41">
        <v>94</v>
      </c>
      <c r="Q887" s="42">
        <f t="shared" si="76"/>
        <v>0.97916666666666663</v>
      </c>
      <c r="R887" s="42">
        <f t="shared" si="77"/>
        <v>2.083333333333337E-2</v>
      </c>
      <c r="S887" s="27">
        <f>P887/P885</f>
        <v>0.77685950413223137</v>
      </c>
    </row>
    <row r="888" spans="1:19" ht="15.75" customHeight="1">
      <c r="A888" s="9">
        <v>2101</v>
      </c>
      <c r="B888" s="31"/>
      <c r="C888" s="31"/>
      <c r="D888" s="31"/>
      <c r="E888" s="31">
        <v>89</v>
      </c>
      <c r="F888" s="31"/>
      <c r="G888" s="31"/>
      <c r="H888" s="31"/>
      <c r="I888" s="31"/>
      <c r="J888" s="31"/>
      <c r="K888" s="51"/>
      <c r="L888" s="132"/>
      <c r="M888" s="17"/>
      <c r="N888" s="39"/>
      <c r="O888" s="40">
        <f>IF(E888=0,"",E888/D887)</f>
        <v>0.96739130434782605</v>
      </c>
      <c r="P888" s="41">
        <v>91</v>
      </c>
      <c r="Q888" s="42">
        <f t="shared" si="76"/>
        <v>0.96808510638297873</v>
      </c>
      <c r="R888" s="42">
        <f t="shared" si="77"/>
        <v>3.1914893617021267E-2</v>
      </c>
    </row>
    <row r="889" spans="1:19" ht="15.75" customHeight="1">
      <c r="A889" s="9">
        <v>2102</v>
      </c>
      <c r="B889" s="31"/>
      <c r="C889" s="31"/>
      <c r="D889" s="31"/>
      <c r="E889" s="31"/>
      <c r="F889" s="31">
        <v>83</v>
      </c>
      <c r="G889" s="31"/>
      <c r="H889" s="31"/>
      <c r="I889" s="31"/>
      <c r="J889" s="31"/>
      <c r="K889" s="51"/>
      <c r="L889" s="132"/>
      <c r="M889" s="17"/>
      <c r="N889" s="39"/>
      <c r="O889" s="40">
        <f>IF(F889=0,"",F889/E888)</f>
        <v>0.93258426966292129</v>
      </c>
      <c r="P889" s="41">
        <v>85</v>
      </c>
      <c r="Q889" s="42">
        <f t="shared" si="76"/>
        <v>0.93406593406593408</v>
      </c>
      <c r="R889" s="42">
        <f t="shared" si="77"/>
        <v>6.5934065934065922E-2</v>
      </c>
    </row>
    <row r="890" spans="1:19" ht="15.75" customHeight="1">
      <c r="A890" s="9">
        <v>2201</v>
      </c>
      <c r="B890" s="31"/>
      <c r="C890" s="31"/>
      <c r="D890" s="31"/>
      <c r="E890" s="31"/>
      <c r="F890" s="31"/>
      <c r="G890" s="31">
        <v>79</v>
      </c>
      <c r="H890" s="31"/>
      <c r="I890" s="31"/>
      <c r="J890" s="31"/>
      <c r="K890" s="51"/>
      <c r="L890" s="132"/>
      <c r="M890" s="17"/>
      <c r="N890" s="39"/>
      <c r="O890" s="40">
        <f>IF(G890=0,"",G890/F889)</f>
        <v>0.95180722891566261</v>
      </c>
      <c r="P890" s="41">
        <v>84</v>
      </c>
      <c r="Q890" s="42">
        <f t="shared" si="76"/>
        <v>0.9882352941176471</v>
      </c>
      <c r="R890" s="42">
        <f t="shared" si="77"/>
        <v>1.1764705882352899E-2</v>
      </c>
    </row>
    <row r="891" spans="1:19" ht="15.75" customHeight="1">
      <c r="A891" s="9">
        <v>2202</v>
      </c>
      <c r="B891" s="31"/>
      <c r="C891" s="31"/>
      <c r="D891" s="31"/>
      <c r="E891" s="31"/>
      <c r="F891" s="31"/>
      <c r="G891" s="31"/>
      <c r="H891" s="31">
        <v>78</v>
      </c>
      <c r="I891" s="31"/>
      <c r="J891" s="31"/>
      <c r="K891" s="51"/>
      <c r="L891" s="132"/>
      <c r="M891" s="17"/>
      <c r="N891" s="39"/>
      <c r="O891" s="40">
        <f>IF(H891=0,"",H891/G890)</f>
        <v>0.98734177215189878</v>
      </c>
      <c r="P891" s="41">
        <v>84</v>
      </c>
      <c r="Q891" s="42">
        <f t="shared" si="76"/>
        <v>1</v>
      </c>
      <c r="R891" s="42">
        <f t="shared" si="77"/>
        <v>0</v>
      </c>
    </row>
    <row r="892" spans="1:19" ht="15.75" customHeight="1">
      <c r="A892" s="9">
        <v>2301</v>
      </c>
      <c r="B892" s="31"/>
      <c r="C892" s="31"/>
      <c r="D892" s="31"/>
      <c r="E892" s="31"/>
      <c r="F892" s="31"/>
      <c r="G892" s="31"/>
      <c r="H892" s="31"/>
      <c r="I892" s="31">
        <v>77</v>
      </c>
      <c r="J892" s="31"/>
      <c r="K892" s="51"/>
      <c r="L892" s="132"/>
      <c r="M892" s="17"/>
      <c r="N892" s="39"/>
      <c r="O892" s="40">
        <f>IF(I892=0,"",I892/H891)</f>
        <v>0.98717948717948723</v>
      </c>
      <c r="P892" s="41">
        <v>83</v>
      </c>
      <c r="Q892" s="42">
        <f t="shared" si="76"/>
        <v>0.98809523809523814</v>
      </c>
      <c r="R892" s="42">
        <f t="shared" si="77"/>
        <v>1.1904761904761862E-2</v>
      </c>
    </row>
    <row r="893" spans="1:19" ht="15.75" customHeight="1">
      <c r="A893" s="9">
        <v>2302</v>
      </c>
      <c r="B893" s="31"/>
      <c r="C893" s="31"/>
      <c r="D893" s="31"/>
      <c r="E893" s="31"/>
      <c r="F893" s="31"/>
      <c r="G893" s="31"/>
      <c r="H893" s="31"/>
      <c r="I893" s="31"/>
      <c r="J893" s="31">
        <v>76</v>
      </c>
      <c r="K893" s="51">
        <v>67</v>
      </c>
      <c r="L893" s="132"/>
      <c r="M893" s="17"/>
      <c r="N893" s="39"/>
      <c r="O893" s="40">
        <f>IF(J893=0,"",J893/I892)</f>
        <v>0.98701298701298701</v>
      </c>
      <c r="P893" s="41">
        <v>80</v>
      </c>
      <c r="Q893" s="42">
        <f t="shared" si="76"/>
        <v>0.96385542168674698</v>
      </c>
      <c r="R893" s="42">
        <f t="shared" si="77"/>
        <v>3.6144578313253017E-2</v>
      </c>
    </row>
    <row r="894" spans="1:19" ht="15.75" customHeight="1">
      <c r="A894" s="9">
        <v>2401</v>
      </c>
      <c r="B894" s="31"/>
      <c r="C894" s="31"/>
      <c r="D894" s="31"/>
      <c r="E894" s="31"/>
      <c r="F894" s="31"/>
      <c r="G894" s="31"/>
      <c r="H894" s="31"/>
      <c r="I894" s="31"/>
      <c r="J894" s="31">
        <v>8</v>
      </c>
      <c r="K894" s="51">
        <v>8</v>
      </c>
      <c r="L894" s="132"/>
      <c r="M894" s="17"/>
      <c r="N894" s="17"/>
      <c r="O894" s="17"/>
      <c r="P894" s="41">
        <v>9</v>
      </c>
      <c r="Q894" s="46"/>
      <c r="R894" s="29"/>
    </row>
    <row r="895" spans="1:19" ht="15.75" customHeight="1">
      <c r="A895" s="9">
        <v>2402</v>
      </c>
      <c r="B895" s="31"/>
      <c r="C895" s="31"/>
      <c r="D895" s="31"/>
      <c r="E895" s="31"/>
      <c r="F895" s="31"/>
      <c r="G895" s="31"/>
      <c r="H895" s="31"/>
      <c r="I895" s="31"/>
      <c r="J895" s="31">
        <v>1</v>
      </c>
      <c r="K895" s="83">
        <v>1</v>
      </c>
      <c r="L895" s="132"/>
      <c r="M895" s="17"/>
      <c r="N895" s="18"/>
      <c r="O895" s="29"/>
      <c r="P895" s="44">
        <v>1</v>
      </c>
      <c r="Q895" s="46"/>
      <c r="R895" s="29"/>
    </row>
    <row r="896" spans="1:19" ht="15.75" customHeight="1">
      <c r="A896" s="9">
        <v>2501</v>
      </c>
      <c r="B896" s="31"/>
      <c r="C896" s="31"/>
      <c r="D896" s="31"/>
      <c r="E896" s="31"/>
      <c r="F896" s="31"/>
      <c r="G896" s="31"/>
      <c r="H896" s="31"/>
      <c r="I896" s="31"/>
      <c r="J896" s="31"/>
      <c r="K896" s="51"/>
      <c r="L896" s="132"/>
      <c r="M896" s="17"/>
      <c r="N896" s="18"/>
      <c r="O896" s="29"/>
      <c r="P896" s="44"/>
      <c r="Q896" s="46"/>
      <c r="R896" s="29"/>
    </row>
    <row r="897" spans="1:19" ht="15.75" customHeight="1">
      <c r="A897" s="9">
        <v>2502</v>
      </c>
      <c r="B897" s="31"/>
      <c r="C897" s="31"/>
      <c r="D897" s="31"/>
      <c r="E897" s="31"/>
      <c r="F897" s="31"/>
      <c r="G897" s="31"/>
      <c r="H897" s="31"/>
      <c r="I897" s="31"/>
      <c r="J897" s="31"/>
      <c r="K897" s="51"/>
      <c r="L897" s="132"/>
      <c r="M897" s="17"/>
      <c r="N897" s="18"/>
      <c r="O897" s="29"/>
      <c r="P897" s="44"/>
      <c r="Q897" s="46"/>
      <c r="R897" s="29"/>
    </row>
    <row r="898" spans="1:19" ht="15.75" customHeight="1">
      <c r="A898" s="9">
        <v>2601</v>
      </c>
      <c r="B898" s="31"/>
      <c r="C898" s="31"/>
      <c r="D898" s="31"/>
      <c r="E898" s="31"/>
      <c r="F898" s="31"/>
      <c r="G898" s="31"/>
      <c r="H898" s="31"/>
      <c r="I898" s="31"/>
      <c r="J898" s="31"/>
      <c r="K898" s="51"/>
      <c r="L898" s="132"/>
      <c r="M898" s="17"/>
      <c r="N898" s="18"/>
      <c r="O898" s="17"/>
      <c r="P898" s="148"/>
      <c r="Q898" s="28"/>
      <c r="R898" s="29"/>
    </row>
    <row r="899" spans="1:19" ht="15.75" customHeight="1">
      <c r="A899" s="9">
        <v>2602</v>
      </c>
      <c r="B899" s="31"/>
      <c r="C899" s="31"/>
      <c r="D899" s="31"/>
      <c r="E899" s="31"/>
      <c r="F899" s="31"/>
      <c r="G899" s="31"/>
      <c r="H899" s="31"/>
      <c r="I899" s="31"/>
      <c r="J899" s="31"/>
      <c r="K899" s="51"/>
      <c r="L899" s="132"/>
      <c r="M899" s="17"/>
      <c r="N899" s="18"/>
      <c r="O899" s="19" t="s">
        <v>48</v>
      </c>
      <c r="P899" s="142">
        <v>39</v>
      </c>
      <c r="Q899" s="21">
        <f>IF(SUM(K887:K895)=0,"",SUM(K887:K895))</f>
        <v>76</v>
      </c>
      <c r="R899" s="22" t="s">
        <v>3</v>
      </c>
    </row>
    <row r="900" spans="1:19" ht="15.75" customHeight="1">
      <c r="A900" s="9">
        <v>2701</v>
      </c>
      <c r="B900" s="31"/>
      <c r="C900" s="31"/>
      <c r="D900" s="31"/>
      <c r="E900" s="31"/>
      <c r="F900" s="31"/>
      <c r="G900" s="31"/>
      <c r="H900" s="31"/>
      <c r="I900" s="31"/>
      <c r="J900" s="31"/>
      <c r="K900" s="51"/>
      <c r="L900" s="132"/>
      <c r="M900" s="17"/>
      <c r="N900" s="18"/>
      <c r="O900" s="23" t="s">
        <v>50</v>
      </c>
      <c r="P900" s="24">
        <f>IF(P899/B885=0,"",P899/B885)</f>
        <v>0.32231404958677684</v>
      </c>
      <c r="Q900" s="25">
        <f>IF(P899/Q899=0,"",P899/Q899)</f>
        <v>0.51315789473684215</v>
      </c>
      <c r="R900" s="26" t="s">
        <v>51</v>
      </c>
    </row>
    <row r="901" spans="1:19" ht="15.75" customHeight="1">
      <c r="A901" s="9">
        <v>2702</v>
      </c>
      <c r="B901" s="115"/>
      <c r="C901" s="115"/>
      <c r="D901" s="115"/>
      <c r="E901" s="115"/>
      <c r="F901" s="115"/>
      <c r="G901" s="115"/>
      <c r="H901" s="115"/>
      <c r="I901" s="115"/>
      <c r="J901" s="115"/>
      <c r="K901" s="51"/>
      <c r="L901" s="133"/>
      <c r="M901" s="48"/>
      <c r="N901" s="49"/>
      <c r="O901" s="11"/>
      <c r="P901" s="149"/>
      <c r="Q901" s="12"/>
      <c r="R901" s="13"/>
    </row>
    <row r="902" spans="1:19" ht="18" customHeight="1">
      <c r="A902" s="14"/>
      <c r="B902" s="193" t="s">
        <v>37</v>
      </c>
      <c r="C902" s="193"/>
      <c r="D902" s="193"/>
      <c r="E902" s="193"/>
      <c r="F902" s="193"/>
      <c r="G902" s="193"/>
      <c r="H902" s="193"/>
      <c r="I902" s="193"/>
      <c r="J902" s="193"/>
      <c r="K902" s="114">
        <f>SUM(K893:K898)</f>
        <v>76</v>
      </c>
      <c r="L902" s="134">
        <f>IF(K893=0,"",K893/B885)</f>
        <v>0.55371900826446285</v>
      </c>
      <c r="M902" s="30">
        <f>IF(K902=0,"",K902/B885)</f>
        <v>0.62809917355371903</v>
      </c>
      <c r="N902" s="30">
        <f>IF(K893=0,"",M902-L902)</f>
        <v>7.4380165289256173E-2</v>
      </c>
      <c r="O902" s="5"/>
      <c r="P902" s="129"/>
      <c r="Q902" s="16"/>
      <c r="R902" s="5"/>
    </row>
    <row r="903" spans="1:19" ht="12.75" customHeight="1">
      <c r="M903" s="5"/>
      <c r="N903" s="5"/>
      <c r="P903" s="130"/>
    </row>
    <row r="904" spans="1:19" ht="12.75" customHeight="1">
      <c r="M904" s="5"/>
      <c r="N904" s="5"/>
      <c r="P904" s="130"/>
    </row>
    <row r="905" spans="1:19" ht="26.25">
      <c r="B905" s="194" t="s">
        <v>72</v>
      </c>
      <c r="C905" s="194"/>
      <c r="D905" s="194"/>
      <c r="E905" s="194"/>
      <c r="F905" s="194"/>
      <c r="G905" s="194"/>
      <c r="H905" s="194"/>
      <c r="I905" s="194"/>
      <c r="J905" s="194"/>
      <c r="K905" s="113" t="s">
        <v>63</v>
      </c>
      <c r="L905" s="130"/>
      <c r="M905" s="5"/>
      <c r="N905" s="6"/>
      <c r="O905" s="5"/>
      <c r="P905" s="129"/>
      <c r="Q905" s="6"/>
      <c r="R905" s="6"/>
    </row>
    <row r="906" spans="1:19" ht="20.25">
      <c r="A906" s="195" t="s">
        <v>1</v>
      </c>
      <c r="B906" s="197" t="s">
        <v>2</v>
      </c>
      <c r="C906" s="198"/>
      <c r="D906" s="198"/>
      <c r="E906" s="198"/>
      <c r="F906" s="198"/>
      <c r="G906" s="198"/>
      <c r="H906" s="198"/>
      <c r="I906" s="198"/>
      <c r="J906" s="199"/>
      <c r="K906" s="200" t="s">
        <v>3</v>
      </c>
      <c r="L906" s="191" t="s">
        <v>4</v>
      </c>
      <c r="M906" s="191" t="s">
        <v>5</v>
      </c>
      <c r="N906" s="202" t="s">
        <v>6</v>
      </c>
      <c r="O906" s="191" t="s">
        <v>7</v>
      </c>
      <c r="P906" s="189" t="s">
        <v>8</v>
      </c>
      <c r="Q906" s="189" t="s">
        <v>9</v>
      </c>
      <c r="R906" s="191" t="s">
        <v>10</v>
      </c>
    </row>
    <row r="907" spans="1:19" ht="15.75" customHeight="1">
      <c r="A907" s="204"/>
      <c r="B907" s="9" t="s">
        <v>11</v>
      </c>
      <c r="C907" s="9" t="s">
        <v>12</v>
      </c>
      <c r="D907" s="9" t="s">
        <v>13</v>
      </c>
      <c r="E907" s="9" t="s">
        <v>14</v>
      </c>
      <c r="F907" s="9" t="s">
        <v>15</v>
      </c>
      <c r="G907" s="9" t="s">
        <v>16</v>
      </c>
      <c r="H907" s="9" t="s">
        <v>17</v>
      </c>
      <c r="I907" s="9" t="s">
        <v>18</v>
      </c>
      <c r="J907" s="9" t="s">
        <v>19</v>
      </c>
      <c r="K907" s="208"/>
      <c r="L907" s="207"/>
      <c r="M907" s="204"/>
      <c r="N907" s="204"/>
      <c r="O907" s="204"/>
      <c r="P907" s="207"/>
      <c r="Q907" s="204"/>
      <c r="R907" s="204"/>
    </row>
    <row r="908" spans="1:19" ht="15.75" customHeight="1">
      <c r="A908" s="9">
        <v>2001</v>
      </c>
      <c r="B908" s="31">
        <v>78</v>
      </c>
      <c r="C908" s="31"/>
      <c r="D908" s="31"/>
      <c r="E908" s="31"/>
      <c r="F908" s="31"/>
      <c r="G908" s="31"/>
      <c r="H908" s="31"/>
      <c r="I908" s="31"/>
      <c r="J908" s="31"/>
      <c r="K908" s="51"/>
      <c r="L908" s="131"/>
      <c r="M908" s="33"/>
      <c r="N908" s="34"/>
      <c r="O908" s="35"/>
      <c r="P908" s="36">
        <f>B908</f>
        <v>78</v>
      </c>
      <c r="Q908" s="37"/>
      <c r="R908" s="35"/>
    </row>
    <row r="909" spans="1:19" ht="15.75" customHeight="1">
      <c r="A909" s="9">
        <v>2002</v>
      </c>
      <c r="B909" s="31"/>
      <c r="C909" s="31">
        <v>69</v>
      </c>
      <c r="D909" s="31"/>
      <c r="E909" s="31"/>
      <c r="F909" s="31"/>
      <c r="G909" s="31"/>
      <c r="H909" s="31"/>
      <c r="I909" s="31"/>
      <c r="J909" s="31"/>
      <c r="K909" s="51"/>
      <c r="L909" s="132"/>
      <c r="M909" s="17"/>
      <c r="N909" s="39"/>
      <c r="O909" s="40">
        <f>IF(C909=0,"",C909/B908)</f>
        <v>0.88461538461538458</v>
      </c>
      <c r="P909" s="41">
        <v>70</v>
      </c>
      <c r="Q909" s="42">
        <f t="shared" ref="Q909:Q916" si="78">IF(P909=0,"",P909/P908)</f>
        <v>0.89743589743589747</v>
      </c>
      <c r="R909" s="42">
        <f t="shared" ref="R909:R916" si="79">IF(P909=0,"",100%-Q909)</f>
        <v>0.10256410256410253</v>
      </c>
    </row>
    <row r="910" spans="1:19" ht="15.75" customHeight="1">
      <c r="A910" s="9">
        <v>2101</v>
      </c>
      <c r="B910" s="31"/>
      <c r="C910" s="31"/>
      <c r="D910" s="31">
        <v>59</v>
      </c>
      <c r="E910" s="31"/>
      <c r="F910" s="31"/>
      <c r="G910" s="31"/>
      <c r="H910" s="31"/>
      <c r="I910" s="31"/>
      <c r="J910" s="31"/>
      <c r="K910" s="51"/>
      <c r="L910" s="132"/>
      <c r="M910" s="17"/>
      <c r="N910" s="39"/>
      <c r="O910" s="40">
        <f>IF(D910=0,"",D910/C909)</f>
        <v>0.85507246376811596</v>
      </c>
      <c r="P910" s="41">
        <v>62</v>
      </c>
      <c r="Q910" s="42">
        <f t="shared" si="78"/>
        <v>0.88571428571428568</v>
      </c>
      <c r="R910" s="42">
        <f t="shared" si="79"/>
        <v>0.11428571428571432</v>
      </c>
      <c r="S910" s="27">
        <f>P910/P908</f>
        <v>0.79487179487179482</v>
      </c>
    </row>
    <row r="911" spans="1:19" ht="15.75" customHeight="1">
      <c r="A911" s="9">
        <v>2102</v>
      </c>
      <c r="B911" s="31"/>
      <c r="C911" s="31"/>
      <c r="D911" s="31"/>
      <c r="E911" s="31">
        <v>54</v>
      </c>
      <c r="F911" s="31"/>
      <c r="G911" s="31"/>
      <c r="H911" s="31"/>
      <c r="I911" s="31"/>
      <c r="J911" s="31"/>
      <c r="K911" s="51"/>
      <c r="L911" s="132"/>
      <c r="M911" s="17"/>
      <c r="N911" s="39"/>
      <c r="O911" s="40">
        <f>IF(E911=0,"",E911/D910)</f>
        <v>0.9152542372881356</v>
      </c>
      <c r="P911" s="41">
        <v>58</v>
      </c>
      <c r="Q911" s="42">
        <f t="shared" si="78"/>
        <v>0.93548387096774188</v>
      </c>
      <c r="R911" s="42">
        <f t="shared" si="79"/>
        <v>6.4516129032258118E-2</v>
      </c>
    </row>
    <row r="912" spans="1:19" ht="15.75" customHeight="1">
      <c r="A912" s="9">
        <v>2201</v>
      </c>
      <c r="B912" s="31"/>
      <c r="C912" s="31"/>
      <c r="D912" s="31"/>
      <c r="E912" s="31"/>
      <c r="F912" s="31">
        <v>50</v>
      </c>
      <c r="G912" s="31"/>
      <c r="H912" s="31"/>
      <c r="I912" s="31"/>
      <c r="J912" s="31"/>
      <c r="K912" s="51"/>
      <c r="L912" s="132"/>
      <c r="M912" s="17"/>
      <c r="N912" s="39"/>
      <c r="O912" s="40">
        <f>IF(F912=0,"",F912/E911)</f>
        <v>0.92592592592592593</v>
      </c>
      <c r="P912" s="41">
        <v>53</v>
      </c>
      <c r="Q912" s="42">
        <f t="shared" si="78"/>
        <v>0.91379310344827591</v>
      </c>
      <c r="R912" s="42">
        <f t="shared" si="79"/>
        <v>8.6206896551724088E-2</v>
      </c>
    </row>
    <row r="913" spans="1:18" ht="15.75" customHeight="1">
      <c r="A913" s="9">
        <v>2202</v>
      </c>
      <c r="B913" s="31"/>
      <c r="C913" s="31"/>
      <c r="D913" s="31"/>
      <c r="E913" s="31"/>
      <c r="F913" s="31"/>
      <c r="G913" s="31">
        <v>49</v>
      </c>
      <c r="H913" s="31"/>
      <c r="I913" s="31"/>
      <c r="J913" s="31"/>
      <c r="K913" s="51"/>
      <c r="L913" s="132"/>
      <c r="M913" s="17"/>
      <c r="N913" s="39"/>
      <c r="O913" s="40">
        <f>IF(G913=0,"",G913/F912)</f>
        <v>0.98</v>
      </c>
      <c r="P913" s="41">
        <v>51</v>
      </c>
      <c r="Q913" s="42">
        <f t="shared" si="78"/>
        <v>0.96226415094339623</v>
      </c>
      <c r="R913" s="42">
        <f t="shared" si="79"/>
        <v>3.7735849056603765E-2</v>
      </c>
    </row>
    <row r="914" spans="1:18" ht="15.75" customHeight="1">
      <c r="A914" s="9">
        <v>2301</v>
      </c>
      <c r="B914" s="31"/>
      <c r="C914" s="31"/>
      <c r="D914" s="31"/>
      <c r="E914" s="31"/>
      <c r="F914" s="31"/>
      <c r="G914" s="31"/>
      <c r="H914" s="31">
        <v>47</v>
      </c>
      <c r="I914" s="31"/>
      <c r="J914" s="31"/>
      <c r="K914" s="51"/>
      <c r="L914" s="132"/>
      <c r="M914" s="17"/>
      <c r="N914" s="39"/>
      <c r="O914" s="40">
        <f>IF(H914=0,"",H914/G913)</f>
        <v>0.95918367346938771</v>
      </c>
      <c r="P914" s="41">
        <v>49</v>
      </c>
      <c r="Q914" s="42">
        <f t="shared" si="78"/>
        <v>0.96078431372549022</v>
      </c>
      <c r="R914" s="42">
        <f t="shared" si="79"/>
        <v>3.9215686274509776E-2</v>
      </c>
    </row>
    <row r="915" spans="1:18" ht="15.75" customHeight="1">
      <c r="A915" s="9">
        <v>2302</v>
      </c>
      <c r="B915" s="31"/>
      <c r="C915" s="31"/>
      <c r="D915" s="31"/>
      <c r="E915" s="31"/>
      <c r="F915" s="31"/>
      <c r="G915" s="31"/>
      <c r="H915" s="31"/>
      <c r="I915" s="31">
        <v>44</v>
      </c>
      <c r="J915" s="31"/>
      <c r="K915" s="51"/>
      <c r="L915" s="132"/>
      <c r="M915" s="17"/>
      <c r="N915" s="39"/>
      <c r="O915" s="40">
        <f>IF(I915=0,"",I915/H914)</f>
        <v>0.93617021276595747</v>
      </c>
      <c r="P915" s="41">
        <v>47</v>
      </c>
      <c r="Q915" s="42">
        <f t="shared" si="78"/>
        <v>0.95918367346938771</v>
      </c>
      <c r="R915" s="42">
        <f t="shared" si="79"/>
        <v>4.081632653061229E-2</v>
      </c>
    </row>
    <row r="916" spans="1:18" ht="15.75" customHeight="1">
      <c r="A916" s="9">
        <v>2401</v>
      </c>
      <c r="B916" s="31"/>
      <c r="C916" s="31"/>
      <c r="D916" s="31"/>
      <c r="E916" s="31"/>
      <c r="F916" s="31"/>
      <c r="G916" s="31"/>
      <c r="H916" s="31"/>
      <c r="I916" s="31"/>
      <c r="J916" s="31">
        <v>43</v>
      </c>
      <c r="K916" s="51">
        <v>41</v>
      </c>
      <c r="L916" s="132"/>
      <c r="M916" s="17"/>
      <c r="N916" s="39"/>
      <c r="O916" s="40">
        <f>IF(J916=0,"",J916/I915)</f>
        <v>0.97727272727272729</v>
      </c>
      <c r="P916" s="41">
        <v>47</v>
      </c>
      <c r="Q916" s="42">
        <f t="shared" si="78"/>
        <v>1</v>
      </c>
      <c r="R916" s="42">
        <f t="shared" si="79"/>
        <v>0</v>
      </c>
    </row>
    <row r="917" spans="1:18" ht="15.75" customHeight="1">
      <c r="A917" s="9">
        <v>2402</v>
      </c>
      <c r="B917" s="31"/>
      <c r="C917" s="31"/>
      <c r="D917" s="31"/>
      <c r="E917" s="31"/>
      <c r="F917" s="31"/>
      <c r="G917" s="31"/>
      <c r="H917" s="31"/>
      <c r="I917" s="31"/>
      <c r="J917" s="31">
        <v>7</v>
      </c>
      <c r="K917" s="51">
        <v>5</v>
      </c>
      <c r="L917" s="132"/>
      <c r="M917" s="17"/>
      <c r="N917" s="17"/>
      <c r="O917" s="29"/>
      <c r="P917" s="41">
        <v>7</v>
      </c>
      <c r="Q917" s="46"/>
      <c r="R917" s="29"/>
    </row>
    <row r="918" spans="1:18" ht="15.75" customHeight="1">
      <c r="A918" s="9">
        <v>2501</v>
      </c>
      <c r="B918" s="31"/>
      <c r="C918" s="31"/>
      <c r="D918" s="31"/>
      <c r="E918" s="31"/>
      <c r="F918" s="31"/>
      <c r="G918" s="31"/>
      <c r="H918" s="31"/>
      <c r="I918" s="31"/>
      <c r="J918" s="31">
        <v>1</v>
      </c>
      <c r="K918" s="51">
        <v>1</v>
      </c>
      <c r="L918" s="132"/>
      <c r="M918" s="17"/>
      <c r="N918" s="18"/>
      <c r="O918" s="29"/>
      <c r="P918" s="44">
        <v>1</v>
      </c>
      <c r="Q918" s="46"/>
      <c r="R918" s="29"/>
    </row>
    <row r="919" spans="1:18" ht="15.75" customHeight="1">
      <c r="A919" s="9">
        <v>2502</v>
      </c>
      <c r="B919" s="31"/>
      <c r="C919" s="31"/>
      <c r="D919" s="31"/>
      <c r="E919" s="31"/>
      <c r="F919" s="31"/>
      <c r="G919" s="31"/>
      <c r="H919" s="31"/>
      <c r="I919" s="31"/>
      <c r="J919" s="31"/>
      <c r="K919" s="51"/>
      <c r="L919" s="132"/>
      <c r="M919" s="17"/>
      <c r="N919" s="18"/>
      <c r="O919" s="29"/>
      <c r="P919" s="44"/>
      <c r="Q919" s="46"/>
      <c r="R919" s="29"/>
    </row>
    <row r="920" spans="1:18" ht="15.75" customHeight="1">
      <c r="A920" s="9">
        <v>2601</v>
      </c>
      <c r="B920" s="31"/>
      <c r="C920" s="31"/>
      <c r="D920" s="31"/>
      <c r="E920" s="31"/>
      <c r="F920" s="31"/>
      <c r="G920" s="31"/>
      <c r="H920" s="31"/>
      <c r="I920" s="31"/>
      <c r="J920" s="31"/>
      <c r="K920" s="51"/>
      <c r="L920" s="132"/>
      <c r="M920" s="17"/>
      <c r="N920" s="18"/>
      <c r="O920" s="29"/>
      <c r="P920" s="44"/>
      <c r="Q920" s="46"/>
      <c r="R920" s="29"/>
    </row>
    <row r="921" spans="1:18" ht="15.75" customHeight="1">
      <c r="A921" s="9">
        <v>2602</v>
      </c>
      <c r="B921" s="31"/>
      <c r="C921" s="31"/>
      <c r="D921" s="31"/>
      <c r="E921" s="31"/>
      <c r="F921" s="31"/>
      <c r="G921" s="31"/>
      <c r="H921" s="31"/>
      <c r="I921" s="31"/>
      <c r="J921" s="31"/>
      <c r="K921" s="51"/>
      <c r="L921" s="132"/>
      <c r="M921" s="17"/>
      <c r="N921" s="18"/>
      <c r="O921" s="17"/>
      <c r="P921" s="148"/>
      <c r="Q921" s="28"/>
      <c r="R921" s="29"/>
    </row>
    <row r="922" spans="1:18" ht="15.75" customHeight="1">
      <c r="A922" s="9">
        <v>2701</v>
      </c>
      <c r="B922" s="31"/>
      <c r="C922" s="31"/>
      <c r="D922" s="31"/>
      <c r="E922" s="31"/>
      <c r="F922" s="31"/>
      <c r="G922" s="31"/>
      <c r="H922" s="31"/>
      <c r="I922" s="31"/>
      <c r="J922" s="31"/>
      <c r="K922" s="51"/>
      <c r="L922" s="132"/>
      <c r="M922" s="17"/>
      <c r="N922" s="18"/>
      <c r="O922" s="19" t="s">
        <v>48</v>
      </c>
      <c r="P922" s="142">
        <v>36</v>
      </c>
      <c r="Q922" s="21">
        <f>IF(SUM(K910:K918)=0,"",SUM(K910:K918))</f>
        <v>47</v>
      </c>
      <c r="R922" s="22" t="s">
        <v>3</v>
      </c>
    </row>
    <row r="923" spans="1:18" ht="15.75" customHeight="1">
      <c r="A923" s="9">
        <v>2702</v>
      </c>
      <c r="B923" s="31"/>
      <c r="C923" s="31"/>
      <c r="D923" s="31"/>
      <c r="E923" s="31"/>
      <c r="F923" s="31"/>
      <c r="G923" s="31"/>
      <c r="H923" s="31"/>
      <c r="I923" s="31"/>
      <c r="J923" s="31"/>
      <c r="K923" s="51"/>
      <c r="L923" s="132"/>
      <c r="M923" s="17"/>
      <c r="N923" s="18"/>
      <c r="O923" s="23" t="s">
        <v>50</v>
      </c>
      <c r="P923" s="24">
        <f>IF(P922/B908=0,"",P922/B908)</f>
        <v>0.46153846153846156</v>
      </c>
      <c r="Q923" s="25">
        <f>IF(P922/Q922=0,"",P922/Q922)</f>
        <v>0.76595744680851063</v>
      </c>
      <c r="R923" s="26" t="s">
        <v>51</v>
      </c>
    </row>
    <row r="924" spans="1:18" ht="15.75" customHeight="1">
      <c r="A924" s="9">
        <v>2801</v>
      </c>
      <c r="B924" s="115"/>
      <c r="C924" s="115"/>
      <c r="D924" s="115"/>
      <c r="E924" s="115"/>
      <c r="F924" s="115"/>
      <c r="G924" s="115"/>
      <c r="H924" s="115"/>
      <c r="I924" s="115"/>
      <c r="J924" s="115"/>
      <c r="K924" s="51"/>
      <c r="L924" s="133"/>
      <c r="M924" s="48"/>
      <c r="N924" s="49"/>
      <c r="O924" s="11"/>
      <c r="P924" s="149"/>
      <c r="Q924" s="12"/>
      <c r="R924" s="13"/>
    </row>
    <row r="925" spans="1:18" ht="18" customHeight="1">
      <c r="A925" s="14"/>
      <c r="B925" s="193" t="s">
        <v>37</v>
      </c>
      <c r="C925" s="193"/>
      <c r="D925" s="193"/>
      <c r="E925" s="193"/>
      <c r="F925" s="193"/>
      <c r="G925" s="193"/>
      <c r="H925" s="193"/>
      <c r="I925" s="193"/>
      <c r="J925" s="193"/>
      <c r="K925" s="114">
        <f>SUM(K916:K921)</f>
        <v>47</v>
      </c>
      <c r="L925" s="134">
        <f>IF(K916=0,"",K916/B908)</f>
        <v>0.52564102564102566</v>
      </c>
      <c r="M925" s="30">
        <f>IF(K925=0,"",K925/B908)</f>
        <v>0.60256410256410253</v>
      </c>
      <c r="N925" s="30">
        <f>IF(K916=0,"",M925-L925)</f>
        <v>7.6923076923076872E-2</v>
      </c>
      <c r="O925" s="5"/>
      <c r="P925" s="129"/>
      <c r="Q925" s="16"/>
      <c r="R925" s="5"/>
    </row>
    <row r="926" spans="1:18" ht="12.75" customHeight="1">
      <c r="M926" s="5"/>
      <c r="N926" s="5"/>
      <c r="P926" s="130"/>
    </row>
    <row r="927" spans="1:18" ht="12.75" customHeight="1">
      <c r="M927" s="5"/>
      <c r="N927" s="5"/>
      <c r="P927" s="130"/>
    </row>
    <row r="928" spans="1:18" ht="26.25">
      <c r="B928" s="194" t="s">
        <v>72</v>
      </c>
      <c r="C928" s="194"/>
      <c r="D928" s="194"/>
      <c r="E928" s="194"/>
      <c r="F928" s="194"/>
      <c r="G928" s="194"/>
      <c r="H928" s="194"/>
      <c r="I928" s="194"/>
      <c r="J928" s="194"/>
      <c r="K928" s="113" t="s">
        <v>64</v>
      </c>
      <c r="L928" s="130"/>
      <c r="M928" s="5"/>
      <c r="N928" s="6"/>
      <c r="O928" s="5"/>
      <c r="P928" s="129"/>
      <c r="Q928" s="6"/>
      <c r="R928" s="6"/>
    </row>
    <row r="929" spans="1:19" ht="20.25">
      <c r="A929" s="195" t="s">
        <v>1</v>
      </c>
      <c r="B929" s="197" t="s">
        <v>2</v>
      </c>
      <c r="C929" s="198"/>
      <c r="D929" s="198"/>
      <c r="E929" s="198"/>
      <c r="F929" s="198"/>
      <c r="G929" s="198"/>
      <c r="H929" s="198"/>
      <c r="I929" s="198"/>
      <c r="J929" s="199"/>
      <c r="K929" s="200" t="s">
        <v>3</v>
      </c>
      <c r="L929" s="191" t="s">
        <v>4</v>
      </c>
      <c r="M929" s="191" t="s">
        <v>5</v>
      </c>
      <c r="N929" s="202" t="s">
        <v>6</v>
      </c>
      <c r="O929" s="191" t="s">
        <v>7</v>
      </c>
      <c r="P929" s="189" t="s">
        <v>8</v>
      </c>
      <c r="Q929" s="189" t="s">
        <v>9</v>
      </c>
      <c r="R929" s="191" t="s">
        <v>10</v>
      </c>
    </row>
    <row r="930" spans="1:19" ht="15.75">
      <c r="A930" s="204"/>
      <c r="B930" s="9" t="s">
        <v>11</v>
      </c>
      <c r="C930" s="9" t="s">
        <v>12</v>
      </c>
      <c r="D930" s="9" t="s">
        <v>13</v>
      </c>
      <c r="E930" s="9" t="s">
        <v>14</v>
      </c>
      <c r="F930" s="9" t="s">
        <v>15</v>
      </c>
      <c r="G930" s="9" t="s">
        <v>16</v>
      </c>
      <c r="H930" s="9" t="s">
        <v>17</v>
      </c>
      <c r="I930" s="9" t="s">
        <v>18</v>
      </c>
      <c r="J930" s="9" t="s">
        <v>19</v>
      </c>
      <c r="K930" s="208"/>
      <c r="L930" s="207"/>
      <c r="M930" s="204"/>
      <c r="N930" s="204"/>
      <c r="O930" s="204"/>
      <c r="P930" s="207"/>
      <c r="Q930" s="204"/>
      <c r="R930" s="204"/>
    </row>
    <row r="931" spans="1:19" ht="15.75" customHeight="1">
      <c r="A931" s="9">
        <v>2002</v>
      </c>
      <c r="B931" s="31">
        <v>118</v>
      </c>
      <c r="C931" s="31"/>
      <c r="D931" s="31"/>
      <c r="E931" s="31"/>
      <c r="F931" s="31"/>
      <c r="G931" s="31"/>
      <c r="H931" s="31"/>
      <c r="I931" s="31"/>
      <c r="J931" s="31"/>
      <c r="K931" s="51"/>
      <c r="L931" s="131"/>
      <c r="M931" s="33"/>
      <c r="N931" s="34"/>
      <c r="O931" s="35"/>
      <c r="P931" s="36">
        <f>B931</f>
        <v>118</v>
      </c>
      <c r="Q931" s="37"/>
      <c r="R931" s="35"/>
    </row>
    <row r="932" spans="1:19" ht="15.75" customHeight="1">
      <c r="A932" s="9">
        <v>2101</v>
      </c>
      <c r="B932" s="31"/>
      <c r="C932" s="31">
        <v>105</v>
      </c>
      <c r="D932" s="31"/>
      <c r="E932" s="31"/>
      <c r="F932" s="31"/>
      <c r="G932" s="31"/>
      <c r="H932" s="31"/>
      <c r="I932" s="31"/>
      <c r="J932" s="31"/>
      <c r="K932" s="51"/>
      <c r="L932" s="132"/>
      <c r="M932" s="17"/>
      <c r="N932" s="39"/>
      <c r="O932" s="40">
        <f>IF(C932=0,"",C932/B931)</f>
        <v>0.88983050847457623</v>
      </c>
      <c r="P932" s="41">
        <v>105</v>
      </c>
      <c r="Q932" s="42">
        <f t="shared" ref="Q932:Q939" si="80">IF(P932=0,"",P932/P931)</f>
        <v>0.88983050847457623</v>
      </c>
      <c r="R932" s="42">
        <f t="shared" ref="R932:R939" si="81">IF(P932=0,"",100%-Q932)</f>
        <v>0.11016949152542377</v>
      </c>
    </row>
    <row r="933" spans="1:19" ht="15.75" customHeight="1">
      <c r="A933" s="9">
        <v>2102</v>
      </c>
      <c r="B933" s="31"/>
      <c r="C933" s="31"/>
      <c r="D933" s="31">
        <v>94</v>
      </c>
      <c r="E933" s="31"/>
      <c r="F933" s="31"/>
      <c r="G933" s="31"/>
      <c r="H933" s="31"/>
      <c r="I933" s="31"/>
      <c r="J933" s="31"/>
      <c r="K933" s="51"/>
      <c r="L933" s="132"/>
      <c r="M933" s="17"/>
      <c r="N933" s="39"/>
      <c r="O933" s="40">
        <f>IF(D933=0,"",D933/C932)</f>
        <v>0.89523809523809528</v>
      </c>
      <c r="P933" s="41">
        <v>100</v>
      </c>
      <c r="Q933" s="42">
        <f t="shared" si="80"/>
        <v>0.95238095238095233</v>
      </c>
      <c r="R933" s="42">
        <f t="shared" si="81"/>
        <v>4.7619047619047672E-2</v>
      </c>
      <c r="S933" s="27">
        <f>P933/P931</f>
        <v>0.84745762711864403</v>
      </c>
    </row>
    <row r="934" spans="1:19" ht="15.75" customHeight="1">
      <c r="A934" s="9">
        <v>2201</v>
      </c>
      <c r="B934" s="31"/>
      <c r="C934" s="31"/>
      <c r="D934" s="31"/>
      <c r="E934" s="31">
        <v>90</v>
      </c>
      <c r="F934" s="31"/>
      <c r="G934" s="31"/>
      <c r="H934" s="31"/>
      <c r="I934" s="31"/>
      <c r="J934" s="31"/>
      <c r="K934" s="51"/>
      <c r="L934" s="132"/>
      <c r="M934" s="17"/>
      <c r="N934" s="39"/>
      <c r="O934" s="40">
        <f>IF(E934=0,"",E934/D933)</f>
        <v>0.95744680851063835</v>
      </c>
      <c r="P934" s="41">
        <v>93</v>
      </c>
      <c r="Q934" s="42">
        <f t="shared" si="80"/>
        <v>0.93</v>
      </c>
      <c r="R934" s="42">
        <f t="shared" si="81"/>
        <v>6.9999999999999951E-2</v>
      </c>
    </row>
    <row r="935" spans="1:19" ht="15.75" customHeight="1">
      <c r="A935" s="9">
        <v>2202</v>
      </c>
      <c r="B935" s="31"/>
      <c r="C935" s="31"/>
      <c r="D935" s="31"/>
      <c r="E935" s="31"/>
      <c r="F935" s="31">
        <v>86</v>
      </c>
      <c r="G935" s="31"/>
      <c r="H935" s="31"/>
      <c r="I935" s="31"/>
      <c r="J935" s="31"/>
      <c r="K935" s="51"/>
      <c r="L935" s="132"/>
      <c r="M935" s="17"/>
      <c r="N935" s="39"/>
      <c r="O935" s="40">
        <f>IF(F935=0,"",F935/E934)</f>
        <v>0.9555555555555556</v>
      </c>
      <c r="P935" s="41">
        <v>90</v>
      </c>
      <c r="Q935" s="42">
        <f t="shared" si="80"/>
        <v>0.967741935483871</v>
      </c>
      <c r="R935" s="42">
        <f t="shared" si="81"/>
        <v>3.2258064516129004E-2</v>
      </c>
    </row>
    <row r="936" spans="1:19" ht="15.75" customHeight="1">
      <c r="A936" s="9">
        <v>2301</v>
      </c>
      <c r="B936" s="31"/>
      <c r="C936" s="31"/>
      <c r="D936" s="31"/>
      <c r="E936" s="31"/>
      <c r="F936" s="31"/>
      <c r="G936" s="31">
        <v>84</v>
      </c>
      <c r="H936" s="31"/>
      <c r="I936" s="31"/>
      <c r="J936" s="31"/>
      <c r="K936" s="51"/>
      <c r="L936" s="132"/>
      <c r="M936" s="17"/>
      <c r="N936" s="39"/>
      <c r="O936" s="40">
        <f>IF(G936=0,"",G936/F935)</f>
        <v>0.97674418604651159</v>
      </c>
      <c r="P936" s="41">
        <v>85</v>
      </c>
      <c r="Q936" s="42">
        <f t="shared" si="80"/>
        <v>0.94444444444444442</v>
      </c>
      <c r="R936" s="42">
        <f t="shared" si="81"/>
        <v>5.555555555555558E-2</v>
      </c>
    </row>
    <row r="937" spans="1:19" ht="15.75" customHeight="1">
      <c r="A937" s="9">
        <v>2302</v>
      </c>
      <c r="B937" s="31"/>
      <c r="C937" s="31"/>
      <c r="D937" s="31"/>
      <c r="E937" s="31"/>
      <c r="F937" s="31"/>
      <c r="G937" s="31"/>
      <c r="H937" s="31">
        <v>82</v>
      </c>
      <c r="I937" s="31"/>
      <c r="J937" s="31"/>
      <c r="K937" s="51"/>
      <c r="L937" s="132"/>
      <c r="M937" s="17"/>
      <c r="N937" s="39"/>
      <c r="O937" s="40">
        <f>IF(H937=0,"",H937/G936)</f>
        <v>0.97619047619047616</v>
      </c>
      <c r="P937" s="41">
        <v>84</v>
      </c>
      <c r="Q937" s="42">
        <f t="shared" si="80"/>
        <v>0.9882352941176471</v>
      </c>
      <c r="R937" s="42">
        <f t="shared" si="81"/>
        <v>1.1764705882352899E-2</v>
      </c>
    </row>
    <row r="938" spans="1:19" ht="15.75" customHeight="1">
      <c r="A938" s="9">
        <v>2401</v>
      </c>
      <c r="B938" s="31"/>
      <c r="C938" s="31"/>
      <c r="D938" s="31"/>
      <c r="E938" s="31"/>
      <c r="F938" s="31"/>
      <c r="G938" s="31"/>
      <c r="H938" s="31"/>
      <c r="I938" s="31">
        <v>80</v>
      </c>
      <c r="J938" s="31"/>
      <c r="K938" s="51"/>
      <c r="L938" s="132"/>
      <c r="M938" s="17"/>
      <c r="N938" s="39"/>
      <c r="O938" s="40">
        <f>IF(I938=0,"",I938/H937)</f>
        <v>0.97560975609756095</v>
      </c>
      <c r="P938" s="41">
        <v>82</v>
      </c>
      <c r="Q938" s="42">
        <f t="shared" si="80"/>
        <v>0.97619047619047616</v>
      </c>
      <c r="R938" s="42">
        <f t="shared" si="81"/>
        <v>2.3809523809523836E-2</v>
      </c>
    </row>
    <row r="939" spans="1:19" ht="15.75" customHeight="1">
      <c r="A939" s="9">
        <v>2402</v>
      </c>
      <c r="B939" s="31"/>
      <c r="C939" s="31"/>
      <c r="D939" s="31"/>
      <c r="E939" s="31"/>
      <c r="F939" s="31"/>
      <c r="G939" s="31"/>
      <c r="H939" s="31"/>
      <c r="I939" s="31"/>
      <c r="J939" s="31">
        <v>78</v>
      </c>
      <c r="K939" s="51">
        <v>65</v>
      </c>
      <c r="L939" s="132"/>
      <c r="M939" s="17"/>
      <c r="N939" s="39"/>
      <c r="O939" s="40">
        <f>IF(J939=0,"",J939/I938)</f>
        <v>0.97499999999999998</v>
      </c>
      <c r="P939" s="41">
        <v>82</v>
      </c>
      <c r="Q939" s="42">
        <f t="shared" si="80"/>
        <v>1</v>
      </c>
      <c r="R939" s="42">
        <f t="shared" si="81"/>
        <v>0</v>
      </c>
    </row>
    <row r="940" spans="1:19" ht="15.75" customHeight="1">
      <c r="A940" s="9">
        <v>2501</v>
      </c>
      <c r="B940" s="31"/>
      <c r="C940" s="31"/>
      <c r="D940" s="31"/>
      <c r="E940" s="31"/>
      <c r="F940" s="31"/>
      <c r="G940" s="31"/>
      <c r="H940" s="31"/>
      <c r="I940" s="31"/>
      <c r="J940" s="31">
        <v>9</v>
      </c>
      <c r="K940" s="51">
        <v>10</v>
      </c>
      <c r="L940" s="132"/>
      <c r="M940" s="17"/>
      <c r="N940" s="17"/>
      <c r="O940" s="29"/>
      <c r="P940" s="44">
        <v>15</v>
      </c>
      <c r="Q940" s="46"/>
      <c r="R940" s="29"/>
    </row>
    <row r="941" spans="1:19" ht="15.75" customHeight="1">
      <c r="A941" s="9">
        <v>2502</v>
      </c>
      <c r="B941" s="31"/>
      <c r="C941" s="31"/>
      <c r="D941" s="31"/>
      <c r="E941" s="31"/>
      <c r="F941" s="31"/>
      <c r="G941" s="31"/>
      <c r="H941" s="31"/>
      <c r="I941" s="31"/>
      <c r="J941" s="31">
        <v>3</v>
      </c>
      <c r="K941" s="51">
        <v>2</v>
      </c>
      <c r="L941" s="132"/>
      <c r="M941" s="17"/>
      <c r="N941" s="18"/>
      <c r="O941" s="29"/>
      <c r="P941" s="44">
        <v>3</v>
      </c>
      <c r="Q941" s="46"/>
      <c r="R941" s="29"/>
    </row>
    <row r="942" spans="1:19" ht="15.75" customHeight="1">
      <c r="A942" s="9">
        <v>2601</v>
      </c>
      <c r="B942" s="31"/>
      <c r="C942" s="31"/>
      <c r="D942" s="31"/>
      <c r="E942" s="31"/>
      <c r="F942" s="31"/>
      <c r="G942" s="31"/>
      <c r="H942" s="31"/>
      <c r="I942" s="31"/>
      <c r="J942" s="31">
        <v>2</v>
      </c>
      <c r="K942" s="51"/>
      <c r="L942" s="132"/>
      <c r="M942" s="17"/>
      <c r="N942" s="18"/>
      <c r="O942" s="29"/>
      <c r="P942" s="44">
        <v>2</v>
      </c>
      <c r="Q942" s="46"/>
      <c r="R942" s="29"/>
    </row>
    <row r="943" spans="1:19" ht="15.75" customHeight="1">
      <c r="A943" s="9">
        <v>2602</v>
      </c>
      <c r="B943" s="31"/>
      <c r="C943" s="31"/>
      <c r="D943" s="31"/>
      <c r="E943" s="31"/>
      <c r="F943" s="31"/>
      <c r="G943" s="31"/>
      <c r="H943" s="31"/>
      <c r="I943" s="31"/>
      <c r="J943" s="31"/>
      <c r="K943" s="51"/>
      <c r="L943" s="132"/>
      <c r="M943" s="17"/>
      <c r="N943" s="18"/>
      <c r="O943" s="29"/>
      <c r="P943" s="44"/>
      <c r="Q943" s="46"/>
      <c r="R943" s="29"/>
    </row>
    <row r="944" spans="1:19" ht="15.75" customHeight="1">
      <c r="A944" s="9">
        <v>2701</v>
      </c>
      <c r="B944" s="31"/>
      <c r="C944" s="31"/>
      <c r="D944" s="31"/>
      <c r="E944" s="31"/>
      <c r="F944" s="31"/>
      <c r="G944" s="31"/>
      <c r="H944" s="31"/>
      <c r="I944" s="31"/>
      <c r="J944" s="31"/>
      <c r="K944" s="51"/>
      <c r="L944" s="132"/>
      <c r="M944" s="17"/>
      <c r="N944" s="18"/>
      <c r="O944" s="17"/>
      <c r="P944" s="148"/>
      <c r="Q944" s="28"/>
      <c r="R944" s="29"/>
    </row>
    <row r="945" spans="1:19" ht="15.75" customHeight="1">
      <c r="A945" s="9">
        <v>2702</v>
      </c>
      <c r="B945" s="31"/>
      <c r="C945" s="31"/>
      <c r="D945" s="31"/>
      <c r="E945" s="31"/>
      <c r="F945" s="31"/>
      <c r="G945" s="31"/>
      <c r="H945" s="31"/>
      <c r="I945" s="31"/>
      <c r="J945" s="31"/>
      <c r="K945" s="51"/>
      <c r="L945" s="132"/>
      <c r="M945" s="17"/>
      <c r="N945" s="18"/>
      <c r="O945" s="19" t="s">
        <v>48</v>
      </c>
      <c r="P945" s="142">
        <v>36</v>
      </c>
      <c r="Q945" s="21">
        <f>IF(SUM(K933:K941)=0,"",SUM(K933:K941))</f>
        <v>77</v>
      </c>
      <c r="R945" s="22" t="s">
        <v>3</v>
      </c>
    </row>
    <row r="946" spans="1:19" ht="15.75" customHeight="1">
      <c r="A946" s="9">
        <v>2801</v>
      </c>
      <c r="B946" s="31"/>
      <c r="C946" s="31"/>
      <c r="D946" s="31"/>
      <c r="E946" s="31"/>
      <c r="F946" s="31"/>
      <c r="G946" s="31"/>
      <c r="H946" s="31"/>
      <c r="I946" s="31"/>
      <c r="J946" s="31"/>
      <c r="K946" s="51"/>
      <c r="L946" s="132"/>
      <c r="M946" s="17"/>
      <c r="N946" s="18"/>
      <c r="O946" s="23" t="s">
        <v>50</v>
      </c>
      <c r="P946" s="24">
        <f>IF(P945/B931=0,"",P945/B931)</f>
        <v>0.30508474576271188</v>
      </c>
      <c r="Q946" s="25">
        <f>IF(P945/Q945=0,"",P945/Q945)</f>
        <v>0.46753246753246752</v>
      </c>
      <c r="R946" s="26" t="s">
        <v>51</v>
      </c>
    </row>
    <row r="947" spans="1:19" ht="15.75" customHeight="1">
      <c r="A947" s="9">
        <v>2802</v>
      </c>
      <c r="B947" s="115"/>
      <c r="C947" s="115"/>
      <c r="D947" s="115"/>
      <c r="E947" s="115"/>
      <c r="F947" s="115"/>
      <c r="G947" s="115"/>
      <c r="H947" s="115"/>
      <c r="I947" s="115"/>
      <c r="J947" s="115"/>
      <c r="K947" s="51"/>
      <c r="L947" s="133"/>
      <c r="M947" s="48"/>
      <c r="N947" s="49"/>
      <c r="O947" s="11"/>
      <c r="P947" s="149"/>
      <c r="Q947" s="12"/>
      <c r="R947" s="13"/>
    </row>
    <row r="948" spans="1:19" ht="18" customHeight="1">
      <c r="A948" s="14"/>
      <c r="B948" s="193" t="s">
        <v>37</v>
      </c>
      <c r="C948" s="193"/>
      <c r="D948" s="193"/>
      <c r="E948" s="193"/>
      <c r="F948" s="193"/>
      <c r="G948" s="193"/>
      <c r="H948" s="193"/>
      <c r="I948" s="193"/>
      <c r="J948" s="193"/>
      <c r="K948" s="114">
        <f>SUM(K939:K944)</f>
        <v>77</v>
      </c>
      <c r="L948" s="134">
        <f>IF(K939=0,"",K939/B931)</f>
        <v>0.55084745762711862</v>
      </c>
      <c r="M948" s="30">
        <f>IF(K948=0,"",K948/B931)</f>
        <v>0.65254237288135597</v>
      </c>
      <c r="N948" s="30">
        <f>IF(K939=0,"",M948-L948)</f>
        <v>0.10169491525423735</v>
      </c>
      <c r="O948" s="5"/>
      <c r="P948" s="129"/>
      <c r="Q948" s="16"/>
      <c r="R948" s="5"/>
    </row>
    <row r="949" spans="1:19" ht="12.75" customHeight="1">
      <c r="M949" s="5"/>
      <c r="N949" s="5"/>
      <c r="P949" s="130"/>
    </row>
    <row r="950" spans="1:19" ht="12.75" customHeight="1">
      <c r="M950" s="5"/>
      <c r="N950" s="5"/>
      <c r="P950" s="130"/>
    </row>
    <row r="951" spans="1:19" ht="26.25">
      <c r="B951" s="194" t="s">
        <v>72</v>
      </c>
      <c r="C951" s="194"/>
      <c r="D951" s="194"/>
      <c r="E951" s="194"/>
      <c r="F951" s="194"/>
      <c r="G951" s="194"/>
      <c r="H951" s="194"/>
      <c r="I951" s="194"/>
      <c r="J951" s="194"/>
      <c r="K951" s="113" t="s">
        <v>65</v>
      </c>
      <c r="L951" s="113"/>
      <c r="M951" s="5"/>
      <c r="N951" s="5"/>
      <c r="O951" s="6"/>
      <c r="P951" s="130"/>
      <c r="Q951" s="6"/>
      <c r="R951" s="6"/>
      <c r="S951" s="6"/>
    </row>
    <row r="952" spans="1:19" ht="20.25">
      <c r="A952" s="195" t="s">
        <v>1</v>
      </c>
      <c r="B952" s="197" t="s">
        <v>2</v>
      </c>
      <c r="C952" s="205"/>
      <c r="D952" s="205"/>
      <c r="E952" s="205"/>
      <c r="F952" s="205"/>
      <c r="G952" s="205"/>
      <c r="H952" s="205"/>
      <c r="I952" s="205"/>
      <c r="J952" s="206"/>
      <c r="K952" s="200" t="s">
        <v>3</v>
      </c>
      <c r="L952" s="191" t="s">
        <v>4</v>
      </c>
      <c r="M952" s="191" t="s">
        <v>5</v>
      </c>
      <c r="N952" s="202" t="s">
        <v>6</v>
      </c>
      <c r="O952" s="191" t="s">
        <v>7</v>
      </c>
      <c r="P952" s="189" t="s">
        <v>8</v>
      </c>
      <c r="Q952" s="189" t="s">
        <v>9</v>
      </c>
      <c r="R952" s="191" t="s">
        <v>10</v>
      </c>
    </row>
    <row r="953" spans="1:19" ht="15.75">
      <c r="A953" s="204"/>
      <c r="B953" s="9" t="s">
        <v>11</v>
      </c>
      <c r="C953" s="9" t="s">
        <v>12</v>
      </c>
      <c r="D953" s="9" t="s">
        <v>13</v>
      </c>
      <c r="E953" s="9" t="s">
        <v>14</v>
      </c>
      <c r="F953" s="9" t="s">
        <v>15</v>
      </c>
      <c r="G953" s="9" t="s">
        <v>16</v>
      </c>
      <c r="H953" s="9" t="s">
        <v>17</v>
      </c>
      <c r="I953" s="9" t="s">
        <v>18</v>
      </c>
      <c r="J953" s="9" t="s">
        <v>19</v>
      </c>
      <c r="K953" s="208"/>
      <c r="L953" s="207"/>
      <c r="M953" s="204"/>
      <c r="N953" s="204"/>
      <c r="O953" s="204"/>
      <c r="P953" s="207"/>
      <c r="Q953" s="204"/>
      <c r="R953" s="204"/>
    </row>
    <row r="954" spans="1:19" ht="15.75" customHeight="1">
      <c r="A954" s="9">
        <v>2101</v>
      </c>
      <c r="B954" s="31">
        <v>67</v>
      </c>
      <c r="C954" s="31"/>
      <c r="D954" s="31"/>
      <c r="E954" s="31"/>
      <c r="F954" s="31"/>
      <c r="G954" s="31"/>
      <c r="H954" s="31"/>
      <c r="I954" s="31"/>
      <c r="J954" s="31"/>
      <c r="K954" s="51"/>
      <c r="L954" s="131"/>
      <c r="M954" s="33"/>
      <c r="N954" s="34"/>
      <c r="O954" s="35"/>
      <c r="P954" s="36">
        <f>B954</f>
        <v>67</v>
      </c>
      <c r="Q954" s="37"/>
      <c r="R954" s="35"/>
    </row>
    <row r="955" spans="1:19" ht="15.75" customHeight="1">
      <c r="A955" s="9">
        <v>2102</v>
      </c>
      <c r="B955" s="31"/>
      <c r="C955" s="31">
        <v>56</v>
      </c>
      <c r="D955" s="31"/>
      <c r="E955" s="31"/>
      <c r="F955" s="31"/>
      <c r="G955" s="31"/>
      <c r="H955" s="31"/>
      <c r="I955" s="31"/>
      <c r="J955" s="31"/>
      <c r="K955" s="51"/>
      <c r="L955" s="132"/>
      <c r="M955" s="17"/>
      <c r="N955" s="39"/>
      <c r="O955" s="40">
        <f>IF(C955=0,"",C955/B954)</f>
        <v>0.83582089552238803</v>
      </c>
      <c r="P955" s="41">
        <v>56</v>
      </c>
      <c r="Q955" s="42">
        <f t="shared" ref="Q955:Q962" si="82">IF(P955=0,"",P955/P954)</f>
        <v>0.83582089552238803</v>
      </c>
      <c r="R955" s="42">
        <f t="shared" ref="R955:R962" si="83">IF(P955=0,"",100%-Q955)</f>
        <v>0.16417910447761197</v>
      </c>
    </row>
    <row r="956" spans="1:19" ht="15.75" customHeight="1">
      <c r="A956" s="9">
        <v>2201</v>
      </c>
      <c r="B956" s="31"/>
      <c r="C956" s="31"/>
      <c r="D956" s="31">
        <v>51</v>
      </c>
      <c r="E956" s="31"/>
      <c r="F956" s="31"/>
      <c r="G956" s="31"/>
      <c r="H956" s="31"/>
      <c r="I956" s="31"/>
      <c r="J956" s="31"/>
      <c r="K956" s="51"/>
      <c r="L956" s="132"/>
      <c r="M956" s="17"/>
      <c r="N956" s="39"/>
      <c r="O956" s="40">
        <f>IF(D956=0,"",D956/C955)</f>
        <v>0.9107142857142857</v>
      </c>
      <c r="P956" s="41">
        <v>54</v>
      </c>
      <c r="Q956" s="42">
        <f t="shared" si="82"/>
        <v>0.9642857142857143</v>
      </c>
      <c r="R956" s="42">
        <f t="shared" si="83"/>
        <v>3.5714285714285698E-2</v>
      </c>
      <c r="S956" s="27">
        <f>P956/P954</f>
        <v>0.80597014925373134</v>
      </c>
    </row>
    <row r="957" spans="1:19" ht="15.75" customHeight="1">
      <c r="A957" s="9">
        <v>2202</v>
      </c>
      <c r="B957" s="31"/>
      <c r="C957" s="31"/>
      <c r="D957" s="31"/>
      <c r="E957" s="31">
        <v>46</v>
      </c>
      <c r="F957" s="31"/>
      <c r="G957" s="31"/>
      <c r="H957" s="31"/>
      <c r="I957" s="31"/>
      <c r="J957" s="31"/>
      <c r="K957" s="51"/>
      <c r="L957" s="132"/>
      <c r="M957" s="17"/>
      <c r="N957" s="39"/>
      <c r="O957" s="40">
        <f>IF(E957=0,"",E957/D956)</f>
        <v>0.90196078431372551</v>
      </c>
      <c r="P957" s="41">
        <v>47</v>
      </c>
      <c r="Q957" s="42">
        <f t="shared" si="82"/>
        <v>0.87037037037037035</v>
      </c>
      <c r="R957" s="42">
        <f t="shared" si="83"/>
        <v>0.12962962962962965</v>
      </c>
    </row>
    <row r="958" spans="1:19" ht="15.75" customHeight="1">
      <c r="A958" s="9">
        <v>2301</v>
      </c>
      <c r="B958" s="31"/>
      <c r="C958" s="31"/>
      <c r="D958" s="31"/>
      <c r="E958" s="31"/>
      <c r="F958" s="31">
        <v>42</v>
      </c>
      <c r="G958" s="31"/>
      <c r="H958" s="31"/>
      <c r="I958" s="31"/>
      <c r="J958" s="31"/>
      <c r="K958" s="51"/>
      <c r="L958" s="132"/>
      <c r="M958" s="17"/>
      <c r="N958" s="39"/>
      <c r="O958" s="40">
        <f>IF(F958=0,"",F958/E957)</f>
        <v>0.91304347826086951</v>
      </c>
      <c r="P958" s="41">
        <v>44</v>
      </c>
      <c r="Q958" s="42">
        <f t="shared" si="82"/>
        <v>0.93617021276595747</v>
      </c>
      <c r="R958" s="42">
        <f t="shared" si="83"/>
        <v>6.3829787234042534E-2</v>
      </c>
    </row>
    <row r="959" spans="1:19" ht="15.75" customHeight="1">
      <c r="A959" s="9">
        <v>2302</v>
      </c>
      <c r="B959" s="31"/>
      <c r="C959" s="31"/>
      <c r="D959" s="31"/>
      <c r="E959" s="31"/>
      <c r="F959" s="31"/>
      <c r="G959" s="31">
        <v>41</v>
      </c>
      <c r="H959" s="31"/>
      <c r="I959" s="31"/>
      <c r="J959" s="31"/>
      <c r="K959" s="51"/>
      <c r="L959" s="132"/>
      <c r="M959" s="17"/>
      <c r="N959" s="39"/>
      <c r="O959" s="40">
        <f>IF(G959=0,"",G959/F958)</f>
        <v>0.97619047619047616</v>
      </c>
      <c r="P959" s="41">
        <v>44</v>
      </c>
      <c r="Q959" s="42">
        <f t="shared" si="82"/>
        <v>1</v>
      </c>
      <c r="R959" s="42">
        <f t="shared" si="83"/>
        <v>0</v>
      </c>
    </row>
    <row r="960" spans="1:19" ht="15.75" customHeight="1">
      <c r="A960" s="9">
        <v>2401</v>
      </c>
      <c r="B960" s="31"/>
      <c r="C960" s="31"/>
      <c r="D960" s="31"/>
      <c r="E960" s="31"/>
      <c r="F960" s="31"/>
      <c r="G960" s="31"/>
      <c r="H960" s="31">
        <v>41</v>
      </c>
      <c r="I960" s="31"/>
      <c r="J960" s="31"/>
      <c r="K960" s="51"/>
      <c r="L960" s="132"/>
      <c r="M960" s="17"/>
      <c r="N960" s="39"/>
      <c r="O960" s="40">
        <f>IF(H960=0,"",H960/G959)</f>
        <v>1</v>
      </c>
      <c r="P960" s="41">
        <v>43</v>
      </c>
      <c r="Q960" s="42">
        <f t="shared" si="82"/>
        <v>0.97727272727272729</v>
      </c>
      <c r="R960" s="42">
        <f t="shared" si="83"/>
        <v>2.2727272727272707E-2</v>
      </c>
    </row>
    <row r="961" spans="1:24" ht="15.75" customHeight="1">
      <c r="A961" s="9">
        <v>2402</v>
      </c>
      <c r="B961" s="31"/>
      <c r="C961" s="31"/>
      <c r="D961" s="31"/>
      <c r="E961" s="31"/>
      <c r="F961" s="31"/>
      <c r="G961" s="31"/>
      <c r="H961" s="31"/>
      <c r="I961" s="31">
        <v>39</v>
      </c>
      <c r="J961" s="31"/>
      <c r="K961" s="51"/>
      <c r="L961" s="132"/>
      <c r="M961" s="17"/>
      <c r="N961" s="39"/>
      <c r="O961" s="40">
        <f>IF(I961=0,"",I961/H960)</f>
        <v>0.95121951219512191</v>
      </c>
      <c r="P961" s="41">
        <v>41</v>
      </c>
      <c r="Q961" s="42">
        <f t="shared" si="82"/>
        <v>0.95348837209302328</v>
      </c>
      <c r="R961" s="42">
        <f t="shared" si="83"/>
        <v>4.6511627906976716E-2</v>
      </c>
    </row>
    <row r="962" spans="1:24" ht="15.75" customHeight="1">
      <c r="A962" s="9">
        <v>2501</v>
      </c>
      <c r="B962" s="31"/>
      <c r="C962" s="31"/>
      <c r="D962" s="31"/>
      <c r="E962" s="31"/>
      <c r="F962" s="31"/>
      <c r="G962" s="31"/>
      <c r="H962" s="31"/>
      <c r="I962" s="31"/>
      <c r="J962" s="31">
        <v>37</v>
      </c>
      <c r="K962" s="51">
        <v>33</v>
      </c>
      <c r="L962" s="132"/>
      <c r="M962" s="17"/>
      <c r="N962" s="39"/>
      <c r="O962" s="40">
        <f t="shared" ref="O962" si="84">IF(J962=0,"",J962/I961)</f>
        <v>0.94871794871794868</v>
      </c>
      <c r="P962" s="41">
        <v>41</v>
      </c>
      <c r="Q962" s="42">
        <f t="shared" si="82"/>
        <v>1</v>
      </c>
      <c r="R962" s="42">
        <f t="shared" si="83"/>
        <v>0</v>
      </c>
    </row>
    <row r="963" spans="1:24" ht="15.75" customHeight="1">
      <c r="A963" s="9">
        <v>2502</v>
      </c>
      <c r="B963" s="31"/>
      <c r="C963" s="31"/>
      <c r="D963" s="31"/>
      <c r="E963" s="31"/>
      <c r="F963" s="31"/>
      <c r="G963" s="31"/>
      <c r="H963" s="31"/>
      <c r="I963" s="31"/>
      <c r="J963" s="31">
        <v>4</v>
      </c>
      <c r="K963" s="51">
        <v>6</v>
      </c>
      <c r="L963" s="132"/>
      <c r="M963" s="17"/>
      <c r="N963" s="17"/>
      <c r="O963" s="29"/>
      <c r="P963" s="41">
        <v>6</v>
      </c>
      <c r="Q963" s="46"/>
      <c r="R963" s="29"/>
    </row>
    <row r="964" spans="1:24" ht="15.75" customHeight="1">
      <c r="A964" s="9">
        <v>2601</v>
      </c>
      <c r="B964" s="31"/>
      <c r="C964" s="31"/>
      <c r="D964" s="31"/>
      <c r="E964" s="31"/>
      <c r="F964" s="31"/>
      <c r="G964" s="31"/>
      <c r="H964" s="31"/>
      <c r="I964" s="31"/>
      <c r="J964" s="31">
        <v>1</v>
      </c>
      <c r="K964" s="51"/>
      <c r="L964" s="132"/>
      <c r="M964" s="17"/>
      <c r="N964" s="18"/>
      <c r="O964" s="29"/>
      <c r="P964" s="44">
        <v>1</v>
      </c>
      <c r="Q964" s="46"/>
      <c r="R964" s="29"/>
    </row>
    <row r="965" spans="1:24" ht="15.75" customHeight="1">
      <c r="A965" s="9">
        <v>2602</v>
      </c>
      <c r="B965" s="31"/>
      <c r="C965" s="31"/>
      <c r="D965" s="31"/>
      <c r="E965" s="31"/>
      <c r="F965" s="31"/>
      <c r="G965" s="31"/>
      <c r="H965" s="31"/>
      <c r="I965" s="31"/>
      <c r="J965" s="31"/>
      <c r="K965" s="51"/>
      <c r="L965" s="132"/>
      <c r="M965" s="17"/>
      <c r="N965" s="18"/>
      <c r="O965" s="29"/>
      <c r="P965" s="44"/>
      <c r="Q965" s="46"/>
      <c r="R965" s="29"/>
    </row>
    <row r="966" spans="1:24" ht="15.75" customHeight="1">
      <c r="A966" s="9">
        <v>2701</v>
      </c>
      <c r="B966" s="31"/>
      <c r="C966" s="31"/>
      <c r="D966" s="31"/>
      <c r="E966" s="31"/>
      <c r="F966" s="31"/>
      <c r="G966" s="31"/>
      <c r="H966" s="31"/>
      <c r="I966" s="31"/>
      <c r="J966" s="31"/>
      <c r="K966" s="51"/>
      <c r="L966" s="132"/>
      <c r="M966" s="17"/>
      <c r="N966" s="18"/>
      <c r="O966" s="29"/>
      <c r="P966" s="44"/>
      <c r="Q966" s="46"/>
      <c r="R966" s="29"/>
    </row>
    <row r="967" spans="1:24" ht="15.75" customHeight="1">
      <c r="A967" s="9">
        <v>2702</v>
      </c>
      <c r="B967" s="31"/>
      <c r="C967" s="31"/>
      <c r="D967" s="31"/>
      <c r="E967" s="31"/>
      <c r="F967" s="31"/>
      <c r="G967" s="31"/>
      <c r="H967" s="31"/>
      <c r="I967" s="31"/>
      <c r="J967" s="31"/>
      <c r="K967" s="51"/>
      <c r="L967" s="132"/>
      <c r="M967" s="17"/>
      <c r="N967" s="18"/>
      <c r="O967" s="17"/>
      <c r="P967" s="148"/>
      <c r="Q967" s="28"/>
      <c r="R967" s="29"/>
    </row>
    <row r="968" spans="1:24" ht="15.75" customHeight="1">
      <c r="A968" s="9">
        <v>2801</v>
      </c>
      <c r="B968" s="31"/>
      <c r="C968" s="31"/>
      <c r="D968" s="31"/>
      <c r="E968" s="31"/>
      <c r="F968" s="31"/>
      <c r="G968" s="31"/>
      <c r="H968" s="31"/>
      <c r="I968" s="31"/>
      <c r="J968" s="31"/>
      <c r="K968" s="51"/>
      <c r="L968" s="132"/>
      <c r="M968" s="17"/>
      <c r="N968" s="18"/>
      <c r="O968" s="19" t="s">
        <v>48</v>
      </c>
      <c r="P968" s="142">
        <v>8</v>
      </c>
      <c r="Q968" s="21">
        <f>IF(SUM(K956:K964)=0,"",SUM(K956:K964))</f>
        <v>39</v>
      </c>
      <c r="R968" s="22" t="s">
        <v>3</v>
      </c>
    </row>
    <row r="969" spans="1:24" ht="15.75" customHeight="1">
      <c r="A969" s="9">
        <v>2802</v>
      </c>
      <c r="B969" s="31"/>
      <c r="C969" s="31"/>
      <c r="D969" s="31"/>
      <c r="E969" s="31"/>
      <c r="F969" s="31"/>
      <c r="G969" s="31"/>
      <c r="H969" s="31"/>
      <c r="I969" s="31"/>
      <c r="J969" s="31"/>
      <c r="K969" s="51"/>
      <c r="L969" s="132"/>
      <c r="M969" s="17"/>
      <c r="N969" s="18"/>
      <c r="O969" s="23" t="s">
        <v>50</v>
      </c>
      <c r="P969" s="24">
        <f>IF(P968/B954=0,"",P968/B954)</f>
        <v>0.11940298507462686</v>
      </c>
      <c r="Q969" s="25">
        <f>IF(P968/Q968=0,"",P968/Q968)</f>
        <v>0.20512820512820512</v>
      </c>
      <c r="R969" s="26" t="s">
        <v>51</v>
      </c>
    </row>
    <row r="970" spans="1:24" ht="15.75" customHeight="1">
      <c r="A970" s="9">
        <v>2901</v>
      </c>
      <c r="B970" s="115"/>
      <c r="C970" s="115"/>
      <c r="D970" s="115"/>
      <c r="E970" s="115"/>
      <c r="F970" s="115"/>
      <c r="G970" s="115"/>
      <c r="H970" s="115"/>
      <c r="I970" s="115"/>
      <c r="J970" s="115"/>
      <c r="K970" s="51"/>
      <c r="L970" s="133"/>
      <c r="M970" s="48"/>
      <c r="N970" s="49"/>
      <c r="O970" s="11"/>
      <c r="P970" s="149"/>
      <c r="Q970" s="12"/>
      <c r="R970" s="13"/>
      <c r="X970" s="68">
        <f>AVERAGE(S956,S979)</f>
        <v>0.80206764343420511</v>
      </c>
    </row>
    <row r="971" spans="1:24" ht="18">
      <c r="A971" s="14"/>
      <c r="B971" s="193" t="s">
        <v>37</v>
      </c>
      <c r="C971" s="193"/>
      <c r="D971" s="193"/>
      <c r="E971" s="193"/>
      <c r="F971" s="193"/>
      <c r="G971" s="193"/>
      <c r="H971" s="193"/>
      <c r="I971" s="193"/>
      <c r="J971" s="193"/>
      <c r="K971" s="114">
        <f>SUM(K962:K970)</f>
        <v>39</v>
      </c>
      <c r="L971" s="134">
        <f>IF(K962=0,"",K962/B954)</f>
        <v>0.4925373134328358</v>
      </c>
      <c r="M971" s="30">
        <f>K971/B954</f>
        <v>0.58208955223880599</v>
      </c>
      <c r="N971" s="30">
        <f>IF(K962=0,"",M971-L971)</f>
        <v>8.9552238805970186E-2</v>
      </c>
      <c r="O971" s="5"/>
      <c r="P971" s="129"/>
      <c r="Q971" s="16"/>
      <c r="R971" s="5"/>
    </row>
    <row r="972" spans="1:24" ht="12.75" customHeight="1">
      <c r="M972" s="5"/>
      <c r="N972" s="5"/>
      <c r="P972" s="130"/>
    </row>
    <row r="973" spans="1:24" ht="12.75" customHeight="1">
      <c r="M973" s="5"/>
      <c r="N973" s="5"/>
      <c r="P973" s="130"/>
    </row>
    <row r="974" spans="1:24" ht="26.25" customHeight="1">
      <c r="B974" s="194" t="s">
        <v>72</v>
      </c>
      <c r="C974" s="194"/>
      <c r="D974" s="194"/>
      <c r="E974" s="194"/>
      <c r="F974" s="194"/>
      <c r="G974" s="194"/>
      <c r="H974" s="194"/>
      <c r="I974" s="194"/>
      <c r="J974" s="194"/>
      <c r="K974" s="113" t="s">
        <v>66</v>
      </c>
      <c r="L974" s="113"/>
      <c r="M974" s="5"/>
      <c r="N974" s="5"/>
      <c r="O974" s="6"/>
      <c r="P974" s="130"/>
      <c r="Q974" s="6"/>
      <c r="R974" s="6"/>
      <c r="S974" s="6"/>
    </row>
    <row r="975" spans="1:24" ht="20.25" customHeight="1">
      <c r="A975" s="195" t="s">
        <v>1</v>
      </c>
      <c r="B975" s="197" t="s">
        <v>2</v>
      </c>
      <c r="C975" s="205"/>
      <c r="D975" s="205"/>
      <c r="E975" s="205"/>
      <c r="F975" s="205"/>
      <c r="G975" s="205"/>
      <c r="H975" s="205"/>
      <c r="I975" s="205"/>
      <c r="J975" s="206"/>
      <c r="K975" s="200" t="s">
        <v>3</v>
      </c>
      <c r="L975" s="191" t="s">
        <v>4</v>
      </c>
      <c r="M975" s="191" t="s">
        <v>5</v>
      </c>
      <c r="N975" s="202" t="s">
        <v>6</v>
      </c>
      <c r="O975" s="191" t="s">
        <v>7</v>
      </c>
      <c r="P975" s="189" t="s">
        <v>8</v>
      </c>
      <c r="Q975" s="189" t="s">
        <v>9</v>
      </c>
      <c r="R975" s="191" t="s">
        <v>10</v>
      </c>
    </row>
    <row r="976" spans="1:24" ht="15.75" customHeight="1">
      <c r="A976" s="204"/>
      <c r="B976" s="9" t="s">
        <v>11</v>
      </c>
      <c r="C976" s="9" t="s">
        <v>12</v>
      </c>
      <c r="D976" s="9" t="s">
        <v>13</v>
      </c>
      <c r="E976" s="9" t="s">
        <v>14</v>
      </c>
      <c r="F976" s="9" t="s">
        <v>15</v>
      </c>
      <c r="G976" s="9" t="s">
        <v>16</v>
      </c>
      <c r="H976" s="9" t="s">
        <v>17</v>
      </c>
      <c r="I976" s="9" t="s">
        <v>18</v>
      </c>
      <c r="J976" s="9" t="s">
        <v>19</v>
      </c>
      <c r="K976" s="208"/>
      <c r="L976" s="207"/>
      <c r="M976" s="204"/>
      <c r="N976" s="204"/>
      <c r="O976" s="204"/>
      <c r="P976" s="207"/>
      <c r="Q976" s="204"/>
      <c r="R976" s="204"/>
    </row>
    <row r="977" spans="1:19" ht="15.75" customHeight="1">
      <c r="A977" s="9">
        <v>2102</v>
      </c>
      <c r="B977" s="31">
        <v>109</v>
      </c>
      <c r="C977" s="31"/>
      <c r="D977" s="31"/>
      <c r="E977" s="31"/>
      <c r="F977" s="31"/>
      <c r="G977" s="31"/>
      <c r="H977" s="31"/>
      <c r="I977" s="31"/>
      <c r="J977" s="31"/>
      <c r="K977" s="51"/>
      <c r="L977" s="131"/>
      <c r="M977" s="33"/>
      <c r="N977" s="34"/>
      <c r="O977" s="35"/>
      <c r="P977" s="36">
        <f>B977</f>
        <v>109</v>
      </c>
      <c r="Q977" s="37"/>
      <c r="R977" s="35"/>
    </row>
    <row r="978" spans="1:19" ht="15.75" customHeight="1">
      <c r="A978" s="9">
        <v>2201</v>
      </c>
      <c r="B978" s="31"/>
      <c r="C978" s="31">
        <v>96</v>
      </c>
      <c r="D978" s="31"/>
      <c r="E978" s="31"/>
      <c r="F978" s="31"/>
      <c r="G978" s="31"/>
      <c r="H978" s="31"/>
      <c r="I978" s="31"/>
      <c r="J978" s="31"/>
      <c r="K978" s="51"/>
      <c r="L978" s="132"/>
      <c r="M978" s="17"/>
      <c r="N978" s="39"/>
      <c r="O978" s="40">
        <f>IF(C978=0,"",C978/B977)</f>
        <v>0.88073394495412849</v>
      </c>
      <c r="P978" s="41">
        <v>96</v>
      </c>
      <c r="Q978" s="42">
        <f t="shared" ref="Q978:Q985" si="85">IF(P978=0,"",P978/P977)</f>
        <v>0.88073394495412849</v>
      </c>
      <c r="R978" s="42">
        <f t="shared" ref="R978:R985" si="86">IF(P978=0,"",100%-Q978)</f>
        <v>0.11926605504587151</v>
      </c>
    </row>
    <row r="979" spans="1:19" ht="15.75" customHeight="1">
      <c r="A979" s="9">
        <v>2202</v>
      </c>
      <c r="B979" s="31"/>
      <c r="C979" s="31"/>
      <c r="D979" s="31">
        <v>86</v>
      </c>
      <c r="E979" s="31"/>
      <c r="F979" s="31"/>
      <c r="G979" s="31"/>
      <c r="H979" s="31"/>
      <c r="I979" s="31"/>
      <c r="J979" s="31"/>
      <c r="K979" s="51"/>
      <c r="L979" s="132"/>
      <c r="M979" s="17"/>
      <c r="N979" s="39"/>
      <c r="O979" s="40">
        <f>IF(D979=0,"",D979/C978)</f>
        <v>0.89583333333333337</v>
      </c>
      <c r="P979" s="41">
        <v>87</v>
      </c>
      <c r="Q979" s="42">
        <f t="shared" si="85"/>
        <v>0.90625</v>
      </c>
      <c r="R979" s="42">
        <f t="shared" si="86"/>
        <v>9.375E-2</v>
      </c>
      <c r="S979" s="27">
        <f>P979/P977</f>
        <v>0.79816513761467889</v>
      </c>
    </row>
    <row r="980" spans="1:19" ht="15.75" customHeight="1">
      <c r="A980" s="9">
        <v>2301</v>
      </c>
      <c r="B980" s="31"/>
      <c r="C980" s="31"/>
      <c r="D980" s="31"/>
      <c r="E980" s="31">
        <v>78</v>
      </c>
      <c r="F980" s="31"/>
      <c r="G980" s="31"/>
      <c r="H980" s="31"/>
      <c r="I980" s="31"/>
      <c r="J980" s="31"/>
      <c r="K980" s="51"/>
      <c r="L980" s="132"/>
      <c r="M980" s="17"/>
      <c r="N980" s="39"/>
      <c r="O980" s="40">
        <f>IF(E980=0,"",E980/D979)</f>
        <v>0.90697674418604646</v>
      </c>
      <c r="P980" s="41">
        <v>81</v>
      </c>
      <c r="Q980" s="42">
        <f t="shared" si="85"/>
        <v>0.93103448275862066</v>
      </c>
      <c r="R980" s="42">
        <f t="shared" si="86"/>
        <v>6.8965517241379337E-2</v>
      </c>
    </row>
    <row r="981" spans="1:19" ht="15.75" customHeight="1">
      <c r="A981" s="9">
        <v>2302</v>
      </c>
      <c r="B981" s="31"/>
      <c r="C981" s="31"/>
      <c r="D981" s="31"/>
      <c r="E981" s="31"/>
      <c r="F981" s="31">
        <v>74</v>
      </c>
      <c r="G981" s="31"/>
      <c r="H981" s="31"/>
      <c r="I981" s="31"/>
      <c r="J981" s="31"/>
      <c r="K981" s="51"/>
      <c r="L981" s="132"/>
      <c r="M981" s="17"/>
      <c r="N981" s="39"/>
      <c r="O981" s="40">
        <f>IF(F981=0,"",F981/E980)</f>
        <v>0.94871794871794868</v>
      </c>
      <c r="P981" s="41">
        <v>78</v>
      </c>
      <c r="Q981" s="42">
        <f t="shared" si="85"/>
        <v>0.96296296296296291</v>
      </c>
      <c r="R981" s="42">
        <f t="shared" si="86"/>
        <v>3.703703703703709E-2</v>
      </c>
    </row>
    <row r="982" spans="1:19" ht="15.75" customHeight="1">
      <c r="A982" s="9">
        <v>2401</v>
      </c>
      <c r="B982" s="31"/>
      <c r="C982" s="31"/>
      <c r="D982" s="31"/>
      <c r="E982" s="31"/>
      <c r="F982" s="31"/>
      <c r="G982" s="31">
        <v>74</v>
      </c>
      <c r="H982" s="31"/>
      <c r="I982" s="31"/>
      <c r="J982" s="31"/>
      <c r="K982" s="51"/>
      <c r="L982" s="132"/>
      <c r="M982" s="17"/>
      <c r="N982" s="39"/>
      <c r="O982" s="40">
        <f>IF(G982=0,"",G982/F981)</f>
        <v>1</v>
      </c>
      <c r="P982" s="41">
        <v>78</v>
      </c>
      <c r="Q982" s="42">
        <f t="shared" si="85"/>
        <v>1</v>
      </c>
      <c r="R982" s="42">
        <f t="shared" si="86"/>
        <v>0</v>
      </c>
    </row>
    <row r="983" spans="1:19" ht="15.75" customHeight="1">
      <c r="A983" s="9">
        <v>2402</v>
      </c>
      <c r="B983" s="31"/>
      <c r="C983" s="31"/>
      <c r="D983" s="31"/>
      <c r="E983" s="31"/>
      <c r="F983" s="31"/>
      <c r="G983" s="31"/>
      <c r="H983" s="31">
        <v>74</v>
      </c>
      <c r="I983" s="31"/>
      <c r="J983" s="31"/>
      <c r="K983" s="51"/>
      <c r="L983" s="132"/>
      <c r="M983" s="17"/>
      <c r="N983" s="39"/>
      <c r="O983" s="40">
        <f>IF(H983=0,"",H983/G982)</f>
        <v>1</v>
      </c>
      <c r="P983" s="41">
        <v>78</v>
      </c>
      <c r="Q983" s="42">
        <f t="shared" si="85"/>
        <v>1</v>
      </c>
      <c r="R983" s="42">
        <f t="shared" si="86"/>
        <v>0</v>
      </c>
    </row>
    <row r="984" spans="1:19" ht="15.75" customHeight="1">
      <c r="A984" s="9">
        <v>2501</v>
      </c>
      <c r="B984" s="31"/>
      <c r="C984" s="31"/>
      <c r="D984" s="31"/>
      <c r="E984" s="31"/>
      <c r="F984" s="31"/>
      <c r="G984" s="31"/>
      <c r="H984" s="31"/>
      <c r="I984" s="31">
        <v>74</v>
      </c>
      <c r="J984" s="31"/>
      <c r="K984" s="51"/>
      <c r="L984" s="132"/>
      <c r="M984" s="17"/>
      <c r="N984" s="39"/>
      <c r="O984" s="40">
        <f>IF(I984=0,"",I984/H983)</f>
        <v>1</v>
      </c>
      <c r="P984" s="41">
        <v>76</v>
      </c>
      <c r="Q984" s="42">
        <f t="shared" si="85"/>
        <v>0.97435897435897434</v>
      </c>
      <c r="R984" s="42">
        <f t="shared" si="86"/>
        <v>2.5641025641025661E-2</v>
      </c>
    </row>
    <row r="985" spans="1:19" ht="15.75" customHeight="1">
      <c r="A985" s="9">
        <v>2502</v>
      </c>
      <c r="B985" s="31"/>
      <c r="C985" s="31"/>
      <c r="D985" s="31"/>
      <c r="E985" s="31"/>
      <c r="F985" s="31"/>
      <c r="G985" s="31"/>
      <c r="H985" s="31"/>
      <c r="I985" s="31"/>
      <c r="J985" s="31">
        <v>69</v>
      </c>
      <c r="K985" s="51">
        <v>63</v>
      </c>
      <c r="L985" s="132"/>
      <c r="M985" s="17"/>
      <c r="N985" s="39"/>
      <c r="O985" s="40">
        <f t="shared" ref="O985" si="87">IF(J985=0,"",J985/I984)</f>
        <v>0.93243243243243246</v>
      </c>
      <c r="P985" s="41">
        <v>75</v>
      </c>
      <c r="Q985" s="42">
        <f t="shared" si="85"/>
        <v>0.98684210526315785</v>
      </c>
      <c r="R985" s="42">
        <f t="shared" si="86"/>
        <v>1.3157894736842146E-2</v>
      </c>
    </row>
    <row r="986" spans="1:19" ht="15.75" customHeight="1">
      <c r="A986" s="9">
        <v>2601</v>
      </c>
      <c r="B986" s="31"/>
      <c r="C986" s="31"/>
      <c r="D986" s="31"/>
      <c r="E986" s="31"/>
      <c r="F986" s="31"/>
      <c r="G986" s="31"/>
      <c r="H986" s="31"/>
      <c r="I986" s="31"/>
      <c r="J986" s="31">
        <v>10</v>
      </c>
      <c r="K986" s="51">
        <v>8</v>
      </c>
      <c r="L986" s="132"/>
      <c r="M986" s="17"/>
      <c r="N986" s="17"/>
      <c r="O986" s="29"/>
      <c r="P986" s="41">
        <v>12</v>
      </c>
      <c r="Q986" s="46"/>
      <c r="R986" s="29"/>
    </row>
    <row r="987" spans="1:19" ht="15.75" customHeight="1">
      <c r="A987" s="9">
        <v>2602</v>
      </c>
      <c r="B987" s="31"/>
      <c r="C987" s="31"/>
      <c r="D987" s="31"/>
      <c r="E987" s="31"/>
      <c r="F987" s="31"/>
      <c r="G987" s="31"/>
      <c r="H987" s="31"/>
      <c r="I987" s="31"/>
      <c r="J987" s="31"/>
      <c r="K987" s="51"/>
      <c r="L987" s="132"/>
      <c r="M987" s="17"/>
      <c r="N987" s="18"/>
      <c r="O987" s="29"/>
      <c r="P987" s="44"/>
      <c r="Q987" s="46"/>
      <c r="R987" s="29"/>
    </row>
    <row r="988" spans="1:19" ht="15.75" customHeight="1">
      <c r="A988" s="9">
        <v>2701</v>
      </c>
      <c r="B988" s="31"/>
      <c r="C988" s="31"/>
      <c r="D988" s="31"/>
      <c r="E988" s="31"/>
      <c r="F988" s="31"/>
      <c r="G988" s="31"/>
      <c r="H988" s="31"/>
      <c r="I988" s="31"/>
      <c r="J988" s="31"/>
      <c r="K988" s="51"/>
      <c r="L988" s="132"/>
      <c r="M988" s="17"/>
      <c r="N988" s="18"/>
      <c r="O988" s="29"/>
      <c r="P988" s="44"/>
      <c r="Q988" s="46"/>
      <c r="R988" s="29"/>
    </row>
    <row r="989" spans="1:19" ht="15.75" customHeight="1">
      <c r="A989" s="9">
        <v>2702</v>
      </c>
      <c r="B989" s="31"/>
      <c r="C989" s="31"/>
      <c r="D989" s="31"/>
      <c r="E989" s="31"/>
      <c r="F989" s="31"/>
      <c r="G989" s="31"/>
      <c r="H989" s="31"/>
      <c r="I989" s="31"/>
      <c r="J989" s="31"/>
      <c r="K989" s="51"/>
      <c r="L989" s="132"/>
      <c r="M989" s="17"/>
      <c r="N989" s="18"/>
      <c r="O989" s="29"/>
      <c r="P989" s="44"/>
      <c r="Q989" s="46"/>
      <c r="R989" s="29"/>
    </row>
    <row r="990" spans="1:19" ht="15.75" customHeight="1">
      <c r="A990" s="9">
        <v>2801</v>
      </c>
      <c r="B990" s="31"/>
      <c r="C990" s="31"/>
      <c r="D990" s="31"/>
      <c r="E990" s="31"/>
      <c r="F990" s="31"/>
      <c r="G990" s="31"/>
      <c r="H990" s="31"/>
      <c r="I990" s="31"/>
      <c r="J990" s="31"/>
      <c r="K990" s="51"/>
      <c r="L990" s="132"/>
      <c r="M990" s="17"/>
      <c r="N990" s="18"/>
      <c r="O990" s="17"/>
      <c r="P990" s="148"/>
      <c r="Q990" s="28"/>
      <c r="R990" s="29"/>
    </row>
    <row r="991" spans="1:19" ht="15.75" customHeight="1">
      <c r="A991" s="9">
        <v>2802</v>
      </c>
      <c r="B991" s="31"/>
      <c r="C991" s="31"/>
      <c r="D991" s="31"/>
      <c r="E991" s="31"/>
      <c r="F991" s="31"/>
      <c r="G991" s="31"/>
      <c r="H991" s="31"/>
      <c r="I991" s="31"/>
      <c r="J991" s="31"/>
      <c r="K991" s="51"/>
      <c r="L991" s="132"/>
      <c r="M991" s="17"/>
      <c r="N991" s="18"/>
      <c r="O991" s="19" t="s">
        <v>48</v>
      </c>
      <c r="P991" s="142">
        <v>23</v>
      </c>
      <c r="Q991" s="21">
        <f>IF(SUM(K979:K987)=0,"",SUM(K979:K987))</f>
        <v>71</v>
      </c>
      <c r="R991" s="22" t="s">
        <v>3</v>
      </c>
    </row>
    <row r="992" spans="1:19" ht="15.75" customHeight="1">
      <c r="A992" s="9">
        <v>2901</v>
      </c>
      <c r="B992" s="31"/>
      <c r="C992" s="31"/>
      <c r="D992" s="31"/>
      <c r="E992" s="31"/>
      <c r="F992" s="31"/>
      <c r="G992" s="31"/>
      <c r="H992" s="31"/>
      <c r="I992" s="31"/>
      <c r="J992" s="31"/>
      <c r="K992" s="51"/>
      <c r="L992" s="132"/>
      <c r="M992" s="17"/>
      <c r="N992" s="18"/>
      <c r="O992" s="23" t="s">
        <v>50</v>
      </c>
      <c r="P992" s="24">
        <f>IF(P991/B977=0,"",P991/B977)</f>
        <v>0.21100917431192662</v>
      </c>
      <c r="Q992" s="25">
        <f>IF(P991/Q991=0,"",P991/Q991)</f>
        <v>0.323943661971831</v>
      </c>
      <c r="R992" s="26" t="s">
        <v>51</v>
      </c>
    </row>
    <row r="993" spans="1:21" ht="15.75" customHeight="1">
      <c r="A993" s="9">
        <v>2902</v>
      </c>
      <c r="B993" s="115"/>
      <c r="C993" s="115"/>
      <c r="D993" s="115"/>
      <c r="E993" s="115"/>
      <c r="F993" s="115"/>
      <c r="G993" s="115"/>
      <c r="H993" s="115"/>
      <c r="I993" s="115"/>
      <c r="J993" s="115"/>
      <c r="K993" s="51"/>
      <c r="L993" s="133"/>
      <c r="M993" s="48"/>
      <c r="N993" s="49"/>
      <c r="O993" s="11"/>
      <c r="P993" s="149"/>
      <c r="Q993" s="12"/>
      <c r="R993" s="13"/>
    </row>
    <row r="994" spans="1:21" ht="18">
      <c r="A994" s="14"/>
      <c r="B994" s="193" t="s">
        <v>37</v>
      </c>
      <c r="C994" s="193"/>
      <c r="D994" s="193"/>
      <c r="E994" s="193"/>
      <c r="F994" s="193"/>
      <c r="G994" s="193"/>
      <c r="H994" s="193"/>
      <c r="I994" s="193"/>
      <c r="J994" s="193"/>
      <c r="K994" s="114">
        <f>SUM(K985:K993)</f>
        <v>71</v>
      </c>
      <c r="L994" s="134">
        <f>IF(K985=0,"",K985/B977)</f>
        <v>0.57798165137614677</v>
      </c>
      <c r="M994" s="30">
        <f>K994/B977</f>
        <v>0.65137614678899081</v>
      </c>
      <c r="N994" s="30">
        <f>IF(K985=0,"",M994-L994)</f>
        <v>7.3394495412844041E-2</v>
      </c>
      <c r="O994" s="5"/>
      <c r="P994" s="129"/>
      <c r="Q994" s="16"/>
      <c r="R994" s="5"/>
    </row>
    <row r="995" spans="1:21" ht="12.75" customHeight="1">
      <c r="M995" s="5"/>
      <c r="N995" s="5"/>
      <c r="P995" s="130"/>
    </row>
    <row r="996" spans="1:21" ht="12.75" customHeight="1">
      <c r="M996" s="5"/>
      <c r="N996" s="5"/>
      <c r="P996" s="130"/>
    </row>
    <row r="997" spans="1:21" ht="26.25" customHeight="1">
      <c r="B997" s="194" t="s">
        <v>72</v>
      </c>
      <c r="C997" s="194"/>
      <c r="D997" s="194"/>
      <c r="E997" s="194"/>
      <c r="F997" s="194"/>
      <c r="G997" s="194"/>
      <c r="H997" s="194"/>
      <c r="I997" s="194"/>
      <c r="J997" s="194"/>
      <c r="K997" s="113" t="s">
        <v>68</v>
      </c>
      <c r="L997" s="113"/>
      <c r="M997" s="5"/>
      <c r="N997" s="5"/>
      <c r="O997" s="6"/>
      <c r="P997" s="130"/>
      <c r="Q997" s="6"/>
      <c r="R997" s="6"/>
      <c r="S997" s="6"/>
    </row>
    <row r="998" spans="1:21" ht="20.25">
      <c r="A998" s="195" t="s">
        <v>1</v>
      </c>
      <c r="B998" s="197" t="s">
        <v>2</v>
      </c>
      <c r="C998" s="205"/>
      <c r="D998" s="205"/>
      <c r="E998" s="205"/>
      <c r="F998" s="205"/>
      <c r="G998" s="205"/>
      <c r="H998" s="205"/>
      <c r="I998" s="205"/>
      <c r="J998" s="206"/>
      <c r="K998" s="200" t="s">
        <v>3</v>
      </c>
      <c r="L998" s="191" t="s">
        <v>4</v>
      </c>
      <c r="M998" s="191" t="s">
        <v>5</v>
      </c>
      <c r="N998" s="202" t="s">
        <v>6</v>
      </c>
      <c r="O998" s="191" t="s">
        <v>7</v>
      </c>
      <c r="P998" s="189" t="s">
        <v>8</v>
      </c>
      <c r="Q998" s="189" t="s">
        <v>9</v>
      </c>
      <c r="R998" s="191" t="s">
        <v>10</v>
      </c>
    </row>
    <row r="999" spans="1:21" ht="15.75">
      <c r="A999" s="204"/>
      <c r="B999" s="9" t="s">
        <v>11</v>
      </c>
      <c r="C999" s="9" t="s">
        <v>12</v>
      </c>
      <c r="D999" s="9" t="s">
        <v>13</v>
      </c>
      <c r="E999" s="9" t="s">
        <v>14</v>
      </c>
      <c r="F999" s="9" t="s">
        <v>15</v>
      </c>
      <c r="G999" s="9" t="s">
        <v>16</v>
      </c>
      <c r="H999" s="9" t="s">
        <v>17</v>
      </c>
      <c r="I999" s="9" t="s">
        <v>18</v>
      </c>
      <c r="J999" s="9" t="s">
        <v>19</v>
      </c>
      <c r="K999" s="208"/>
      <c r="L999" s="207"/>
      <c r="M999" s="204"/>
      <c r="N999" s="204"/>
      <c r="O999" s="204"/>
      <c r="P999" s="207"/>
      <c r="Q999" s="204"/>
      <c r="R999" s="204"/>
    </row>
    <row r="1000" spans="1:21" ht="15.75" customHeight="1">
      <c r="A1000" s="9">
        <v>2201</v>
      </c>
      <c r="B1000" s="31">
        <v>79</v>
      </c>
      <c r="C1000" s="31"/>
      <c r="D1000" s="31"/>
      <c r="E1000" s="31"/>
      <c r="F1000" s="31"/>
      <c r="G1000" s="31"/>
      <c r="H1000" s="31"/>
      <c r="I1000" s="31"/>
      <c r="J1000" s="31"/>
      <c r="K1000" s="51"/>
      <c r="L1000" s="131"/>
      <c r="M1000" s="33"/>
      <c r="N1000" s="34"/>
      <c r="O1000" s="35"/>
      <c r="P1000" s="36">
        <f>B1000</f>
        <v>79</v>
      </c>
      <c r="Q1000" s="37"/>
      <c r="R1000" s="35"/>
    </row>
    <row r="1001" spans="1:21" ht="15.75" customHeight="1">
      <c r="A1001" s="9">
        <v>2202</v>
      </c>
      <c r="B1001" s="31"/>
      <c r="C1001" s="31">
        <v>67</v>
      </c>
      <c r="D1001" s="31"/>
      <c r="E1001" s="31"/>
      <c r="F1001" s="31"/>
      <c r="G1001" s="31"/>
      <c r="H1001" s="31"/>
      <c r="I1001" s="31"/>
      <c r="J1001" s="31"/>
      <c r="K1001" s="51"/>
      <c r="L1001" s="132"/>
      <c r="M1001" s="17"/>
      <c r="N1001" s="39"/>
      <c r="O1001" s="40">
        <f>IF(C1001=0,"",C1001/B1000)</f>
        <v>0.84810126582278478</v>
      </c>
      <c r="P1001" s="41">
        <v>67</v>
      </c>
      <c r="Q1001" s="42">
        <f t="shared" ref="Q1001:Q1009" si="88">IF(P1001=0,"",P1001/P1000)</f>
        <v>0.84810126582278478</v>
      </c>
      <c r="R1001" s="42">
        <f t="shared" ref="R1001:R1008" si="89">IF(P1001=0,"",100%-Q1001)</f>
        <v>0.15189873417721522</v>
      </c>
    </row>
    <row r="1002" spans="1:21" ht="15.75" customHeight="1">
      <c r="A1002" s="9">
        <v>2301</v>
      </c>
      <c r="B1002" s="31"/>
      <c r="C1002" s="31"/>
      <c r="D1002" s="31">
        <v>61</v>
      </c>
      <c r="E1002" s="31"/>
      <c r="F1002" s="31"/>
      <c r="G1002" s="31"/>
      <c r="H1002" s="31"/>
      <c r="I1002" s="31"/>
      <c r="J1002" s="31"/>
      <c r="K1002" s="51"/>
      <c r="L1002" s="132"/>
      <c r="M1002" s="17"/>
      <c r="N1002" s="39"/>
      <c r="O1002" s="40">
        <f>IF(D1002=0,"",D1002/C1001)</f>
        <v>0.91044776119402981</v>
      </c>
      <c r="P1002" s="41">
        <v>64</v>
      </c>
      <c r="Q1002" s="42">
        <f t="shared" si="88"/>
        <v>0.95522388059701491</v>
      </c>
      <c r="R1002" s="42">
        <f t="shared" si="89"/>
        <v>4.4776119402985093E-2</v>
      </c>
      <c r="S1002" s="27">
        <f>P1002/P1000</f>
        <v>0.810126582278481</v>
      </c>
    </row>
    <row r="1003" spans="1:21" ht="15.75" customHeight="1">
      <c r="A1003" s="9">
        <v>2302</v>
      </c>
      <c r="B1003" s="31"/>
      <c r="C1003" s="31"/>
      <c r="D1003" s="31"/>
      <c r="E1003" s="31">
        <v>56</v>
      </c>
      <c r="F1003" s="31"/>
      <c r="G1003" s="31"/>
      <c r="H1003" s="31"/>
      <c r="I1003" s="31"/>
      <c r="J1003" s="31"/>
      <c r="K1003" s="51"/>
      <c r="L1003" s="132"/>
      <c r="M1003" s="17"/>
      <c r="N1003" s="39"/>
      <c r="O1003" s="40">
        <f>IF(E1003=0,"",E1003/D1002)</f>
        <v>0.91803278688524592</v>
      </c>
      <c r="P1003" s="41">
        <v>61</v>
      </c>
      <c r="Q1003" s="42">
        <f t="shared" si="88"/>
        <v>0.953125</v>
      </c>
      <c r="R1003" s="42">
        <f t="shared" si="89"/>
        <v>4.6875E-2</v>
      </c>
    </row>
    <row r="1004" spans="1:21" ht="15.75" customHeight="1">
      <c r="A1004" s="9">
        <v>2401</v>
      </c>
      <c r="B1004" s="31"/>
      <c r="C1004" s="31"/>
      <c r="D1004" s="31"/>
      <c r="E1004" s="31"/>
      <c r="F1004" s="31">
        <v>55</v>
      </c>
      <c r="G1004" s="31"/>
      <c r="H1004" s="31"/>
      <c r="I1004" s="31"/>
      <c r="J1004" s="31"/>
      <c r="K1004" s="51"/>
      <c r="L1004" s="132"/>
      <c r="M1004" s="17"/>
      <c r="N1004" s="39"/>
      <c r="O1004" s="40">
        <f>IF(F1004=0,"",F1004/E1003)</f>
        <v>0.9821428571428571</v>
      </c>
      <c r="P1004" s="41">
        <v>59</v>
      </c>
      <c r="Q1004" s="42">
        <f t="shared" si="88"/>
        <v>0.96721311475409832</v>
      </c>
      <c r="R1004" s="42">
        <f t="shared" si="89"/>
        <v>3.2786885245901676E-2</v>
      </c>
    </row>
    <row r="1005" spans="1:21" ht="15.75" customHeight="1">
      <c r="A1005" s="9">
        <v>2402</v>
      </c>
      <c r="B1005" s="31"/>
      <c r="C1005" s="31"/>
      <c r="D1005" s="31"/>
      <c r="E1005" s="31"/>
      <c r="F1005" s="31"/>
      <c r="G1005" s="31">
        <v>55</v>
      </c>
      <c r="H1005" s="31"/>
      <c r="I1005" s="31"/>
      <c r="J1005" s="31"/>
      <c r="K1005" s="51"/>
      <c r="L1005" s="132"/>
      <c r="M1005" s="17"/>
      <c r="N1005" s="39"/>
      <c r="O1005" s="40">
        <f>IF(G1005=0,"",G1005/F1004)</f>
        <v>1</v>
      </c>
      <c r="P1005" s="41">
        <v>58</v>
      </c>
      <c r="Q1005" s="42">
        <f t="shared" si="88"/>
        <v>0.98305084745762716</v>
      </c>
      <c r="R1005" s="42">
        <f t="shared" si="89"/>
        <v>1.6949152542372836E-2</v>
      </c>
    </row>
    <row r="1006" spans="1:21" ht="15.75" customHeight="1">
      <c r="A1006" s="9">
        <v>2501</v>
      </c>
      <c r="B1006" s="31"/>
      <c r="C1006" s="31"/>
      <c r="D1006" s="31"/>
      <c r="E1006" s="31"/>
      <c r="F1006" s="31"/>
      <c r="G1006" s="31"/>
      <c r="H1006" s="31">
        <v>54</v>
      </c>
      <c r="I1006" s="31"/>
      <c r="J1006" s="31"/>
      <c r="K1006" s="51"/>
      <c r="L1006" s="132"/>
      <c r="M1006" s="17"/>
      <c r="N1006" s="39"/>
      <c r="O1006" s="40">
        <f>IF(H1006=0,"",H1006/G1005)</f>
        <v>0.98181818181818181</v>
      </c>
      <c r="P1006" s="41">
        <v>58</v>
      </c>
      <c r="Q1006" s="86">
        <f t="shared" si="88"/>
        <v>1</v>
      </c>
      <c r="R1006" s="86">
        <f t="shared" si="89"/>
        <v>0</v>
      </c>
      <c r="T1006" s="152"/>
      <c r="U1006" s="151"/>
    </row>
    <row r="1007" spans="1:21" ht="15.75" customHeight="1">
      <c r="A1007" s="9">
        <v>2502</v>
      </c>
      <c r="B1007" s="31"/>
      <c r="C1007" s="31"/>
      <c r="D1007" s="31"/>
      <c r="E1007" s="31"/>
      <c r="F1007" s="31"/>
      <c r="G1007" s="31"/>
      <c r="H1007" s="31"/>
      <c r="I1007" s="31">
        <v>54</v>
      </c>
      <c r="J1007" s="31"/>
      <c r="K1007" s="51"/>
      <c r="L1007" s="132"/>
      <c r="M1007" s="17"/>
      <c r="N1007" s="39"/>
      <c r="O1007" s="40">
        <f>IF(I1007=0,"",I1007/H1006)</f>
        <v>1</v>
      </c>
      <c r="P1007" s="87">
        <v>56</v>
      </c>
      <c r="Q1007" s="187">
        <f t="shared" si="88"/>
        <v>0.96551724137931039</v>
      </c>
      <c r="R1007" s="187">
        <f t="shared" si="89"/>
        <v>3.4482758620689613E-2</v>
      </c>
      <c r="T1007" s="152"/>
      <c r="U1007" s="151"/>
    </row>
    <row r="1008" spans="1:21" ht="15.75" customHeight="1">
      <c r="A1008" s="9">
        <v>2601</v>
      </c>
      <c r="B1008" s="31"/>
      <c r="C1008" s="31"/>
      <c r="D1008" s="31"/>
      <c r="E1008" s="31"/>
      <c r="F1008" s="31"/>
      <c r="G1008" s="31"/>
      <c r="H1008" s="31"/>
      <c r="I1008" s="31"/>
      <c r="J1008" s="31">
        <v>52</v>
      </c>
      <c r="K1008" s="51">
        <v>50</v>
      </c>
      <c r="L1008" s="132"/>
      <c r="M1008" s="17"/>
      <c r="N1008" s="39"/>
      <c r="O1008" s="99">
        <f t="shared" ref="O1008" si="90">IF(J1008=0,"",J1008/I1007)</f>
        <v>0.96296296296296291</v>
      </c>
      <c r="P1008" s="89">
        <v>56</v>
      </c>
      <c r="Q1008" s="188">
        <f t="shared" si="88"/>
        <v>1</v>
      </c>
      <c r="R1008" s="188">
        <f t="shared" si="89"/>
        <v>0</v>
      </c>
      <c r="T1008" s="152"/>
      <c r="U1008" s="151"/>
    </row>
    <row r="1009" spans="1:21" ht="15.75" customHeight="1">
      <c r="A1009" s="9">
        <v>2602</v>
      </c>
      <c r="B1009" s="31"/>
      <c r="C1009" s="31"/>
      <c r="D1009" s="31"/>
      <c r="E1009" s="31"/>
      <c r="F1009" s="31"/>
      <c r="G1009" s="31"/>
      <c r="H1009" s="31"/>
      <c r="I1009" s="31"/>
      <c r="J1009" s="31"/>
      <c r="K1009" s="51"/>
      <c r="L1009" s="132"/>
      <c r="M1009" s="17"/>
      <c r="N1009" s="17"/>
      <c r="O1009" s="17"/>
      <c r="P1009" s="89"/>
      <c r="Q1009" s="105" t="str">
        <f t="shared" si="88"/>
        <v/>
      </c>
      <c r="R1009" s="29"/>
      <c r="T1009" s="152"/>
      <c r="U1009" s="151"/>
    </row>
    <row r="1010" spans="1:21" ht="15.75" customHeight="1">
      <c r="A1010" s="9">
        <v>2701</v>
      </c>
      <c r="B1010" s="31"/>
      <c r="C1010" s="31"/>
      <c r="D1010" s="31"/>
      <c r="E1010" s="31"/>
      <c r="F1010" s="31"/>
      <c r="G1010" s="31"/>
      <c r="H1010" s="31"/>
      <c r="I1010" s="31"/>
      <c r="J1010" s="31"/>
      <c r="K1010" s="51"/>
      <c r="L1010" s="132"/>
      <c r="M1010" s="17"/>
      <c r="N1010" s="18"/>
      <c r="O1010" s="18"/>
      <c r="P1010" s="89"/>
      <c r="Q1010" s="119"/>
      <c r="R1010" s="29"/>
    </row>
    <row r="1011" spans="1:21" ht="15.75" customHeight="1">
      <c r="A1011" s="9">
        <v>2702</v>
      </c>
      <c r="B1011" s="31"/>
      <c r="C1011" s="31"/>
      <c r="D1011" s="31"/>
      <c r="E1011" s="31"/>
      <c r="F1011" s="31"/>
      <c r="G1011" s="31"/>
      <c r="H1011" s="31"/>
      <c r="I1011" s="31"/>
      <c r="J1011" s="31"/>
      <c r="K1011" s="51"/>
      <c r="L1011" s="132"/>
      <c r="M1011" s="17"/>
      <c r="N1011" s="18"/>
      <c r="O1011" s="18"/>
      <c r="P1011" s="89"/>
      <c r="Q1011" s="119"/>
      <c r="R1011" s="29"/>
    </row>
    <row r="1012" spans="1:21" ht="15.75" customHeight="1">
      <c r="A1012" s="9">
        <v>2801</v>
      </c>
      <c r="B1012" s="31"/>
      <c r="C1012" s="31"/>
      <c r="D1012" s="31"/>
      <c r="E1012" s="31"/>
      <c r="F1012" s="31"/>
      <c r="G1012" s="31"/>
      <c r="H1012" s="31"/>
      <c r="I1012" s="31"/>
      <c r="J1012" s="31"/>
      <c r="K1012" s="51"/>
      <c r="L1012" s="132"/>
      <c r="M1012" s="17"/>
      <c r="N1012" s="18"/>
      <c r="O1012" s="102"/>
      <c r="P1012" s="89"/>
      <c r="Q1012" s="119"/>
      <c r="R1012" s="29"/>
    </row>
    <row r="1013" spans="1:21" ht="15.75" customHeight="1">
      <c r="A1013" s="9">
        <v>2802</v>
      </c>
      <c r="B1013" s="31"/>
      <c r="C1013" s="31"/>
      <c r="D1013" s="31"/>
      <c r="E1013" s="31"/>
      <c r="F1013" s="31"/>
      <c r="G1013" s="31"/>
      <c r="H1013" s="31"/>
      <c r="I1013" s="31"/>
      <c r="J1013" s="31"/>
      <c r="K1013" s="51"/>
      <c r="L1013" s="132"/>
      <c r="M1013" s="17"/>
      <c r="N1013" s="18"/>
      <c r="O1013" s="17"/>
      <c r="P1013" s="148"/>
      <c r="Q1013" s="28"/>
      <c r="R1013" s="29"/>
    </row>
    <row r="1014" spans="1:21" ht="15.75" customHeight="1">
      <c r="A1014" s="9">
        <v>2901</v>
      </c>
      <c r="B1014" s="31"/>
      <c r="C1014" s="31"/>
      <c r="D1014" s="31"/>
      <c r="E1014" s="31"/>
      <c r="F1014" s="31"/>
      <c r="G1014" s="31"/>
      <c r="H1014" s="31"/>
      <c r="I1014" s="31"/>
      <c r="J1014" s="31"/>
      <c r="K1014" s="51"/>
      <c r="L1014" s="132"/>
      <c r="M1014" s="17"/>
      <c r="N1014" s="18"/>
      <c r="O1014" s="19" t="s">
        <v>48</v>
      </c>
      <c r="P1014" s="142"/>
      <c r="Q1014" s="21">
        <f>IF(SUM(K1002:K1010)=0,"",SUM(K1002:K1010))</f>
        <v>50</v>
      </c>
      <c r="R1014" s="22" t="s">
        <v>3</v>
      </c>
    </row>
    <row r="1015" spans="1:21" ht="15.75" customHeight="1">
      <c r="A1015" s="9">
        <v>2902</v>
      </c>
      <c r="B1015" s="31"/>
      <c r="C1015" s="31"/>
      <c r="D1015" s="31"/>
      <c r="E1015" s="31"/>
      <c r="F1015" s="31"/>
      <c r="G1015" s="31"/>
      <c r="H1015" s="31"/>
      <c r="I1015" s="31"/>
      <c r="J1015" s="31"/>
      <c r="K1015" s="51"/>
      <c r="L1015" s="132"/>
      <c r="M1015" s="17"/>
      <c r="N1015" s="18"/>
      <c r="O1015" s="23" t="s">
        <v>50</v>
      </c>
      <c r="P1015" s="24" t="str">
        <f>IF(P1014/B1000=0,"",P1014/B1000)</f>
        <v/>
      </c>
      <c r="Q1015" s="25" t="str">
        <f>IF(P1014/Q1014=0,"",P1014/Q1014)</f>
        <v/>
      </c>
      <c r="R1015" s="26" t="s">
        <v>51</v>
      </c>
    </row>
    <row r="1016" spans="1:21" ht="15.75" customHeight="1">
      <c r="A1016" s="9">
        <v>3001</v>
      </c>
      <c r="B1016" s="115"/>
      <c r="C1016" s="115"/>
      <c r="D1016" s="115"/>
      <c r="E1016" s="115"/>
      <c r="F1016" s="115"/>
      <c r="G1016" s="115"/>
      <c r="H1016" s="115"/>
      <c r="I1016" s="115"/>
      <c r="J1016" s="115"/>
      <c r="K1016" s="51"/>
      <c r="L1016" s="133"/>
      <c r="M1016" s="48"/>
      <c r="N1016" s="49"/>
      <c r="O1016" s="11"/>
      <c r="P1016" s="149"/>
      <c r="Q1016" s="12"/>
      <c r="R1016" s="13"/>
    </row>
    <row r="1017" spans="1:21" ht="18" customHeight="1">
      <c r="A1017" s="14"/>
      <c r="B1017" s="193" t="s">
        <v>37</v>
      </c>
      <c r="C1017" s="193"/>
      <c r="D1017" s="193"/>
      <c r="E1017" s="193"/>
      <c r="F1017" s="193"/>
      <c r="G1017" s="193"/>
      <c r="H1017" s="193"/>
      <c r="I1017" s="193"/>
      <c r="J1017" s="193"/>
      <c r="K1017" s="114">
        <f>SUM(K1008:K1016)</f>
        <v>50</v>
      </c>
      <c r="L1017" s="134">
        <f>IF(K1008=0,"",K1008/B1000)</f>
        <v>0.63291139240506333</v>
      </c>
      <c r="M1017" s="30">
        <f>K1017/B1000</f>
        <v>0.63291139240506333</v>
      </c>
      <c r="N1017" s="30">
        <f>IF(K1008=0,"",M1017-L1017)</f>
        <v>0</v>
      </c>
      <c r="O1017" s="5"/>
      <c r="P1017" s="129"/>
      <c r="Q1017" s="16"/>
      <c r="R1017" s="5"/>
    </row>
    <row r="1018" spans="1:21" ht="12.75" customHeight="1">
      <c r="M1018" s="5"/>
      <c r="N1018" s="5"/>
      <c r="P1018" s="130"/>
    </row>
    <row r="1019" spans="1:21" ht="12.75" customHeight="1">
      <c r="M1019" s="5"/>
      <c r="N1019" s="5"/>
      <c r="P1019" s="130"/>
    </row>
    <row r="1020" spans="1:21" ht="26.25" customHeight="1">
      <c r="B1020" s="194" t="s">
        <v>72</v>
      </c>
      <c r="C1020" s="194"/>
      <c r="D1020" s="194"/>
      <c r="E1020" s="194"/>
      <c r="F1020" s="194"/>
      <c r="G1020" s="194"/>
      <c r="H1020" s="194"/>
      <c r="I1020" s="194"/>
      <c r="J1020" s="194"/>
      <c r="K1020" s="113" t="s">
        <v>69</v>
      </c>
      <c r="L1020" s="113"/>
      <c r="M1020" s="5"/>
      <c r="N1020" s="5"/>
      <c r="O1020" s="6"/>
      <c r="P1020" s="130"/>
      <c r="Q1020" s="6"/>
      <c r="R1020" s="6"/>
      <c r="S1020" s="6"/>
    </row>
    <row r="1021" spans="1:21" ht="20.25">
      <c r="A1021" s="195" t="s">
        <v>1</v>
      </c>
      <c r="B1021" s="197" t="s">
        <v>2</v>
      </c>
      <c r="C1021" s="205"/>
      <c r="D1021" s="205"/>
      <c r="E1021" s="205"/>
      <c r="F1021" s="205"/>
      <c r="G1021" s="205"/>
      <c r="H1021" s="205"/>
      <c r="I1021" s="205"/>
      <c r="J1021" s="206"/>
      <c r="K1021" s="200" t="s">
        <v>3</v>
      </c>
      <c r="L1021" s="191" t="s">
        <v>4</v>
      </c>
      <c r="M1021" s="191" t="s">
        <v>5</v>
      </c>
      <c r="N1021" s="202" t="s">
        <v>6</v>
      </c>
      <c r="O1021" s="191" t="s">
        <v>7</v>
      </c>
      <c r="P1021" s="189" t="s">
        <v>8</v>
      </c>
      <c r="Q1021" s="189" t="s">
        <v>9</v>
      </c>
      <c r="R1021" s="191" t="s">
        <v>10</v>
      </c>
    </row>
    <row r="1022" spans="1:21" ht="15.75">
      <c r="A1022" s="204"/>
      <c r="B1022" s="9" t="s">
        <v>11</v>
      </c>
      <c r="C1022" s="9" t="s">
        <v>12</v>
      </c>
      <c r="D1022" s="9" t="s">
        <v>13</v>
      </c>
      <c r="E1022" s="9" t="s">
        <v>14</v>
      </c>
      <c r="F1022" s="9" t="s">
        <v>15</v>
      </c>
      <c r="G1022" s="9" t="s">
        <v>16</v>
      </c>
      <c r="H1022" s="9" t="s">
        <v>17</v>
      </c>
      <c r="I1022" s="9" t="s">
        <v>18</v>
      </c>
      <c r="J1022" s="9" t="s">
        <v>19</v>
      </c>
      <c r="K1022" s="208"/>
      <c r="L1022" s="207"/>
      <c r="M1022" s="204"/>
      <c r="N1022" s="204"/>
      <c r="O1022" s="204"/>
      <c r="P1022" s="207"/>
      <c r="Q1022" s="204"/>
      <c r="R1022" s="204"/>
    </row>
    <row r="1023" spans="1:21" ht="15.75" customHeight="1">
      <c r="A1023" s="9">
        <v>2202</v>
      </c>
      <c r="B1023" s="31">
        <v>111</v>
      </c>
      <c r="C1023" s="31"/>
      <c r="D1023" s="31"/>
      <c r="E1023" s="31"/>
      <c r="F1023" s="31"/>
      <c r="G1023" s="31"/>
      <c r="H1023" s="31"/>
      <c r="I1023" s="31"/>
      <c r="J1023" s="31"/>
      <c r="K1023" s="51"/>
      <c r="L1023" s="131"/>
      <c r="M1023" s="33"/>
      <c r="N1023" s="34"/>
      <c r="O1023" s="35"/>
      <c r="P1023" s="36">
        <f>B1023</f>
        <v>111</v>
      </c>
      <c r="Q1023" s="37"/>
      <c r="R1023" s="35"/>
    </row>
    <row r="1024" spans="1:21" ht="15.75" customHeight="1">
      <c r="A1024" s="9">
        <v>2301</v>
      </c>
      <c r="B1024" s="31"/>
      <c r="C1024" s="31">
        <v>107</v>
      </c>
      <c r="D1024" s="31"/>
      <c r="E1024" s="31"/>
      <c r="F1024" s="31"/>
      <c r="G1024" s="31"/>
      <c r="H1024" s="31"/>
      <c r="I1024" s="31"/>
      <c r="J1024" s="31"/>
      <c r="K1024" s="51"/>
      <c r="L1024" s="132"/>
      <c r="M1024" s="17"/>
      <c r="N1024" s="39"/>
      <c r="O1024" s="40">
        <f>IF(C1024=0,"",C1024/B1023)</f>
        <v>0.963963963963964</v>
      </c>
      <c r="P1024" s="41">
        <v>109</v>
      </c>
      <c r="Q1024" s="42">
        <f t="shared" ref="Q1024:Q1032" si="91">IF(P1024=0,"",P1024/P1023)</f>
        <v>0.98198198198198194</v>
      </c>
      <c r="R1024" s="42">
        <f t="shared" ref="R1024:R1032" si="92">IF(P1024=0,"",100%-Q1024)</f>
        <v>1.8018018018018056E-2</v>
      </c>
    </row>
    <row r="1025" spans="1:19" ht="15.75" customHeight="1">
      <c r="A1025" s="9">
        <v>2302</v>
      </c>
      <c r="B1025" s="31"/>
      <c r="C1025" s="31"/>
      <c r="D1025" s="31">
        <v>93</v>
      </c>
      <c r="E1025" s="31"/>
      <c r="F1025" s="31"/>
      <c r="G1025" s="31"/>
      <c r="H1025" s="31"/>
      <c r="I1025" s="31"/>
      <c r="J1025" s="31"/>
      <c r="K1025" s="51"/>
      <c r="L1025" s="132"/>
      <c r="M1025" s="17"/>
      <c r="N1025" s="39"/>
      <c r="O1025" s="40">
        <f>IF(D1025=0,"",D1025/C1024)</f>
        <v>0.86915887850467288</v>
      </c>
      <c r="P1025" s="41">
        <v>100</v>
      </c>
      <c r="Q1025" s="42">
        <f t="shared" si="91"/>
        <v>0.91743119266055051</v>
      </c>
      <c r="R1025" s="42">
        <f t="shared" si="92"/>
        <v>8.256880733944949E-2</v>
      </c>
      <c r="S1025" s="27">
        <f>P1025/P1023</f>
        <v>0.90090090090090091</v>
      </c>
    </row>
    <row r="1026" spans="1:19" ht="15.75" customHeight="1">
      <c r="A1026" s="9">
        <v>2401</v>
      </c>
      <c r="B1026" s="31"/>
      <c r="C1026" s="31"/>
      <c r="D1026" s="31"/>
      <c r="E1026" s="31">
        <v>91</v>
      </c>
      <c r="F1026" s="31"/>
      <c r="G1026" s="31"/>
      <c r="H1026" s="31"/>
      <c r="I1026" s="31"/>
      <c r="J1026" s="31"/>
      <c r="K1026" s="51"/>
      <c r="L1026" s="132"/>
      <c r="M1026" s="17"/>
      <c r="N1026" s="39"/>
      <c r="O1026" s="40">
        <f>IF(E1026=0,"",E1026/D1025)</f>
        <v>0.978494623655914</v>
      </c>
      <c r="P1026" s="41">
        <v>98</v>
      </c>
      <c r="Q1026" s="42">
        <f t="shared" si="91"/>
        <v>0.98</v>
      </c>
      <c r="R1026" s="42">
        <f t="shared" si="92"/>
        <v>2.0000000000000018E-2</v>
      </c>
    </row>
    <row r="1027" spans="1:19" ht="15.75" customHeight="1">
      <c r="A1027" s="9">
        <v>2402</v>
      </c>
      <c r="B1027" s="31"/>
      <c r="C1027" s="31"/>
      <c r="D1027" s="31"/>
      <c r="E1027" s="31"/>
      <c r="F1027" s="31">
        <v>86</v>
      </c>
      <c r="G1027" s="31"/>
      <c r="H1027" s="31"/>
      <c r="I1027" s="31"/>
      <c r="J1027" s="31"/>
      <c r="K1027" s="51"/>
      <c r="L1027" s="132"/>
      <c r="M1027" s="17"/>
      <c r="N1027" s="39"/>
      <c r="O1027" s="40">
        <f>IF(F1027=0,"",F1027/E1026)</f>
        <v>0.94505494505494503</v>
      </c>
      <c r="P1027" s="41">
        <v>92</v>
      </c>
      <c r="Q1027" s="42">
        <f t="shared" si="91"/>
        <v>0.93877551020408168</v>
      </c>
      <c r="R1027" s="42">
        <f t="shared" si="92"/>
        <v>6.1224489795918324E-2</v>
      </c>
    </row>
    <row r="1028" spans="1:19" ht="15.75" customHeight="1">
      <c r="A1028" s="9">
        <v>2501</v>
      </c>
      <c r="B1028" s="31"/>
      <c r="C1028" s="31"/>
      <c r="D1028" s="31"/>
      <c r="E1028" s="31"/>
      <c r="F1028" s="31"/>
      <c r="G1028" s="31">
        <v>85</v>
      </c>
      <c r="H1028" s="31"/>
      <c r="I1028" s="31"/>
      <c r="J1028" s="31"/>
      <c r="K1028" s="51"/>
      <c r="L1028" s="132"/>
      <c r="M1028" s="17"/>
      <c r="N1028" s="39"/>
      <c r="O1028" s="40">
        <f>IF(G1028=0,"",G1028/F1027)</f>
        <v>0.98837209302325579</v>
      </c>
      <c r="P1028" s="41">
        <v>90</v>
      </c>
      <c r="Q1028" s="42">
        <f t="shared" si="91"/>
        <v>0.97826086956521741</v>
      </c>
      <c r="R1028" s="42">
        <f t="shared" si="92"/>
        <v>2.1739130434782594E-2</v>
      </c>
    </row>
    <row r="1029" spans="1:19" ht="15.75" customHeight="1">
      <c r="A1029" s="9">
        <v>2502</v>
      </c>
      <c r="B1029" s="31"/>
      <c r="C1029" s="31"/>
      <c r="D1029" s="31"/>
      <c r="E1029" s="31"/>
      <c r="F1029" s="31"/>
      <c r="G1029" s="31"/>
      <c r="H1029" s="31">
        <v>85</v>
      </c>
      <c r="I1029" s="31"/>
      <c r="J1029" s="31"/>
      <c r="K1029" s="51"/>
      <c r="L1029" s="132"/>
      <c r="M1029" s="17"/>
      <c r="N1029" s="39"/>
      <c r="O1029" s="40">
        <f>IF(H1029=0,"",H1029/G1028)</f>
        <v>1</v>
      </c>
      <c r="P1029" s="41">
        <v>90</v>
      </c>
      <c r="Q1029" s="42">
        <f t="shared" si="91"/>
        <v>1</v>
      </c>
      <c r="R1029" s="42">
        <f t="shared" si="92"/>
        <v>0</v>
      </c>
    </row>
    <row r="1030" spans="1:19" ht="15.75" customHeight="1">
      <c r="A1030" s="9">
        <v>2601</v>
      </c>
      <c r="B1030" s="31"/>
      <c r="C1030" s="31"/>
      <c r="D1030" s="31"/>
      <c r="E1030" s="31"/>
      <c r="F1030" s="31"/>
      <c r="G1030" s="31"/>
      <c r="H1030" s="31"/>
      <c r="I1030" s="31">
        <v>83</v>
      </c>
      <c r="J1030" s="31"/>
      <c r="K1030" s="51"/>
      <c r="L1030" s="132"/>
      <c r="M1030" s="17"/>
      <c r="N1030" s="39"/>
      <c r="O1030" s="40">
        <f>IF(I1030=0,"",I1030/H1029)</f>
        <v>0.97647058823529409</v>
      </c>
      <c r="P1030" s="41">
        <v>90</v>
      </c>
      <c r="Q1030" s="42">
        <f t="shared" si="91"/>
        <v>1</v>
      </c>
      <c r="R1030" s="42">
        <f t="shared" si="92"/>
        <v>0</v>
      </c>
    </row>
    <row r="1031" spans="1:19" ht="15.75" customHeight="1">
      <c r="A1031" s="9">
        <v>2602</v>
      </c>
      <c r="B1031" s="31"/>
      <c r="C1031" s="31"/>
      <c r="D1031" s="31"/>
      <c r="E1031" s="31"/>
      <c r="F1031" s="31"/>
      <c r="G1031" s="31"/>
      <c r="H1031" s="31"/>
      <c r="I1031" s="31"/>
      <c r="J1031" s="31"/>
      <c r="K1031" s="51"/>
      <c r="L1031" s="132"/>
      <c r="M1031" s="17"/>
      <c r="N1031" s="39"/>
      <c r="O1031" s="40" t="str">
        <f t="shared" ref="O1031:O1032" si="93">IF(J1031=0,"",J1031/I1030)</f>
        <v/>
      </c>
      <c r="P1031" s="41"/>
      <c r="Q1031" s="42" t="str">
        <f t="shared" si="91"/>
        <v/>
      </c>
      <c r="R1031" s="42" t="str">
        <f t="shared" si="92"/>
        <v/>
      </c>
    </row>
    <row r="1032" spans="1:19" ht="15.75" customHeight="1">
      <c r="A1032" s="9">
        <v>2701</v>
      </c>
      <c r="B1032" s="31"/>
      <c r="C1032" s="31"/>
      <c r="D1032" s="31"/>
      <c r="E1032" s="31"/>
      <c r="F1032" s="31"/>
      <c r="G1032" s="31"/>
      <c r="H1032" s="31"/>
      <c r="I1032" s="31"/>
      <c r="J1032" s="31"/>
      <c r="K1032" s="51"/>
      <c r="L1032" s="132"/>
      <c r="M1032" s="17"/>
      <c r="N1032" s="39"/>
      <c r="O1032" s="40" t="str">
        <f t="shared" si="93"/>
        <v/>
      </c>
      <c r="P1032" s="41"/>
      <c r="Q1032" s="42" t="str">
        <f t="shared" si="91"/>
        <v/>
      </c>
      <c r="R1032" s="42" t="str">
        <f t="shared" si="92"/>
        <v/>
      </c>
    </row>
    <row r="1033" spans="1:19" ht="15.75" customHeight="1">
      <c r="A1033" s="9">
        <v>2702</v>
      </c>
      <c r="B1033" s="31"/>
      <c r="C1033" s="31"/>
      <c r="D1033" s="31"/>
      <c r="E1033" s="31"/>
      <c r="F1033" s="31"/>
      <c r="G1033" s="31"/>
      <c r="H1033" s="31"/>
      <c r="I1033" s="31"/>
      <c r="J1033" s="31"/>
      <c r="K1033" s="51"/>
      <c r="L1033" s="132"/>
      <c r="M1033" s="17"/>
      <c r="N1033" s="18"/>
      <c r="O1033" s="43"/>
      <c r="P1033" s="44"/>
      <c r="Q1033" s="45"/>
      <c r="R1033" s="43"/>
    </row>
    <row r="1034" spans="1:19" ht="15.75" customHeight="1">
      <c r="A1034" s="9">
        <v>2801</v>
      </c>
      <c r="B1034" s="31"/>
      <c r="C1034" s="31"/>
      <c r="D1034" s="31"/>
      <c r="E1034" s="31"/>
      <c r="F1034" s="31"/>
      <c r="G1034" s="31"/>
      <c r="H1034" s="31"/>
      <c r="I1034" s="31"/>
      <c r="J1034" s="31"/>
      <c r="K1034" s="51"/>
      <c r="L1034" s="132"/>
      <c r="M1034" s="17"/>
      <c r="N1034" s="18"/>
      <c r="O1034" s="29"/>
      <c r="P1034" s="44"/>
      <c r="Q1034" s="46"/>
      <c r="R1034" s="29"/>
    </row>
    <row r="1035" spans="1:19" ht="15.75">
      <c r="A1035" s="9">
        <v>2802</v>
      </c>
      <c r="B1035" s="31"/>
      <c r="C1035" s="31"/>
      <c r="D1035" s="31"/>
      <c r="E1035" s="31"/>
      <c r="F1035" s="31"/>
      <c r="G1035" s="31"/>
      <c r="H1035" s="31"/>
      <c r="I1035" s="31"/>
      <c r="J1035" s="31"/>
      <c r="K1035" s="51"/>
      <c r="L1035" s="132"/>
      <c r="M1035" s="17"/>
      <c r="N1035" s="18"/>
      <c r="O1035" s="29"/>
      <c r="P1035" s="44"/>
      <c r="Q1035" s="46"/>
      <c r="R1035" s="29"/>
    </row>
    <row r="1036" spans="1:19" ht="15.75">
      <c r="A1036" s="9">
        <v>2901</v>
      </c>
      <c r="B1036" s="31"/>
      <c r="C1036" s="31"/>
      <c r="D1036" s="31"/>
      <c r="E1036" s="31"/>
      <c r="F1036" s="31"/>
      <c r="G1036" s="31"/>
      <c r="H1036" s="31"/>
      <c r="I1036" s="31"/>
      <c r="J1036" s="31"/>
      <c r="K1036" s="51"/>
      <c r="L1036" s="132"/>
      <c r="M1036" s="17"/>
      <c r="N1036" s="18"/>
      <c r="O1036" s="17"/>
      <c r="P1036" s="148"/>
      <c r="Q1036" s="28"/>
      <c r="R1036" s="29"/>
    </row>
    <row r="1037" spans="1:19" ht="15.75">
      <c r="A1037" s="9">
        <v>2902</v>
      </c>
      <c r="B1037" s="31"/>
      <c r="C1037" s="31"/>
      <c r="D1037" s="31"/>
      <c r="E1037" s="31"/>
      <c r="F1037" s="31"/>
      <c r="G1037" s="31"/>
      <c r="H1037" s="31"/>
      <c r="I1037" s="31"/>
      <c r="J1037" s="31"/>
      <c r="K1037" s="51"/>
      <c r="L1037" s="132"/>
      <c r="M1037" s="17"/>
      <c r="N1037" s="18"/>
      <c r="O1037" s="19" t="s">
        <v>48</v>
      </c>
      <c r="P1037" s="142"/>
      <c r="Q1037" s="21" t="str">
        <f>IF(SUM(K1025:K1033)=0,"",SUM(K1025:K1033))</f>
        <v/>
      </c>
      <c r="R1037" s="22" t="s">
        <v>3</v>
      </c>
    </row>
    <row r="1038" spans="1:19" ht="15.75">
      <c r="A1038" s="9">
        <v>3001</v>
      </c>
      <c r="B1038" s="31"/>
      <c r="C1038" s="31"/>
      <c r="D1038" s="31"/>
      <c r="E1038" s="31"/>
      <c r="F1038" s="31"/>
      <c r="G1038" s="31"/>
      <c r="H1038" s="31"/>
      <c r="I1038" s="31"/>
      <c r="J1038" s="31"/>
      <c r="K1038" s="51"/>
      <c r="L1038" s="132"/>
      <c r="M1038" s="17"/>
      <c r="N1038" s="18"/>
      <c r="O1038" s="23" t="s">
        <v>50</v>
      </c>
      <c r="P1038" s="24" t="str">
        <f>IF(P1037/B1023=0,"",P1037/B1023)</f>
        <v/>
      </c>
      <c r="Q1038" s="25" t="e">
        <f>IF(P1037/Q1037=0,"",P1037/Q1037)</f>
        <v>#VALUE!</v>
      </c>
      <c r="R1038" s="26" t="s">
        <v>51</v>
      </c>
    </row>
    <row r="1039" spans="1:19" ht="15.75" customHeight="1">
      <c r="A1039" s="9">
        <v>3002</v>
      </c>
      <c r="B1039" s="115"/>
      <c r="C1039" s="115"/>
      <c r="D1039" s="115"/>
      <c r="E1039" s="115"/>
      <c r="F1039" s="115"/>
      <c r="G1039" s="115"/>
      <c r="H1039" s="115"/>
      <c r="I1039" s="115"/>
      <c r="J1039" s="115"/>
      <c r="K1039" s="51"/>
      <c r="L1039" s="133"/>
      <c r="M1039" s="48"/>
      <c r="N1039" s="49"/>
      <c r="O1039" s="11"/>
      <c r="P1039" s="149"/>
      <c r="Q1039" s="12"/>
      <c r="R1039" s="13"/>
    </row>
    <row r="1040" spans="1:19" ht="18">
      <c r="A1040" s="14"/>
      <c r="B1040" s="193" t="s">
        <v>37</v>
      </c>
      <c r="C1040" s="193"/>
      <c r="D1040" s="193"/>
      <c r="E1040" s="193"/>
      <c r="F1040" s="193"/>
      <c r="G1040" s="193"/>
      <c r="H1040" s="193"/>
      <c r="I1040" s="193"/>
      <c r="J1040" s="193"/>
      <c r="K1040" s="114">
        <f>SUM(K1032:K1036)</f>
        <v>0</v>
      </c>
      <c r="L1040" s="134" t="str">
        <f>IF(K1032=0,"",K1032/B1023)</f>
        <v/>
      </c>
      <c r="M1040" s="30" t="str">
        <f>IF(K1040=0,"",K1040/B1023)</f>
        <v/>
      </c>
      <c r="N1040" s="30" t="str">
        <f>IF(K1032=0,"",M1040-L1040)</f>
        <v/>
      </c>
      <c r="O1040" s="5"/>
      <c r="P1040" s="129"/>
      <c r="Q1040" s="16"/>
      <c r="R1040" s="5"/>
    </row>
    <row r="1041" spans="1:19" ht="12.75" customHeight="1"/>
    <row r="1042" spans="1:19" ht="12.75" customHeight="1"/>
    <row r="1043" spans="1:19" ht="26.25">
      <c r="A1043" s="71"/>
      <c r="B1043" s="194" t="s">
        <v>72</v>
      </c>
      <c r="C1043" s="194"/>
      <c r="D1043" s="194"/>
      <c r="E1043" s="194"/>
      <c r="F1043" s="194"/>
      <c r="G1043" s="194"/>
      <c r="H1043" s="194"/>
      <c r="I1043" s="194"/>
      <c r="J1043" s="194"/>
      <c r="K1043" s="113" t="s">
        <v>70</v>
      </c>
      <c r="L1043" s="113"/>
      <c r="M1043" s="5"/>
      <c r="N1043" s="5"/>
      <c r="O1043" s="6"/>
      <c r="P1043" s="130"/>
      <c r="Q1043" s="6"/>
      <c r="R1043" s="6"/>
      <c r="S1043" s="6"/>
    </row>
    <row r="1044" spans="1:19" ht="20.25">
      <c r="A1044" s="195" t="s">
        <v>1</v>
      </c>
      <c r="B1044" s="197" t="s">
        <v>2</v>
      </c>
      <c r="C1044" s="198"/>
      <c r="D1044" s="198"/>
      <c r="E1044" s="198"/>
      <c r="F1044" s="198"/>
      <c r="G1044" s="198"/>
      <c r="H1044" s="198"/>
      <c r="I1044" s="198"/>
      <c r="J1044" s="199"/>
      <c r="K1044" s="200" t="s">
        <v>3</v>
      </c>
      <c r="L1044" s="191" t="s">
        <v>4</v>
      </c>
      <c r="M1044" s="191" t="s">
        <v>5</v>
      </c>
      <c r="N1044" s="202" t="s">
        <v>6</v>
      </c>
      <c r="O1044" s="191" t="s">
        <v>7</v>
      </c>
      <c r="P1044" s="189" t="s">
        <v>8</v>
      </c>
      <c r="Q1044" s="189" t="s">
        <v>9</v>
      </c>
      <c r="R1044" s="191" t="s">
        <v>10</v>
      </c>
      <c r="S1044" s="71"/>
    </row>
    <row r="1045" spans="1:19" ht="15.75">
      <c r="A1045" s="196"/>
      <c r="B1045" s="9" t="s">
        <v>11</v>
      </c>
      <c r="C1045" s="9" t="s">
        <v>12</v>
      </c>
      <c r="D1045" s="9" t="s">
        <v>13</v>
      </c>
      <c r="E1045" s="9" t="s">
        <v>14</v>
      </c>
      <c r="F1045" s="9" t="s">
        <v>15</v>
      </c>
      <c r="G1045" s="9" t="s">
        <v>16</v>
      </c>
      <c r="H1045" s="9" t="s">
        <v>17</v>
      </c>
      <c r="I1045" s="9" t="s">
        <v>18</v>
      </c>
      <c r="J1045" s="9" t="s">
        <v>19</v>
      </c>
      <c r="K1045" s="201"/>
      <c r="L1045" s="192"/>
      <c r="M1045" s="192"/>
      <c r="N1045" s="203"/>
      <c r="O1045" s="192"/>
      <c r="P1045" s="190"/>
      <c r="Q1045" s="190"/>
      <c r="R1045" s="192"/>
      <c r="S1045" s="71"/>
    </row>
    <row r="1046" spans="1:19" ht="15.75">
      <c r="A1046" s="9">
        <v>2301</v>
      </c>
      <c r="B1046" s="31">
        <v>79</v>
      </c>
      <c r="C1046" s="31"/>
      <c r="D1046" s="31"/>
      <c r="E1046" s="31"/>
      <c r="F1046" s="31"/>
      <c r="G1046" s="31"/>
      <c r="H1046" s="31"/>
      <c r="I1046" s="31"/>
      <c r="J1046" s="31"/>
      <c r="K1046" s="51"/>
      <c r="L1046" s="131"/>
      <c r="M1046" s="33"/>
      <c r="N1046" s="34"/>
      <c r="O1046" s="35"/>
      <c r="P1046" s="36">
        <f>B1046</f>
        <v>79</v>
      </c>
      <c r="Q1046" s="37"/>
      <c r="R1046" s="35"/>
      <c r="S1046" s="71"/>
    </row>
    <row r="1047" spans="1:19" ht="15.75">
      <c r="A1047" s="9">
        <v>2302</v>
      </c>
      <c r="B1047" s="31"/>
      <c r="C1047" s="31">
        <v>74</v>
      </c>
      <c r="D1047" s="31"/>
      <c r="E1047" s="31"/>
      <c r="F1047" s="31"/>
      <c r="G1047" s="31"/>
      <c r="H1047" s="31"/>
      <c r="I1047" s="31"/>
      <c r="J1047" s="31"/>
      <c r="K1047" s="51"/>
      <c r="L1047" s="132"/>
      <c r="M1047" s="17"/>
      <c r="N1047" s="39"/>
      <c r="O1047" s="40">
        <f>IF(C1047=0,"",C1047/B1046)</f>
        <v>0.93670886075949367</v>
      </c>
      <c r="P1047" s="41">
        <v>74</v>
      </c>
      <c r="Q1047" s="42">
        <f t="shared" ref="Q1047:Q1055" si="94">IF(P1047=0,"",P1047/P1046)</f>
        <v>0.93670886075949367</v>
      </c>
      <c r="R1047" s="42">
        <f t="shared" ref="R1047:R1055" si="95">IF(P1047=0,"",100%-Q1047)</f>
        <v>6.3291139240506333E-2</v>
      </c>
      <c r="S1047" s="71"/>
    </row>
    <row r="1048" spans="1:19" ht="15.75">
      <c r="A1048" s="9">
        <v>2401</v>
      </c>
      <c r="B1048" s="31"/>
      <c r="C1048" s="31"/>
      <c r="D1048" s="31">
        <v>71</v>
      </c>
      <c r="E1048" s="31"/>
      <c r="F1048" s="31"/>
      <c r="G1048" s="31"/>
      <c r="H1048" s="31"/>
      <c r="I1048" s="31"/>
      <c r="J1048" s="31"/>
      <c r="K1048" s="51"/>
      <c r="L1048" s="132"/>
      <c r="M1048" s="17"/>
      <c r="N1048" s="39"/>
      <c r="O1048" s="40">
        <f>IF(D1048=0,"",D1048/C1047)</f>
        <v>0.95945945945945943</v>
      </c>
      <c r="P1048" s="41">
        <v>73</v>
      </c>
      <c r="Q1048" s="42">
        <f t="shared" si="94"/>
        <v>0.98648648648648651</v>
      </c>
      <c r="R1048" s="42">
        <f t="shared" si="95"/>
        <v>1.3513513513513487E-2</v>
      </c>
      <c r="S1048" s="27">
        <f>P1048/P1046</f>
        <v>0.92405063291139244</v>
      </c>
    </row>
    <row r="1049" spans="1:19" ht="15.75">
      <c r="A1049" s="9">
        <v>2402</v>
      </c>
      <c r="B1049" s="31"/>
      <c r="C1049" s="31"/>
      <c r="D1049" s="31"/>
      <c r="E1049" s="31">
        <v>61</v>
      </c>
      <c r="F1049" s="31"/>
      <c r="G1049" s="31"/>
      <c r="H1049" s="31"/>
      <c r="I1049" s="31"/>
      <c r="J1049" s="31"/>
      <c r="K1049" s="51"/>
      <c r="L1049" s="132"/>
      <c r="M1049" s="17"/>
      <c r="N1049" s="39"/>
      <c r="O1049" s="40">
        <f>IF(E1049=0,"",E1049/D1048)</f>
        <v>0.85915492957746475</v>
      </c>
      <c r="P1049" s="41">
        <v>70</v>
      </c>
      <c r="Q1049" s="42">
        <f t="shared" si="94"/>
        <v>0.95890410958904104</v>
      </c>
      <c r="R1049" s="42">
        <f t="shared" si="95"/>
        <v>4.1095890410958957E-2</v>
      </c>
      <c r="S1049" s="71"/>
    </row>
    <row r="1050" spans="1:19" ht="15.75">
      <c r="A1050" s="9">
        <v>2501</v>
      </c>
      <c r="B1050" s="31"/>
      <c r="C1050" s="31"/>
      <c r="D1050" s="31"/>
      <c r="E1050" s="31"/>
      <c r="F1050" s="31">
        <v>58</v>
      </c>
      <c r="G1050" s="31"/>
      <c r="H1050" s="31"/>
      <c r="I1050" s="31"/>
      <c r="J1050" s="31"/>
      <c r="K1050" s="51"/>
      <c r="L1050" s="132"/>
      <c r="M1050" s="17"/>
      <c r="N1050" s="39"/>
      <c r="O1050" s="40">
        <f>IF(F1050=0,"",F1050/E1049)</f>
        <v>0.95081967213114749</v>
      </c>
      <c r="P1050" s="41">
        <v>66</v>
      </c>
      <c r="Q1050" s="42">
        <f t="shared" si="94"/>
        <v>0.94285714285714284</v>
      </c>
      <c r="R1050" s="42">
        <f t="shared" si="95"/>
        <v>5.7142857142857162E-2</v>
      </c>
      <c r="S1050" s="71"/>
    </row>
    <row r="1051" spans="1:19" ht="15.75">
      <c r="A1051" s="9">
        <v>2502</v>
      </c>
      <c r="B1051" s="31"/>
      <c r="C1051" s="31"/>
      <c r="D1051" s="31"/>
      <c r="E1051" s="31"/>
      <c r="F1051" s="31"/>
      <c r="G1051" s="31">
        <v>57</v>
      </c>
      <c r="H1051" s="31"/>
      <c r="I1051" s="31"/>
      <c r="J1051" s="31"/>
      <c r="K1051" s="51"/>
      <c r="L1051" s="132"/>
      <c r="M1051" s="17"/>
      <c r="N1051" s="39"/>
      <c r="O1051" s="40">
        <f>IF(G1051=0,"",G1051/F1050)</f>
        <v>0.98275862068965514</v>
      </c>
      <c r="P1051" s="41">
        <v>63</v>
      </c>
      <c r="Q1051" s="42">
        <f t="shared" si="94"/>
        <v>0.95454545454545459</v>
      </c>
      <c r="R1051" s="42">
        <f t="shared" si="95"/>
        <v>4.5454545454545414E-2</v>
      </c>
      <c r="S1051" s="71"/>
    </row>
    <row r="1052" spans="1:19" ht="15.75">
      <c r="A1052" s="9">
        <v>2601</v>
      </c>
      <c r="B1052" s="31"/>
      <c r="C1052" s="31"/>
      <c r="D1052" s="31"/>
      <c r="E1052" s="31"/>
      <c r="F1052" s="31"/>
      <c r="G1052" s="31"/>
      <c r="H1052" s="31">
        <v>54</v>
      </c>
      <c r="I1052" s="31"/>
      <c r="J1052" s="31"/>
      <c r="K1052" s="51"/>
      <c r="L1052" s="132"/>
      <c r="M1052" s="17"/>
      <c r="N1052" s="39"/>
      <c r="O1052" s="40">
        <f>IF(H1052=0,"",H1052/G1051)</f>
        <v>0.94736842105263153</v>
      </c>
      <c r="P1052" s="41">
        <v>63</v>
      </c>
      <c r="Q1052" s="42">
        <f t="shared" si="94"/>
        <v>1</v>
      </c>
      <c r="R1052" s="42">
        <f t="shared" si="95"/>
        <v>0</v>
      </c>
      <c r="S1052" s="71"/>
    </row>
    <row r="1053" spans="1:19" ht="15.75">
      <c r="A1053" s="9">
        <v>2602</v>
      </c>
      <c r="B1053" s="31"/>
      <c r="C1053" s="31"/>
      <c r="D1053" s="31"/>
      <c r="E1053" s="31"/>
      <c r="F1053" s="31"/>
      <c r="G1053" s="31"/>
      <c r="H1053" s="31"/>
      <c r="I1053" s="31"/>
      <c r="J1053" s="31"/>
      <c r="K1053" s="51"/>
      <c r="L1053" s="132"/>
      <c r="M1053" s="17"/>
      <c r="N1053" s="39"/>
      <c r="O1053" s="40" t="str">
        <f>IF(I1053=0,"",I1053/H1052)</f>
        <v/>
      </c>
      <c r="P1053" s="41"/>
      <c r="Q1053" s="42" t="str">
        <f t="shared" si="94"/>
        <v/>
      </c>
      <c r="R1053" s="42" t="str">
        <f t="shared" si="95"/>
        <v/>
      </c>
      <c r="S1053" s="71"/>
    </row>
    <row r="1054" spans="1:19" ht="15.75">
      <c r="A1054" s="9">
        <v>2701</v>
      </c>
      <c r="B1054" s="31"/>
      <c r="C1054" s="31"/>
      <c r="D1054" s="31"/>
      <c r="E1054" s="31"/>
      <c r="F1054" s="31"/>
      <c r="G1054" s="31"/>
      <c r="H1054" s="31"/>
      <c r="I1054" s="31"/>
      <c r="J1054" s="31"/>
      <c r="K1054" s="51"/>
      <c r="L1054" s="132"/>
      <c r="M1054" s="17"/>
      <c r="N1054" s="39"/>
      <c r="O1054" s="40" t="str">
        <f t="shared" ref="O1054:O1055" si="96">IF(J1054=0,"",J1054/I1053)</f>
        <v/>
      </c>
      <c r="P1054" s="41"/>
      <c r="Q1054" s="42" t="str">
        <f t="shared" si="94"/>
        <v/>
      </c>
      <c r="R1054" s="42" t="str">
        <f t="shared" si="95"/>
        <v/>
      </c>
      <c r="S1054" s="71"/>
    </row>
    <row r="1055" spans="1:19" ht="15.75">
      <c r="A1055" s="9">
        <v>2702</v>
      </c>
      <c r="B1055" s="31"/>
      <c r="C1055" s="31"/>
      <c r="D1055" s="31"/>
      <c r="E1055" s="31"/>
      <c r="F1055" s="31"/>
      <c r="G1055" s="31"/>
      <c r="H1055" s="31"/>
      <c r="I1055" s="31"/>
      <c r="J1055" s="31"/>
      <c r="K1055" s="51"/>
      <c r="L1055" s="132"/>
      <c r="M1055" s="17"/>
      <c r="N1055" s="39"/>
      <c r="O1055" s="40" t="str">
        <f t="shared" si="96"/>
        <v/>
      </c>
      <c r="P1055" s="41"/>
      <c r="Q1055" s="42" t="str">
        <f t="shared" si="94"/>
        <v/>
      </c>
      <c r="R1055" s="42" t="str">
        <f t="shared" si="95"/>
        <v/>
      </c>
      <c r="S1055" s="71"/>
    </row>
    <row r="1056" spans="1:19" ht="15.75">
      <c r="A1056" s="9">
        <v>2801</v>
      </c>
      <c r="B1056" s="31"/>
      <c r="C1056" s="31"/>
      <c r="D1056" s="31"/>
      <c r="E1056" s="31"/>
      <c r="F1056" s="31"/>
      <c r="G1056" s="31"/>
      <c r="H1056" s="31"/>
      <c r="I1056" s="31"/>
      <c r="J1056" s="31"/>
      <c r="K1056" s="51"/>
      <c r="L1056" s="132"/>
      <c r="M1056" s="17"/>
      <c r="N1056" s="18"/>
      <c r="O1056" s="43"/>
      <c r="P1056" s="44"/>
      <c r="Q1056" s="45"/>
      <c r="R1056" s="43"/>
      <c r="S1056" s="71"/>
    </row>
    <row r="1057" spans="1:19" ht="15.75">
      <c r="A1057" s="9">
        <v>2802</v>
      </c>
      <c r="B1057" s="31"/>
      <c r="C1057" s="31"/>
      <c r="D1057" s="31"/>
      <c r="E1057" s="31"/>
      <c r="F1057" s="31"/>
      <c r="G1057" s="31"/>
      <c r="H1057" s="31"/>
      <c r="I1057" s="31"/>
      <c r="J1057" s="31"/>
      <c r="K1057" s="51"/>
      <c r="L1057" s="132"/>
      <c r="M1057" s="17"/>
      <c r="N1057" s="18"/>
      <c r="O1057" s="29"/>
      <c r="P1057" s="44"/>
      <c r="Q1057" s="46"/>
      <c r="R1057" s="29"/>
      <c r="S1057" s="71"/>
    </row>
    <row r="1058" spans="1:19" ht="15.75">
      <c r="A1058" s="9">
        <v>2901</v>
      </c>
      <c r="B1058" s="31"/>
      <c r="C1058" s="31"/>
      <c r="D1058" s="31"/>
      <c r="E1058" s="31"/>
      <c r="F1058" s="31"/>
      <c r="G1058" s="31"/>
      <c r="H1058" s="31"/>
      <c r="I1058" s="31"/>
      <c r="J1058" s="31"/>
      <c r="K1058" s="51"/>
      <c r="L1058" s="132"/>
      <c r="M1058" s="17"/>
      <c r="N1058" s="18"/>
      <c r="O1058" s="29"/>
      <c r="P1058" s="44"/>
      <c r="Q1058" s="46"/>
      <c r="R1058" s="29"/>
      <c r="S1058" s="71"/>
    </row>
    <row r="1059" spans="1:19" ht="15.75">
      <c r="A1059" s="9">
        <v>2902</v>
      </c>
      <c r="B1059" s="31"/>
      <c r="C1059" s="31"/>
      <c r="D1059" s="31"/>
      <c r="E1059" s="31"/>
      <c r="F1059" s="31"/>
      <c r="G1059" s="31"/>
      <c r="H1059" s="31"/>
      <c r="I1059" s="31"/>
      <c r="J1059" s="31"/>
      <c r="K1059" s="51"/>
      <c r="L1059" s="132"/>
      <c r="M1059" s="17"/>
      <c r="N1059" s="18"/>
      <c r="O1059" s="17"/>
      <c r="P1059" s="148"/>
      <c r="Q1059" s="28"/>
      <c r="R1059" s="29"/>
      <c r="S1059" s="71"/>
    </row>
    <row r="1060" spans="1:19" ht="15.75">
      <c r="A1060" s="9">
        <v>3001</v>
      </c>
      <c r="B1060" s="31"/>
      <c r="C1060" s="31"/>
      <c r="D1060" s="31"/>
      <c r="E1060" s="31"/>
      <c r="F1060" s="31"/>
      <c r="G1060" s="31"/>
      <c r="H1060" s="31"/>
      <c r="I1060" s="31"/>
      <c r="J1060" s="31"/>
      <c r="K1060" s="51"/>
      <c r="L1060" s="132"/>
      <c r="M1060" s="17"/>
      <c r="N1060" s="18"/>
      <c r="O1060" s="19" t="s">
        <v>48</v>
      </c>
      <c r="P1060" s="142"/>
      <c r="Q1060" s="21" t="str">
        <f>IF(SUM(K1048:K1056)=0,"",SUM(K1048:K1056))</f>
        <v/>
      </c>
      <c r="R1060" s="22" t="s">
        <v>3</v>
      </c>
      <c r="S1060" s="71"/>
    </row>
    <row r="1061" spans="1:19" ht="15.75">
      <c r="A1061" s="9">
        <v>3002</v>
      </c>
      <c r="B1061" s="31"/>
      <c r="C1061" s="31"/>
      <c r="D1061" s="31"/>
      <c r="E1061" s="31"/>
      <c r="F1061" s="31"/>
      <c r="G1061" s="31"/>
      <c r="H1061" s="31"/>
      <c r="I1061" s="31"/>
      <c r="J1061" s="31"/>
      <c r="K1061" s="51"/>
      <c r="L1061" s="132"/>
      <c r="M1061" s="17"/>
      <c r="N1061" s="18"/>
      <c r="O1061" s="23" t="s">
        <v>50</v>
      </c>
      <c r="P1061" s="24" t="str">
        <f>IF(P1060/B1046=0,"",P1060/B1046)</f>
        <v/>
      </c>
      <c r="Q1061" s="25" t="e">
        <f>IF(P1060/Q1060=0,"",P1060/Q1060)</f>
        <v>#VALUE!</v>
      </c>
      <c r="R1061" s="26" t="s">
        <v>51</v>
      </c>
      <c r="S1061" s="71"/>
    </row>
    <row r="1062" spans="1:19" ht="15" customHeight="1">
      <c r="A1062" s="9">
        <v>3101</v>
      </c>
      <c r="B1062" s="115"/>
      <c r="C1062" s="115"/>
      <c r="D1062" s="115"/>
      <c r="E1062" s="115"/>
      <c r="F1062" s="115"/>
      <c r="G1062" s="115"/>
      <c r="H1062" s="115"/>
      <c r="I1062" s="115"/>
      <c r="J1062" s="115"/>
      <c r="K1062" s="51"/>
      <c r="L1062" s="133"/>
      <c r="M1062" s="48"/>
      <c r="N1062" s="49"/>
      <c r="O1062" s="11"/>
      <c r="P1062" s="149"/>
      <c r="Q1062" s="12"/>
      <c r="R1062" s="13"/>
      <c r="S1062" s="71"/>
    </row>
    <row r="1063" spans="1:19" ht="18" customHeight="1">
      <c r="A1063" s="14"/>
      <c r="B1063" s="193" t="s">
        <v>37</v>
      </c>
      <c r="C1063" s="193"/>
      <c r="D1063" s="193"/>
      <c r="E1063" s="193"/>
      <c r="F1063" s="193"/>
      <c r="G1063" s="193"/>
      <c r="H1063" s="193"/>
      <c r="I1063" s="193"/>
      <c r="J1063" s="193"/>
      <c r="K1063" s="114">
        <f>SUM(K1055:K1059)</f>
        <v>0</v>
      </c>
      <c r="L1063" s="134" t="str">
        <f>IF(K1055=0,"",K1055/B1046)</f>
        <v/>
      </c>
      <c r="M1063" s="30" t="str">
        <f>IF(K1063=0,"",K1063/B1046)</f>
        <v/>
      </c>
      <c r="N1063" s="30" t="str">
        <f>IF(K1055=0,"",M1063-L1063)</f>
        <v/>
      </c>
      <c r="O1063" s="5"/>
      <c r="P1063" s="129"/>
      <c r="Q1063" s="16"/>
      <c r="R1063" s="5"/>
      <c r="S1063" s="71"/>
    </row>
    <row r="1064" spans="1:19" ht="12.75" customHeight="1"/>
    <row r="1065" spans="1:19" ht="12.75" customHeight="1"/>
    <row r="1066" spans="1:19" ht="26.25">
      <c r="A1066" s="76"/>
      <c r="B1066" s="194" t="s">
        <v>72</v>
      </c>
      <c r="C1066" s="194"/>
      <c r="D1066" s="194"/>
      <c r="E1066" s="194"/>
      <c r="F1066" s="194"/>
      <c r="G1066" s="194"/>
      <c r="H1066" s="194"/>
      <c r="I1066" s="194"/>
      <c r="J1066" s="194"/>
      <c r="K1066" s="113" t="s">
        <v>71</v>
      </c>
      <c r="L1066" s="113"/>
      <c r="M1066" s="5"/>
      <c r="N1066" s="5"/>
      <c r="O1066" s="6"/>
      <c r="P1066" s="130"/>
      <c r="Q1066" s="6"/>
      <c r="R1066" s="6"/>
      <c r="S1066" s="6"/>
    </row>
    <row r="1067" spans="1:19" ht="20.25">
      <c r="A1067" s="195" t="s">
        <v>1</v>
      </c>
      <c r="B1067" s="197" t="s">
        <v>2</v>
      </c>
      <c r="C1067" s="198"/>
      <c r="D1067" s="198"/>
      <c r="E1067" s="198"/>
      <c r="F1067" s="198"/>
      <c r="G1067" s="198"/>
      <c r="H1067" s="198"/>
      <c r="I1067" s="198"/>
      <c r="J1067" s="199"/>
      <c r="K1067" s="200" t="s">
        <v>3</v>
      </c>
      <c r="L1067" s="191" t="s">
        <v>4</v>
      </c>
      <c r="M1067" s="191" t="s">
        <v>5</v>
      </c>
      <c r="N1067" s="202" t="s">
        <v>6</v>
      </c>
      <c r="O1067" s="191" t="s">
        <v>7</v>
      </c>
      <c r="P1067" s="189" t="s">
        <v>8</v>
      </c>
      <c r="Q1067" s="189" t="s">
        <v>9</v>
      </c>
      <c r="R1067" s="191" t="s">
        <v>10</v>
      </c>
      <c r="S1067" s="76"/>
    </row>
    <row r="1068" spans="1:19" ht="15.75">
      <c r="A1068" s="196"/>
      <c r="B1068" s="9" t="s">
        <v>11</v>
      </c>
      <c r="C1068" s="9" t="s">
        <v>12</v>
      </c>
      <c r="D1068" s="9" t="s">
        <v>13</v>
      </c>
      <c r="E1068" s="9" t="s">
        <v>14</v>
      </c>
      <c r="F1068" s="9" t="s">
        <v>15</v>
      </c>
      <c r="G1068" s="9" t="s">
        <v>16</v>
      </c>
      <c r="H1068" s="9" t="s">
        <v>17</v>
      </c>
      <c r="I1068" s="9" t="s">
        <v>18</v>
      </c>
      <c r="J1068" s="9" t="s">
        <v>19</v>
      </c>
      <c r="K1068" s="201"/>
      <c r="L1068" s="192"/>
      <c r="M1068" s="192"/>
      <c r="N1068" s="203"/>
      <c r="O1068" s="192"/>
      <c r="P1068" s="190"/>
      <c r="Q1068" s="190"/>
      <c r="R1068" s="192"/>
      <c r="S1068" s="76"/>
    </row>
    <row r="1069" spans="1:19" ht="15.75">
      <c r="A1069" s="9">
        <v>2302</v>
      </c>
      <c r="B1069" s="31">
        <v>152</v>
      </c>
      <c r="C1069" s="31"/>
      <c r="D1069" s="31"/>
      <c r="E1069" s="31"/>
      <c r="F1069" s="31"/>
      <c r="G1069" s="31"/>
      <c r="H1069" s="31"/>
      <c r="I1069" s="31"/>
      <c r="J1069" s="31"/>
      <c r="K1069" s="51"/>
      <c r="L1069" s="131"/>
      <c r="M1069" s="33"/>
      <c r="N1069" s="34"/>
      <c r="O1069" s="35"/>
      <c r="P1069" s="36">
        <f>B1069</f>
        <v>152</v>
      </c>
      <c r="Q1069" s="37"/>
      <c r="R1069" s="35"/>
      <c r="S1069" s="76"/>
    </row>
    <row r="1070" spans="1:19" ht="15.75">
      <c r="A1070" s="9">
        <v>2401</v>
      </c>
      <c r="B1070" s="31"/>
      <c r="C1070" s="31">
        <v>139</v>
      </c>
      <c r="D1070" s="31"/>
      <c r="E1070" s="31"/>
      <c r="F1070" s="31"/>
      <c r="G1070" s="31"/>
      <c r="H1070" s="31"/>
      <c r="I1070" s="31"/>
      <c r="J1070" s="31"/>
      <c r="K1070" s="51"/>
      <c r="L1070" s="132"/>
      <c r="M1070" s="17"/>
      <c r="N1070" s="39"/>
      <c r="O1070" s="40">
        <f>IF(C1070=0,"",C1070/B1069)</f>
        <v>0.91447368421052633</v>
      </c>
      <c r="P1070" s="41">
        <v>141</v>
      </c>
      <c r="Q1070" s="42">
        <f t="shared" ref="Q1070:Q1078" si="97">IF(P1070=0,"",P1070/P1069)</f>
        <v>0.92763157894736847</v>
      </c>
      <c r="R1070" s="42">
        <f t="shared" ref="R1070:R1078" si="98">IF(P1070=0,"",100%-Q1070)</f>
        <v>7.2368421052631526E-2</v>
      </c>
      <c r="S1070" s="76"/>
    </row>
    <row r="1071" spans="1:19" ht="15.75">
      <c r="A1071" s="9">
        <v>2402</v>
      </c>
      <c r="B1071" s="31"/>
      <c r="C1071" s="31"/>
      <c r="D1071" s="31">
        <v>126</v>
      </c>
      <c r="E1071" s="31"/>
      <c r="F1071" s="31"/>
      <c r="G1071" s="31"/>
      <c r="H1071" s="31"/>
      <c r="I1071" s="31"/>
      <c r="J1071" s="31"/>
      <c r="K1071" s="51"/>
      <c r="L1071" s="132"/>
      <c r="M1071" s="17"/>
      <c r="N1071" s="39"/>
      <c r="O1071" s="40">
        <f>IF(D1071=0,"",D1071/C1070)</f>
        <v>0.90647482014388492</v>
      </c>
      <c r="P1071" s="41">
        <v>132</v>
      </c>
      <c r="Q1071" s="42">
        <f t="shared" si="97"/>
        <v>0.93617021276595747</v>
      </c>
      <c r="R1071" s="42">
        <f t="shared" si="98"/>
        <v>6.3829787234042534E-2</v>
      </c>
      <c r="S1071" s="27">
        <f>P1071/P1069</f>
        <v>0.86842105263157898</v>
      </c>
    </row>
    <row r="1072" spans="1:19" ht="15.75">
      <c r="A1072" s="9">
        <v>2501</v>
      </c>
      <c r="B1072" s="31"/>
      <c r="C1072" s="31"/>
      <c r="D1072" s="31"/>
      <c r="E1072" s="31">
        <v>115</v>
      </c>
      <c r="F1072" s="31"/>
      <c r="G1072" s="31"/>
      <c r="H1072" s="31"/>
      <c r="I1072" s="31"/>
      <c r="J1072" s="31"/>
      <c r="K1072" s="51"/>
      <c r="L1072" s="132"/>
      <c r="M1072" s="17"/>
      <c r="N1072" s="39"/>
      <c r="O1072" s="40">
        <f>IF(E1072=0,"",E1072/D1071)</f>
        <v>0.91269841269841268</v>
      </c>
      <c r="P1072" s="41">
        <v>124</v>
      </c>
      <c r="Q1072" s="42">
        <f t="shared" si="97"/>
        <v>0.93939393939393945</v>
      </c>
      <c r="R1072" s="42">
        <f t="shared" si="98"/>
        <v>6.0606060606060552E-2</v>
      </c>
      <c r="S1072" s="76"/>
    </row>
    <row r="1073" spans="1:19" ht="15.75">
      <c r="A1073" s="9">
        <v>2502</v>
      </c>
      <c r="B1073" s="31"/>
      <c r="C1073" s="31"/>
      <c r="D1073" s="31"/>
      <c r="E1073" s="31"/>
      <c r="F1073" s="31">
        <v>113</v>
      </c>
      <c r="G1073" s="31"/>
      <c r="H1073" s="31"/>
      <c r="I1073" s="31"/>
      <c r="J1073" s="31"/>
      <c r="K1073" s="51"/>
      <c r="L1073" s="132"/>
      <c r="M1073" s="17"/>
      <c r="N1073" s="39"/>
      <c r="O1073" s="40">
        <f>IF(F1073=0,"",F1073/E1072)</f>
        <v>0.9826086956521739</v>
      </c>
      <c r="P1073" s="41">
        <v>121</v>
      </c>
      <c r="Q1073" s="42">
        <f t="shared" si="97"/>
        <v>0.97580645161290325</v>
      </c>
      <c r="R1073" s="42">
        <f t="shared" si="98"/>
        <v>2.4193548387096753E-2</v>
      </c>
      <c r="S1073" s="76"/>
    </row>
    <row r="1074" spans="1:19" ht="15.75">
      <c r="A1074" s="9">
        <v>2601</v>
      </c>
      <c r="B1074" s="31"/>
      <c r="C1074" s="31"/>
      <c r="D1074" s="31"/>
      <c r="E1074" s="31"/>
      <c r="F1074" s="31"/>
      <c r="G1074" s="31">
        <v>112</v>
      </c>
      <c r="H1074" s="31"/>
      <c r="I1074" s="31"/>
      <c r="J1074" s="31"/>
      <c r="K1074" s="51"/>
      <c r="L1074" s="132"/>
      <c r="M1074" s="17"/>
      <c r="N1074" s="39"/>
      <c r="O1074" s="40">
        <f>IF(G1074=0,"",G1074/F1073)</f>
        <v>0.99115044247787609</v>
      </c>
      <c r="P1074" s="41">
        <v>118</v>
      </c>
      <c r="Q1074" s="42">
        <f t="shared" si="97"/>
        <v>0.97520661157024791</v>
      </c>
      <c r="R1074" s="42">
        <f t="shared" si="98"/>
        <v>2.4793388429752095E-2</v>
      </c>
      <c r="S1074" s="76"/>
    </row>
    <row r="1075" spans="1:19" ht="15.75">
      <c r="A1075" s="9">
        <v>2602</v>
      </c>
      <c r="B1075" s="31"/>
      <c r="C1075" s="31"/>
      <c r="D1075" s="31"/>
      <c r="E1075" s="31"/>
      <c r="F1075" s="31"/>
      <c r="G1075" s="31"/>
      <c r="H1075" s="31"/>
      <c r="I1075" s="31"/>
      <c r="J1075" s="31"/>
      <c r="K1075" s="51"/>
      <c r="L1075" s="132"/>
      <c r="M1075" s="17"/>
      <c r="N1075" s="39"/>
      <c r="O1075" s="40" t="str">
        <f>IF(H1075=0,"",H1075/G1074)</f>
        <v/>
      </c>
      <c r="P1075" s="41"/>
      <c r="Q1075" s="42" t="str">
        <f t="shared" si="97"/>
        <v/>
      </c>
      <c r="R1075" s="42" t="str">
        <f t="shared" si="98"/>
        <v/>
      </c>
      <c r="S1075" s="76"/>
    </row>
    <row r="1076" spans="1:19" ht="15.75">
      <c r="A1076" s="9">
        <v>2701</v>
      </c>
      <c r="B1076" s="31"/>
      <c r="C1076" s="31"/>
      <c r="D1076" s="31"/>
      <c r="E1076" s="31"/>
      <c r="F1076" s="31"/>
      <c r="G1076" s="31"/>
      <c r="H1076" s="31"/>
      <c r="I1076" s="31"/>
      <c r="J1076" s="31"/>
      <c r="K1076" s="51"/>
      <c r="L1076" s="132"/>
      <c r="M1076" s="17"/>
      <c r="N1076" s="39"/>
      <c r="O1076" s="40" t="str">
        <f>IF(I1076=0,"",I1076/H1075)</f>
        <v/>
      </c>
      <c r="P1076" s="41"/>
      <c r="Q1076" s="42" t="str">
        <f t="shared" si="97"/>
        <v/>
      </c>
      <c r="R1076" s="42" t="str">
        <f t="shared" si="98"/>
        <v/>
      </c>
      <c r="S1076" s="76"/>
    </row>
    <row r="1077" spans="1:19" ht="15.75">
      <c r="A1077" s="9">
        <v>2702</v>
      </c>
      <c r="B1077" s="31"/>
      <c r="C1077" s="31"/>
      <c r="D1077" s="31"/>
      <c r="E1077" s="31"/>
      <c r="F1077" s="31"/>
      <c r="G1077" s="31"/>
      <c r="H1077" s="31"/>
      <c r="I1077" s="31"/>
      <c r="J1077" s="31"/>
      <c r="K1077" s="51"/>
      <c r="L1077" s="132"/>
      <c r="M1077" s="17"/>
      <c r="N1077" s="39"/>
      <c r="O1077" s="40" t="str">
        <f t="shared" ref="O1077:O1078" si="99">IF(J1077=0,"",J1077/I1076)</f>
        <v/>
      </c>
      <c r="P1077" s="41"/>
      <c r="Q1077" s="42" t="str">
        <f t="shared" si="97"/>
        <v/>
      </c>
      <c r="R1077" s="42" t="str">
        <f t="shared" si="98"/>
        <v/>
      </c>
      <c r="S1077" s="76"/>
    </row>
    <row r="1078" spans="1:19" ht="15.75">
      <c r="A1078" s="9">
        <v>2801</v>
      </c>
      <c r="B1078" s="31"/>
      <c r="C1078" s="31"/>
      <c r="D1078" s="31"/>
      <c r="E1078" s="31"/>
      <c r="F1078" s="31"/>
      <c r="G1078" s="31"/>
      <c r="H1078" s="31"/>
      <c r="I1078" s="31"/>
      <c r="J1078" s="31"/>
      <c r="K1078" s="51"/>
      <c r="L1078" s="132"/>
      <c r="M1078" s="17"/>
      <c r="N1078" s="39"/>
      <c r="O1078" s="40" t="str">
        <f t="shared" si="99"/>
        <v/>
      </c>
      <c r="P1078" s="41"/>
      <c r="Q1078" s="42" t="str">
        <f t="shared" si="97"/>
        <v/>
      </c>
      <c r="R1078" s="42" t="str">
        <f t="shared" si="98"/>
        <v/>
      </c>
      <c r="S1078" s="76"/>
    </row>
    <row r="1079" spans="1:19" ht="15.75">
      <c r="A1079" s="9">
        <v>2802</v>
      </c>
      <c r="B1079" s="31"/>
      <c r="C1079" s="31"/>
      <c r="D1079" s="31"/>
      <c r="E1079" s="31"/>
      <c r="F1079" s="31"/>
      <c r="G1079" s="31"/>
      <c r="H1079" s="31"/>
      <c r="I1079" s="31"/>
      <c r="J1079" s="31"/>
      <c r="K1079" s="51"/>
      <c r="L1079" s="132"/>
      <c r="M1079" s="17"/>
      <c r="N1079" s="18"/>
      <c r="O1079" s="43"/>
      <c r="P1079" s="44"/>
      <c r="Q1079" s="45"/>
      <c r="R1079" s="43"/>
      <c r="S1079" s="76"/>
    </row>
    <row r="1080" spans="1:19" ht="15.75">
      <c r="A1080" s="9">
        <v>2901</v>
      </c>
      <c r="B1080" s="31"/>
      <c r="C1080" s="31"/>
      <c r="D1080" s="31"/>
      <c r="E1080" s="31"/>
      <c r="F1080" s="31"/>
      <c r="G1080" s="31"/>
      <c r="H1080" s="31"/>
      <c r="I1080" s="31"/>
      <c r="J1080" s="31"/>
      <c r="K1080" s="51"/>
      <c r="L1080" s="132"/>
      <c r="M1080" s="17"/>
      <c r="N1080" s="18"/>
      <c r="O1080" s="29"/>
      <c r="P1080" s="44"/>
      <c r="Q1080" s="46"/>
      <c r="R1080" s="29"/>
      <c r="S1080" s="76"/>
    </row>
    <row r="1081" spans="1:19" ht="15.75">
      <c r="A1081" s="9">
        <v>2902</v>
      </c>
      <c r="B1081" s="31"/>
      <c r="C1081" s="31"/>
      <c r="D1081" s="31"/>
      <c r="E1081" s="31"/>
      <c r="F1081" s="31"/>
      <c r="G1081" s="31"/>
      <c r="H1081" s="31"/>
      <c r="I1081" s="31"/>
      <c r="J1081" s="31"/>
      <c r="K1081" s="51"/>
      <c r="L1081" s="132"/>
      <c r="M1081" s="17"/>
      <c r="N1081" s="18"/>
      <c r="O1081" s="29"/>
      <c r="P1081" s="44"/>
      <c r="Q1081" s="46"/>
      <c r="R1081" s="29"/>
      <c r="S1081" s="76"/>
    </row>
    <row r="1082" spans="1:19" ht="15.75">
      <c r="A1082" s="9">
        <v>3001</v>
      </c>
      <c r="B1082" s="31"/>
      <c r="C1082" s="31"/>
      <c r="D1082" s="31"/>
      <c r="E1082" s="31"/>
      <c r="F1082" s="31"/>
      <c r="G1082" s="31"/>
      <c r="H1082" s="31"/>
      <c r="I1082" s="31"/>
      <c r="J1082" s="31"/>
      <c r="K1082" s="51"/>
      <c r="L1082" s="132"/>
      <c r="M1082" s="17"/>
      <c r="N1082" s="18"/>
      <c r="O1082" s="17"/>
      <c r="P1082" s="148"/>
      <c r="Q1082" s="28"/>
      <c r="R1082" s="29"/>
      <c r="S1082" s="76"/>
    </row>
    <row r="1083" spans="1:19" ht="15.75">
      <c r="A1083" s="9">
        <v>3002</v>
      </c>
      <c r="B1083" s="31"/>
      <c r="C1083" s="31"/>
      <c r="D1083" s="31"/>
      <c r="E1083" s="31"/>
      <c r="F1083" s="31"/>
      <c r="G1083" s="31"/>
      <c r="H1083" s="31"/>
      <c r="I1083" s="31"/>
      <c r="J1083" s="31"/>
      <c r="K1083" s="51"/>
      <c r="L1083" s="132"/>
      <c r="M1083" s="17"/>
      <c r="N1083" s="18"/>
      <c r="O1083" s="19" t="s">
        <v>48</v>
      </c>
      <c r="P1083" s="142"/>
      <c r="Q1083" s="21" t="str">
        <f>IF(SUM(K1071:K1079)=0,"",SUM(K1071:K1079))</f>
        <v/>
      </c>
      <c r="R1083" s="22" t="s">
        <v>3</v>
      </c>
      <c r="S1083" s="76"/>
    </row>
    <row r="1084" spans="1:19" ht="15.75">
      <c r="A1084" s="9">
        <v>3101</v>
      </c>
      <c r="B1084" s="31"/>
      <c r="C1084" s="31"/>
      <c r="D1084" s="31"/>
      <c r="E1084" s="31"/>
      <c r="F1084" s="31"/>
      <c r="G1084" s="31"/>
      <c r="H1084" s="31"/>
      <c r="I1084" s="31"/>
      <c r="J1084" s="31"/>
      <c r="K1084" s="51"/>
      <c r="L1084" s="132"/>
      <c r="M1084" s="17"/>
      <c r="N1084" s="18"/>
      <c r="O1084" s="23" t="s">
        <v>50</v>
      </c>
      <c r="P1084" s="24" t="str">
        <f>IF(P1083/B1069=0,"",P1083/B1069)</f>
        <v/>
      </c>
      <c r="Q1084" s="25" t="e">
        <f>IF(P1083/Q1083=0,"",P1083/Q1083)</f>
        <v>#VALUE!</v>
      </c>
      <c r="R1084" s="26" t="s">
        <v>51</v>
      </c>
      <c r="S1084" s="76"/>
    </row>
    <row r="1085" spans="1:19" ht="15" customHeight="1">
      <c r="A1085" s="9">
        <v>3102</v>
      </c>
      <c r="B1085" s="115"/>
      <c r="C1085" s="115"/>
      <c r="D1085" s="115"/>
      <c r="E1085" s="115"/>
      <c r="F1085" s="115"/>
      <c r="G1085" s="115"/>
      <c r="H1085" s="115"/>
      <c r="I1085" s="115"/>
      <c r="J1085" s="115"/>
      <c r="K1085" s="51"/>
      <c r="L1085" s="133"/>
      <c r="M1085" s="48"/>
      <c r="N1085" s="49"/>
      <c r="O1085" s="11"/>
      <c r="P1085" s="149"/>
      <c r="Q1085" s="12"/>
      <c r="R1085" s="13"/>
      <c r="S1085" s="76"/>
    </row>
    <row r="1086" spans="1:19" ht="18" customHeight="1">
      <c r="A1086" s="14"/>
      <c r="B1086" s="193" t="s">
        <v>37</v>
      </c>
      <c r="C1086" s="193"/>
      <c r="D1086" s="193"/>
      <c r="E1086" s="193"/>
      <c r="F1086" s="193"/>
      <c r="G1086" s="193"/>
      <c r="H1086" s="193"/>
      <c r="I1086" s="193"/>
      <c r="J1086" s="193"/>
      <c r="K1086" s="114">
        <f>SUM(K1078:K1082)</f>
        <v>0</v>
      </c>
      <c r="L1086" s="134" t="str">
        <f>IF(K1078=0,"",K1078/B1069)</f>
        <v/>
      </c>
      <c r="M1086" s="30" t="str">
        <f>IF(K1086=0,"",K1086/B1069)</f>
        <v/>
      </c>
      <c r="N1086" s="30" t="str">
        <f>IF(K1078=0,"",M1086-L1086)</f>
        <v/>
      </c>
      <c r="O1086" s="5"/>
      <c r="P1086" s="129"/>
      <c r="Q1086" s="16"/>
      <c r="R1086" s="5"/>
      <c r="S1086" s="76"/>
    </row>
    <row r="1087" spans="1:19" ht="12.75" customHeight="1"/>
    <row r="1088" spans="1:19" ht="12.75" customHeight="1"/>
    <row r="1089" spans="1:19" ht="23.25" customHeight="1">
      <c r="A1089" s="78"/>
      <c r="B1089" s="194" t="s">
        <v>72</v>
      </c>
      <c r="C1089" s="194"/>
      <c r="D1089" s="194"/>
      <c r="E1089" s="194"/>
      <c r="F1089" s="194"/>
      <c r="G1089" s="194"/>
      <c r="H1089" s="194"/>
      <c r="I1089" s="194"/>
      <c r="J1089" s="194"/>
      <c r="K1089" s="113" t="s">
        <v>73</v>
      </c>
      <c r="L1089" s="113"/>
      <c r="M1089" s="5"/>
      <c r="N1089" s="5"/>
      <c r="O1089" s="6"/>
      <c r="P1089" s="130"/>
      <c r="Q1089" s="6"/>
      <c r="R1089" s="6"/>
      <c r="S1089" s="6"/>
    </row>
    <row r="1090" spans="1:19" ht="20.25">
      <c r="A1090" s="195" t="s">
        <v>1</v>
      </c>
      <c r="B1090" s="197" t="s">
        <v>2</v>
      </c>
      <c r="C1090" s="198"/>
      <c r="D1090" s="198"/>
      <c r="E1090" s="198"/>
      <c r="F1090" s="198"/>
      <c r="G1090" s="198"/>
      <c r="H1090" s="198"/>
      <c r="I1090" s="198"/>
      <c r="J1090" s="199"/>
      <c r="K1090" s="200" t="s">
        <v>3</v>
      </c>
      <c r="L1090" s="191" t="s">
        <v>4</v>
      </c>
      <c r="M1090" s="191" t="s">
        <v>5</v>
      </c>
      <c r="N1090" s="202" t="s">
        <v>6</v>
      </c>
      <c r="O1090" s="191" t="s">
        <v>7</v>
      </c>
      <c r="P1090" s="189" t="s">
        <v>8</v>
      </c>
      <c r="Q1090" s="189" t="s">
        <v>9</v>
      </c>
      <c r="R1090" s="191" t="s">
        <v>10</v>
      </c>
      <c r="S1090" s="78"/>
    </row>
    <row r="1091" spans="1:19" ht="15.75">
      <c r="A1091" s="196"/>
      <c r="B1091" s="9" t="s">
        <v>11</v>
      </c>
      <c r="C1091" s="9" t="s">
        <v>12</v>
      </c>
      <c r="D1091" s="9" t="s">
        <v>13</v>
      </c>
      <c r="E1091" s="9" t="s">
        <v>14</v>
      </c>
      <c r="F1091" s="9" t="s">
        <v>15</v>
      </c>
      <c r="G1091" s="9" t="s">
        <v>16</v>
      </c>
      <c r="H1091" s="9" t="s">
        <v>17</v>
      </c>
      <c r="I1091" s="9" t="s">
        <v>18</v>
      </c>
      <c r="J1091" s="9" t="s">
        <v>19</v>
      </c>
      <c r="K1091" s="201"/>
      <c r="L1091" s="192"/>
      <c r="M1091" s="192"/>
      <c r="N1091" s="203"/>
      <c r="O1091" s="192"/>
      <c r="P1091" s="190"/>
      <c r="Q1091" s="190"/>
      <c r="R1091" s="192"/>
      <c r="S1091" s="78"/>
    </row>
    <row r="1092" spans="1:19" ht="15.75">
      <c r="A1092" s="9">
        <v>2401</v>
      </c>
      <c r="B1092" s="31">
        <v>71</v>
      </c>
      <c r="C1092" s="31"/>
      <c r="D1092" s="31"/>
      <c r="E1092" s="31"/>
      <c r="F1092" s="31"/>
      <c r="G1092" s="31"/>
      <c r="H1092" s="31"/>
      <c r="I1092" s="31"/>
      <c r="J1092" s="31"/>
      <c r="K1092" s="51"/>
      <c r="L1092" s="131"/>
      <c r="M1092" s="33"/>
      <c r="N1092" s="34"/>
      <c r="O1092" s="35"/>
      <c r="P1092" s="36">
        <f>B1092</f>
        <v>71</v>
      </c>
      <c r="Q1092" s="37"/>
      <c r="R1092" s="35"/>
      <c r="S1092" s="78"/>
    </row>
    <row r="1093" spans="1:19" ht="15.75">
      <c r="A1093" s="9">
        <v>2402</v>
      </c>
      <c r="B1093" s="31"/>
      <c r="C1093" s="31">
        <v>62</v>
      </c>
      <c r="D1093" s="31"/>
      <c r="E1093" s="31"/>
      <c r="F1093" s="31"/>
      <c r="G1093" s="31"/>
      <c r="H1093" s="31"/>
      <c r="I1093" s="31"/>
      <c r="J1093" s="31"/>
      <c r="K1093" s="51"/>
      <c r="L1093" s="132"/>
      <c r="M1093" s="17"/>
      <c r="N1093" s="39"/>
      <c r="O1093" s="40">
        <f>IF(C1093=0,"",C1093/B1092)</f>
        <v>0.87323943661971826</v>
      </c>
      <c r="P1093" s="41">
        <v>62</v>
      </c>
      <c r="Q1093" s="42">
        <f t="shared" ref="Q1093:Q1101" si="100">IF(P1093=0,"",P1093/P1092)</f>
        <v>0.87323943661971826</v>
      </c>
      <c r="R1093" s="42">
        <f t="shared" ref="R1093:R1101" si="101">IF(P1093=0,"",100%-Q1093)</f>
        <v>0.12676056338028174</v>
      </c>
      <c r="S1093" s="78"/>
    </row>
    <row r="1094" spans="1:19" ht="15.75">
      <c r="A1094" s="9">
        <v>2501</v>
      </c>
      <c r="B1094" s="31"/>
      <c r="C1094" s="31"/>
      <c r="D1094" s="31">
        <v>54</v>
      </c>
      <c r="E1094" s="31"/>
      <c r="F1094" s="31"/>
      <c r="G1094" s="31"/>
      <c r="H1094" s="31"/>
      <c r="I1094" s="31"/>
      <c r="J1094" s="31"/>
      <c r="K1094" s="51"/>
      <c r="L1094" s="132"/>
      <c r="M1094" s="17"/>
      <c r="N1094" s="39"/>
      <c r="O1094" s="40">
        <f>IF(D1094=0,"",D1094/C1093)</f>
        <v>0.87096774193548387</v>
      </c>
      <c r="P1094" s="41">
        <v>56</v>
      </c>
      <c r="Q1094" s="42">
        <f t="shared" si="100"/>
        <v>0.90322580645161288</v>
      </c>
      <c r="R1094" s="42">
        <f t="shared" si="101"/>
        <v>9.6774193548387122E-2</v>
      </c>
      <c r="S1094" s="27">
        <f>P1094/P1092</f>
        <v>0.78873239436619713</v>
      </c>
    </row>
    <row r="1095" spans="1:19" ht="15.75">
      <c r="A1095" s="9">
        <v>2502</v>
      </c>
      <c r="B1095" s="31"/>
      <c r="C1095" s="31"/>
      <c r="D1095" s="31"/>
      <c r="E1095" s="31">
        <v>53</v>
      </c>
      <c r="F1095" s="31"/>
      <c r="G1095" s="31"/>
      <c r="H1095" s="31"/>
      <c r="I1095" s="31"/>
      <c r="J1095" s="31"/>
      <c r="K1095" s="51"/>
      <c r="L1095" s="132"/>
      <c r="M1095" s="17"/>
      <c r="N1095" s="39"/>
      <c r="O1095" s="40">
        <f>IF(E1095=0,"",E1095/D1094)</f>
        <v>0.98148148148148151</v>
      </c>
      <c r="P1095" s="41">
        <v>54</v>
      </c>
      <c r="Q1095" s="42">
        <f t="shared" si="100"/>
        <v>0.9642857142857143</v>
      </c>
      <c r="R1095" s="42">
        <f t="shared" si="101"/>
        <v>3.5714285714285698E-2</v>
      </c>
      <c r="S1095" s="78"/>
    </row>
    <row r="1096" spans="1:19" ht="15.75">
      <c r="A1096" s="9">
        <v>2601</v>
      </c>
      <c r="B1096" s="31"/>
      <c r="C1096" s="31"/>
      <c r="D1096" s="31"/>
      <c r="E1096" s="31"/>
      <c r="F1096" s="31">
        <v>53</v>
      </c>
      <c r="G1096" s="31"/>
      <c r="H1096" s="31"/>
      <c r="I1096" s="31"/>
      <c r="J1096" s="31"/>
      <c r="K1096" s="51"/>
      <c r="L1096" s="132"/>
      <c r="M1096" s="17"/>
      <c r="N1096" s="39"/>
      <c r="O1096" s="40">
        <f>IF(F1096=0,"",F1096/E1095)</f>
        <v>1</v>
      </c>
      <c r="P1096" s="41">
        <v>54</v>
      </c>
      <c r="Q1096" s="42">
        <f t="shared" si="100"/>
        <v>1</v>
      </c>
      <c r="R1096" s="42">
        <f t="shared" si="101"/>
        <v>0</v>
      </c>
      <c r="S1096" s="78"/>
    </row>
    <row r="1097" spans="1:19" ht="15.75">
      <c r="A1097" s="9">
        <v>2602</v>
      </c>
      <c r="B1097" s="31"/>
      <c r="C1097" s="31"/>
      <c r="D1097" s="31"/>
      <c r="E1097" s="31"/>
      <c r="F1097" s="31"/>
      <c r="G1097" s="31"/>
      <c r="H1097" s="31"/>
      <c r="I1097" s="31"/>
      <c r="J1097" s="31"/>
      <c r="K1097" s="51"/>
      <c r="L1097" s="132"/>
      <c r="M1097" s="17"/>
      <c r="N1097" s="39"/>
      <c r="O1097" s="40" t="str">
        <f>IF(G1097=0,"",G1097/F1096)</f>
        <v/>
      </c>
      <c r="P1097" s="41"/>
      <c r="Q1097" s="42" t="str">
        <f t="shared" si="100"/>
        <v/>
      </c>
      <c r="R1097" s="42" t="str">
        <f t="shared" si="101"/>
        <v/>
      </c>
      <c r="S1097" s="78"/>
    </row>
    <row r="1098" spans="1:19" ht="15.75">
      <c r="A1098" s="9">
        <v>2701</v>
      </c>
      <c r="B1098" s="31"/>
      <c r="C1098" s="31"/>
      <c r="D1098" s="31"/>
      <c r="E1098" s="31"/>
      <c r="F1098" s="31"/>
      <c r="G1098" s="31"/>
      <c r="H1098" s="31"/>
      <c r="I1098" s="31"/>
      <c r="J1098" s="31"/>
      <c r="K1098" s="51"/>
      <c r="L1098" s="132"/>
      <c r="M1098" s="17"/>
      <c r="N1098" s="39"/>
      <c r="O1098" s="40" t="str">
        <f>IF(H1098=0,"",H1098/G1097)</f>
        <v/>
      </c>
      <c r="P1098" s="41"/>
      <c r="Q1098" s="42" t="str">
        <f t="shared" si="100"/>
        <v/>
      </c>
      <c r="R1098" s="42" t="str">
        <f t="shared" si="101"/>
        <v/>
      </c>
      <c r="S1098" s="78"/>
    </row>
    <row r="1099" spans="1:19" ht="15.75">
      <c r="A1099" s="9">
        <v>2702</v>
      </c>
      <c r="B1099" s="31"/>
      <c r="C1099" s="31"/>
      <c r="D1099" s="31"/>
      <c r="E1099" s="31"/>
      <c r="F1099" s="31"/>
      <c r="G1099" s="31"/>
      <c r="H1099" s="31"/>
      <c r="I1099" s="31"/>
      <c r="J1099" s="31"/>
      <c r="K1099" s="51"/>
      <c r="L1099" s="132"/>
      <c r="M1099" s="17"/>
      <c r="N1099" s="39"/>
      <c r="O1099" s="40" t="str">
        <f>IF(I1099=0,"",I1099/H1098)</f>
        <v/>
      </c>
      <c r="P1099" s="41"/>
      <c r="Q1099" s="42" t="str">
        <f t="shared" si="100"/>
        <v/>
      </c>
      <c r="R1099" s="42" t="str">
        <f t="shared" si="101"/>
        <v/>
      </c>
      <c r="S1099" s="78"/>
    </row>
    <row r="1100" spans="1:19" ht="15.75">
      <c r="A1100" s="9">
        <v>2801</v>
      </c>
      <c r="B1100" s="31"/>
      <c r="C1100" s="31"/>
      <c r="D1100" s="31"/>
      <c r="E1100" s="31"/>
      <c r="F1100" s="31"/>
      <c r="G1100" s="31"/>
      <c r="H1100" s="31"/>
      <c r="I1100" s="31"/>
      <c r="J1100" s="31"/>
      <c r="K1100" s="51"/>
      <c r="L1100" s="132"/>
      <c r="M1100" s="17"/>
      <c r="N1100" s="39"/>
      <c r="O1100" s="40" t="str">
        <f t="shared" ref="O1100:O1101" si="102">IF(J1100=0,"",J1100/I1099)</f>
        <v/>
      </c>
      <c r="P1100" s="41"/>
      <c r="Q1100" s="42" t="str">
        <f t="shared" si="100"/>
        <v/>
      </c>
      <c r="R1100" s="42" t="str">
        <f t="shared" si="101"/>
        <v/>
      </c>
      <c r="S1100" s="78"/>
    </row>
    <row r="1101" spans="1:19" ht="15.75">
      <c r="A1101" s="9">
        <v>2802</v>
      </c>
      <c r="B1101" s="31"/>
      <c r="C1101" s="31"/>
      <c r="D1101" s="31"/>
      <c r="E1101" s="31"/>
      <c r="F1101" s="31"/>
      <c r="G1101" s="31"/>
      <c r="H1101" s="31"/>
      <c r="I1101" s="31"/>
      <c r="J1101" s="31"/>
      <c r="K1101" s="51"/>
      <c r="L1101" s="132"/>
      <c r="M1101" s="17"/>
      <c r="N1101" s="39"/>
      <c r="O1101" s="40" t="str">
        <f t="shared" si="102"/>
        <v/>
      </c>
      <c r="P1101" s="41"/>
      <c r="Q1101" s="42" t="str">
        <f t="shared" si="100"/>
        <v/>
      </c>
      <c r="R1101" s="42" t="str">
        <f t="shared" si="101"/>
        <v/>
      </c>
      <c r="S1101" s="78"/>
    </row>
    <row r="1102" spans="1:19" ht="15.75">
      <c r="A1102" s="9">
        <v>2901</v>
      </c>
      <c r="B1102" s="31"/>
      <c r="C1102" s="31"/>
      <c r="D1102" s="31"/>
      <c r="E1102" s="31"/>
      <c r="F1102" s="31"/>
      <c r="G1102" s="31"/>
      <c r="H1102" s="31"/>
      <c r="I1102" s="31"/>
      <c r="J1102" s="31"/>
      <c r="K1102" s="51"/>
      <c r="L1102" s="132"/>
      <c r="M1102" s="17"/>
      <c r="N1102" s="18"/>
      <c r="O1102" s="43"/>
      <c r="P1102" s="44"/>
      <c r="Q1102" s="45"/>
      <c r="R1102" s="43"/>
      <c r="S1102" s="78"/>
    </row>
    <row r="1103" spans="1:19" ht="15.75">
      <c r="A1103" s="9">
        <v>2902</v>
      </c>
      <c r="B1103" s="31"/>
      <c r="C1103" s="31"/>
      <c r="D1103" s="31"/>
      <c r="E1103" s="31"/>
      <c r="F1103" s="31"/>
      <c r="G1103" s="31"/>
      <c r="H1103" s="31"/>
      <c r="I1103" s="31"/>
      <c r="J1103" s="31"/>
      <c r="K1103" s="51"/>
      <c r="L1103" s="132"/>
      <c r="M1103" s="17"/>
      <c r="N1103" s="18"/>
      <c r="O1103" s="29"/>
      <c r="P1103" s="44"/>
      <c r="Q1103" s="46"/>
      <c r="R1103" s="29"/>
      <c r="S1103" s="78"/>
    </row>
    <row r="1104" spans="1:19" ht="15.75">
      <c r="A1104" s="9">
        <v>3001</v>
      </c>
      <c r="B1104" s="31"/>
      <c r="C1104" s="31"/>
      <c r="D1104" s="31"/>
      <c r="E1104" s="31"/>
      <c r="F1104" s="31"/>
      <c r="G1104" s="31"/>
      <c r="H1104" s="31"/>
      <c r="I1104" s="31"/>
      <c r="J1104" s="31"/>
      <c r="K1104" s="51"/>
      <c r="L1104" s="132"/>
      <c r="M1104" s="17"/>
      <c r="N1104" s="18"/>
      <c r="O1104" s="29"/>
      <c r="P1104" s="44"/>
      <c r="Q1104" s="46"/>
      <c r="R1104" s="29"/>
      <c r="S1104" s="78"/>
    </row>
    <row r="1105" spans="1:19" ht="15.75">
      <c r="A1105" s="9">
        <v>3002</v>
      </c>
      <c r="B1105" s="31"/>
      <c r="C1105" s="31"/>
      <c r="D1105" s="31"/>
      <c r="E1105" s="31"/>
      <c r="F1105" s="31"/>
      <c r="G1105" s="31"/>
      <c r="H1105" s="31"/>
      <c r="I1105" s="31"/>
      <c r="J1105" s="31"/>
      <c r="K1105" s="51"/>
      <c r="L1105" s="132"/>
      <c r="M1105" s="17"/>
      <c r="N1105" s="18"/>
      <c r="O1105" s="17"/>
      <c r="P1105" s="148"/>
      <c r="Q1105" s="28"/>
      <c r="R1105" s="29"/>
      <c r="S1105" s="78"/>
    </row>
    <row r="1106" spans="1:19" ht="15.75">
      <c r="A1106" s="9">
        <v>3101</v>
      </c>
      <c r="B1106" s="31"/>
      <c r="C1106" s="31"/>
      <c r="D1106" s="31"/>
      <c r="E1106" s="31"/>
      <c r="F1106" s="31"/>
      <c r="G1106" s="31"/>
      <c r="H1106" s="31"/>
      <c r="I1106" s="31"/>
      <c r="J1106" s="31"/>
      <c r="K1106" s="51"/>
      <c r="L1106" s="132"/>
      <c r="M1106" s="17"/>
      <c r="N1106" s="18"/>
      <c r="O1106" s="19" t="s">
        <v>48</v>
      </c>
      <c r="P1106" s="142"/>
      <c r="Q1106" s="21" t="str">
        <f>IF(SUM(K1094:K1102)=0,"",SUM(K1094:K1102))</f>
        <v/>
      </c>
      <c r="R1106" s="22" t="s">
        <v>3</v>
      </c>
      <c r="S1106" s="78"/>
    </row>
    <row r="1107" spans="1:19" ht="15.75">
      <c r="A1107" s="9">
        <v>3102</v>
      </c>
      <c r="B1107" s="31"/>
      <c r="C1107" s="31"/>
      <c r="D1107" s="31"/>
      <c r="E1107" s="31"/>
      <c r="F1107" s="31"/>
      <c r="G1107" s="31"/>
      <c r="H1107" s="31"/>
      <c r="I1107" s="31"/>
      <c r="J1107" s="31"/>
      <c r="K1107" s="51"/>
      <c r="L1107" s="132"/>
      <c r="M1107" s="17"/>
      <c r="N1107" s="18"/>
      <c r="O1107" s="23" t="s">
        <v>50</v>
      </c>
      <c r="P1107" s="24" t="str">
        <f>IF(P1106/B1092=0,"",P1106/B1092)</f>
        <v/>
      </c>
      <c r="Q1107" s="25" t="e">
        <f>IF(P1106/Q1106=0,"",P1106/Q1106)</f>
        <v>#VALUE!</v>
      </c>
      <c r="R1107" s="26" t="s">
        <v>51</v>
      </c>
      <c r="S1107" s="78"/>
    </row>
    <row r="1108" spans="1:19" ht="15.75">
      <c r="A1108" s="9">
        <v>3201</v>
      </c>
      <c r="B1108" s="115"/>
      <c r="C1108" s="115"/>
      <c r="D1108" s="115"/>
      <c r="E1108" s="115"/>
      <c r="F1108" s="115"/>
      <c r="G1108" s="115"/>
      <c r="H1108" s="115"/>
      <c r="I1108" s="115"/>
      <c r="J1108" s="115"/>
      <c r="K1108" s="51"/>
      <c r="L1108" s="133"/>
      <c r="M1108" s="48"/>
      <c r="N1108" s="49"/>
      <c r="O1108" s="11"/>
      <c r="P1108" s="149"/>
      <c r="Q1108" s="12"/>
      <c r="R1108" s="13"/>
      <c r="S1108" s="78"/>
    </row>
    <row r="1109" spans="1:19" ht="18" customHeight="1">
      <c r="A1109" s="14"/>
      <c r="B1109" s="193" t="s">
        <v>37</v>
      </c>
      <c r="C1109" s="193"/>
      <c r="D1109" s="193"/>
      <c r="E1109" s="193"/>
      <c r="F1109" s="193"/>
      <c r="G1109" s="193"/>
      <c r="H1109" s="193"/>
      <c r="I1109" s="193"/>
      <c r="J1109" s="193"/>
      <c r="K1109" s="114">
        <f>SUM(K1101:K1105)</f>
        <v>0</v>
      </c>
      <c r="L1109" s="134" t="str">
        <f>IF(K1101=0,"",K1101/B1092)</f>
        <v/>
      </c>
      <c r="M1109" s="30" t="str">
        <f>IF(K1109=0,"",K1109/B1092)</f>
        <v/>
      </c>
      <c r="N1109" s="30" t="str">
        <f>IF(K1101=0,"",M1109-L1109)</f>
        <v/>
      </c>
      <c r="O1109" s="5"/>
      <c r="P1109" s="129"/>
      <c r="Q1109" s="16"/>
      <c r="R1109" s="5"/>
      <c r="S1109" s="78"/>
    </row>
    <row r="1110" spans="1:19" ht="12.75" customHeight="1"/>
    <row r="1111" spans="1:19" ht="12.75" customHeight="1"/>
    <row r="1112" spans="1:19" ht="25.5" customHeight="1">
      <c r="A1112" s="81"/>
      <c r="B1112" s="194" t="s">
        <v>72</v>
      </c>
      <c r="C1112" s="194"/>
      <c r="D1112" s="194"/>
      <c r="E1112" s="194"/>
      <c r="F1112" s="194"/>
      <c r="G1112" s="194"/>
      <c r="H1112" s="194"/>
      <c r="I1112" s="194"/>
      <c r="J1112" s="194"/>
      <c r="K1112" s="113" t="s">
        <v>74</v>
      </c>
      <c r="L1112" s="113"/>
      <c r="M1112" s="5"/>
      <c r="N1112" s="5"/>
      <c r="O1112" s="6"/>
      <c r="P1112" s="130"/>
      <c r="Q1112" s="6"/>
      <c r="R1112" s="6"/>
      <c r="S1112" s="6"/>
    </row>
    <row r="1113" spans="1:19" ht="20.25">
      <c r="A1113" s="195" t="s">
        <v>1</v>
      </c>
      <c r="B1113" s="197" t="s">
        <v>2</v>
      </c>
      <c r="C1113" s="198"/>
      <c r="D1113" s="198"/>
      <c r="E1113" s="198"/>
      <c r="F1113" s="198"/>
      <c r="G1113" s="198"/>
      <c r="H1113" s="198"/>
      <c r="I1113" s="198"/>
      <c r="J1113" s="199"/>
      <c r="K1113" s="200" t="s">
        <v>3</v>
      </c>
      <c r="L1113" s="191" t="s">
        <v>4</v>
      </c>
      <c r="M1113" s="191" t="s">
        <v>5</v>
      </c>
      <c r="N1113" s="202" t="s">
        <v>6</v>
      </c>
      <c r="O1113" s="191" t="s">
        <v>7</v>
      </c>
      <c r="P1113" s="189" t="s">
        <v>8</v>
      </c>
      <c r="Q1113" s="189" t="s">
        <v>9</v>
      </c>
      <c r="R1113" s="191" t="s">
        <v>10</v>
      </c>
      <c r="S1113" s="81"/>
    </row>
    <row r="1114" spans="1:19" ht="15.75">
      <c r="A1114" s="196"/>
      <c r="B1114" s="9" t="s">
        <v>11</v>
      </c>
      <c r="C1114" s="9" t="s">
        <v>12</v>
      </c>
      <c r="D1114" s="9" t="s">
        <v>13</v>
      </c>
      <c r="E1114" s="9" t="s">
        <v>14</v>
      </c>
      <c r="F1114" s="9" t="s">
        <v>15</v>
      </c>
      <c r="G1114" s="9" t="s">
        <v>16</v>
      </c>
      <c r="H1114" s="9" t="s">
        <v>17</v>
      </c>
      <c r="I1114" s="9" t="s">
        <v>18</v>
      </c>
      <c r="J1114" s="9" t="s">
        <v>19</v>
      </c>
      <c r="K1114" s="201"/>
      <c r="L1114" s="192"/>
      <c r="M1114" s="192"/>
      <c r="N1114" s="203"/>
      <c r="O1114" s="192"/>
      <c r="P1114" s="190"/>
      <c r="Q1114" s="190"/>
      <c r="R1114" s="192"/>
      <c r="S1114" s="81"/>
    </row>
    <row r="1115" spans="1:19" ht="15.75">
      <c r="A1115" s="9">
        <v>2402</v>
      </c>
      <c r="B1115" s="31">
        <v>73</v>
      </c>
      <c r="C1115" s="31"/>
      <c r="D1115" s="31"/>
      <c r="E1115" s="31"/>
      <c r="F1115" s="31"/>
      <c r="G1115" s="31"/>
      <c r="H1115" s="31"/>
      <c r="I1115" s="31"/>
      <c r="J1115" s="31"/>
      <c r="K1115" s="51"/>
      <c r="L1115" s="131"/>
      <c r="M1115" s="33"/>
      <c r="N1115" s="34"/>
      <c r="O1115" s="35"/>
      <c r="P1115" s="36">
        <f>B1115</f>
        <v>73</v>
      </c>
      <c r="Q1115" s="37"/>
      <c r="R1115" s="35"/>
      <c r="S1115" s="81"/>
    </row>
    <row r="1116" spans="1:19" ht="15.75">
      <c r="A1116" s="9">
        <v>2501</v>
      </c>
      <c r="B1116" s="31"/>
      <c r="C1116" s="31">
        <v>66</v>
      </c>
      <c r="D1116" s="31"/>
      <c r="E1116" s="31"/>
      <c r="F1116" s="31"/>
      <c r="G1116" s="31"/>
      <c r="H1116" s="31"/>
      <c r="I1116" s="31"/>
      <c r="J1116" s="31"/>
      <c r="K1116" s="51"/>
      <c r="L1116" s="132"/>
      <c r="M1116" s="17"/>
      <c r="N1116" s="39"/>
      <c r="O1116" s="40">
        <f>IF(C1116=0,"",C1116/B1115)</f>
        <v>0.90410958904109584</v>
      </c>
      <c r="P1116" s="41">
        <v>66</v>
      </c>
      <c r="Q1116" s="42">
        <f t="shared" ref="Q1116:Q1124" si="103">IF(P1116=0,"",P1116/P1115)</f>
        <v>0.90410958904109584</v>
      </c>
      <c r="R1116" s="42">
        <f t="shared" ref="R1116:R1124" si="104">IF(P1116=0,"",100%-Q1116)</f>
        <v>9.589041095890416E-2</v>
      </c>
      <c r="S1116" s="81"/>
    </row>
    <row r="1117" spans="1:19" ht="15.75">
      <c r="A1117" s="9">
        <v>2502</v>
      </c>
      <c r="B1117" s="31"/>
      <c r="C1117" s="31"/>
      <c r="D1117" s="31">
        <v>56</v>
      </c>
      <c r="E1117" s="31"/>
      <c r="F1117" s="31"/>
      <c r="G1117" s="31"/>
      <c r="H1117" s="31"/>
      <c r="I1117" s="31"/>
      <c r="J1117" s="31"/>
      <c r="K1117" s="51"/>
      <c r="L1117" s="132"/>
      <c r="M1117" s="17"/>
      <c r="N1117" s="39"/>
      <c r="O1117" s="40">
        <f>IF(D1117=0,"",D1117/C1116)</f>
        <v>0.84848484848484851</v>
      </c>
      <c r="P1117" s="41">
        <v>58</v>
      </c>
      <c r="Q1117" s="42">
        <f t="shared" si="103"/>
        <v>0.87878787878787878</v>
      </c>
      <c r="R1117" s="42">
        <f t="shared" si="104"/>
        <v>0.12121212121212122</v>
      </c>
      <c r="S1117" s="27">
        <f>P1117/P1115</f>
        <v>0.79452054794520544</v>
      </c>
    </row>
    <row r="1118" spans="1:19" ht="15.75">
      <c r="A1118" s="9">
        <v>2601</v>
      </c>
      <c r="B1118" s="31"/>
      <c r="C1118" s="31"/>
      <c r="D1118" s="31"/>
      <c r="E1118" s="31">
        <v>54</v>
      </c>
      <c r="F1118" s="31"/>
      <c r="G1118" s="31"/>
      <c r="H1118" s="31"/>
      <c r="I1118" s="31"/>
      <c r="J1118" s="31"/>
      <c r="K1118" s="51"/>
      <c r="L1118" s="132"/>
      <c r="M1118" s="17"/>
      <c r="N1118" s="39"/>
      <c r="O1118" s="40">
        <f>IF(E1118=0,"",E1118/D1117)</f>
        <v>0.9642857142857143</v>
      </c>
      <c r="P1118" s="41">
        <v>56</v>
      </c>
      <c r="Q1118" s="42">
        <f t="shared" si="103"/>
        <v>0.96551724137931039</v>
      </c>
      <c r="R1118" s="42">
        <f t="shared" si="104"/>
        <v>3.4482758620689613E-2</v>
      </c>
      <c r="S1118" s="81"/>
    </row>
    <row r="1119" spans="1:19" ht="15.75">
      <c r="A1119" s="9">
        <v>2602</v>
      </c>
      <c r="B1119" s="31"/>
      <c r="C1119" s="31"/>
      <c r="D1119" s="31"/>
      <c r="E1119" s="31"/>
      <c r="F1119" s="31"/>
      <c r="G1119" s="31"/>
      <c r="H1119" s="31"/>
      <c r="I1119" s="31"/>
      <c r="J1119" s="31"/>
      <c r="K1119" s="51"/>
      <c r="L1119" s="132"/>
      <c r="M1119" s="17"/>
      <c r="N1119" s="39"/>
      <c r="O1119" s="40" t="str">
        <f>IF(F1119=0,"",F1119/E1118)</f>
        <v/>
      </c>
      <c r="P1119" s="41"/>
      <c r="Q1119" s="42" t="str">
        <f t="shared" si="103"/>
        <v/>
      </c>
      <c r="R1119" s="42" t="str">
        <f t="shared" si="104"/>
        <v/>
      </c>
      <c r="S1119" s="81"/>
    </row>
    <row r="1120" spans="1:19" ht="15.75">
      <c r="A1120" s="9">
        <v>2701</v>
      </c>
      <c r="B1120" s="31"/>
      <c r="C1120" s="31"/>
      <c r="D1120" s="31"/>
      <c r="E1120" s="31"/>
      <c r="F1120" s="31"/>
      <c r="G1120" s="31"/>
      <c r="H1120" s="31"/>
      <c r="I1120" s="31"/>
      <c r="J1120" s="31"/>
      <c r="K1120" s="51"/>
      <c r="L1120" s="132"/>
      <c r="M1120" s="17"/>
      <c r="N1120" s="39"/>
      <c r="O1120" s="40" t="str">
        <f>IF(G1120=0,"",G1120/F1119)</f>
        <v/>
      </c>
      <c r="P1120" s="41"/>
      <c r="Q1120" s="42" t="str">
        <f t="shared" si="103"/>
        <v/>
      </c>
      <c r="R1120" s="42" t="str">
        <f t="shared" si="104"/>
        <v/>
      </c>
      <c r="S1120" s="81"/>
    </row>
    <row r="1121" spans="1:19" ht="15.75">
      <c r="A1121" s="9">
        <v>2702</v>
      </c>
      <c r="B1121" s="31"/>
      <c r="C1121" s="31"/>
      <c r="D1121" s="31"/>
      <c r="E1121" s="31"/>
      <c r="F1121" s="31"/>
      <c r="G1121" s="31"/>
      <c r="H1121" s="31"/>
      <c r="I1121" s="31"/>
      <c r="J1121" s="31"/>
      <c r="K1121" s="51"/>
      <c r="L1121" s="132"/>
      <c r="M1121" s="17"/>
      <c r="N1121" s="39"/>
      <c r="O1121" s="40" t="str">
        <f>IF(H1121=0,"",H1121/G1120)</f>
        <v/>
      </c>
      <c r="P1121" s="41"/>
      <c r="Q1121" s="42" t="str">
        <f t="shared" si="103"/>
        <v/>
      </c>
      <c r="R1121" s="42" t="str">
        <f t="shared" si="104"/>
        <v/>
      </c>
      <c r="S1121" s="81"/>
    </row>
    <row r="1122" spans="1:19" ht="15.75">
      <c r="A1122" s="9">
        <v>2801</v>
      </c>
      <c r="B1122" s="31"/>
      <c r="C1122" s="31"/>
      <c r="D1122" s="31"/>
      <c r="E1122" s="31"/>
      <c r="F1122" s="31"/>
      <c r="G1122" s="31"/>
      <c r="H1122" s="31"/>
      <c r="I1122" s="31"/>
      <c r="J1122" s="31"/>
      <c r="K1122" s="51"/>
      <c r="L1122" s="132"/>
      <c r="M1122" s="17"/>
      <c r="N1122" s="39"/>
      <c r="O1122" s="40" t="str">
        <f>IF(I1122=0,"",I1122/H1121)</f>
        <v/>
      </c>
      <c r="P1122" s="41"/>
      <c r="Q1122" s="42" t="str">
        <f t="shared" si="103"/>
        <v/>
      </c>
      <c r="R1122" s="42" t="str">
        <f t="shared" si="104"/>
        <v/>
      </c>
      <c r="S1122" s="81"/>
    </row>
    <row r="1123" spans="1:19" ht="15.75">
      <c r="A1123" s="9">
        <v>2802</v>
      </c>
      <c r="B1123" s="31"/>
      <c r="C1123" s="31"/>
      <c r="D1123" s="31"/>
      <c r="E1123" s="31"/>
      <c r="F1123" s="31"/>
      <c r="G1123" s="31"/>
      <c r="H1123" s="31"/>
      <c r="I1123" s="31"/>
      <c r="J1123" s="31"/>
      <c r="K1123" s="51"/>
      <c r="L1123" s="132"/>
      <c r="M1123" s="17"/>
      <c r="N1123" s="39"/>
      <c r="O1123" s="40" t="str">
        <f t="shared" ref="O1123:O1124" si="105">IF(J1123=0,"",J1123/I1122)</f>
        <v/>
      </c>
      <c r="P1123" s="41"/>
      <c r="Q1123" s="42" t="str">
        <f t="shared" si="103"/>
        <v/>
      </c>
      <c r="R1123" s="42" t="str">
        <f t="shared" si="104"/>
        <v/>
      </c>
      <c r="S1123" s="81"/>
    </row>
    <row r="1124" spans="1:19" ht="15.75">
      <c r="A1124" s="9">
        <v>2901</v>
      </c>
      <c r="B1124" s="31"/>
      <c r="C1124" s="31"/>
      <c r="D1124" s="31"/>
      <c r="E1124" s="31"/>
      <c r="F1124" s="31"/>
      <c r="G1124" s="31"/>
      <c r="H1124" s="31"/>
      <c r="I1124" s="31"/>
      <c r="J1124" s="31"/>
      <c r="K1124" s="51"/>
      <c r="L1124" s="132"/>
      <c r="M1124" s="17"/>
      <c r="N1124" s="39"/>
      <c r="O1124" s="40" t="str">
        <f t="shared" si="105"/>
        <v/>
      </c>
      <c r="P1124" s="41"/>
      <c r="Q1124" s="42" t="str">
        <f t="shared" si="103"/>
        <v/>
      </c>
      <c r="R1124" s="42" t="str">
        <f t="shared" si="104"/>
        <v/>
      </c>
      <c r="S1124" s="81"/>
    </row>
    <row r="1125" spans="1:19" ht="15.75">
      <c r="A1125" s="9">
        <v>2902</v>
      </c>
      <c r="B1125" s="31"/>
      <c r="C1125" s="31"/>
      <c r="D1125" s="31"/>
      <c r="E1125" s="31"/>
      <c r="F1125" s="31"/>
      <c r="G1125" s="31"/>
      <c r="H1125" s="31"/>
      <c r="I1125" s="31"/>
      <c r="J1125" s="31"/>
      <c r="K1125" s="51"/>
      <c r="L1125" s="132"/>
      <c r="M1125" s="17"/>
      <c r="N1125" s="18"/>
      <c r="O1125" s="43"/>
      <c r="P1125" s="44"/>
      <c r="Q1125" s="45"/>
      <c r="R1125" s="43"/>
      <c r="S1125" s="81"/>
    </row>
    <row r="1126" spans="1:19" ht="15.75">
      <c r="A1126" s="9">
        <v>3001</v>
      </c>
      <c r="B1126" s="31"/>
      <c r="C1126" s="31"/>
      <c r="D1126" s="31"/>
      <c r="E1126" s="31"/>
      <c r="F1126" s="31"/>
      <c r="G1126" s="31"/>
      <c r="H1126" s="31"/>
      <c r="I1126" s="31"/>
      <c r="J1126" s="31"/>
      <c r="K1126" s="51"/>
      <c r="L1126" s="132"/>
      <c r="M1126" s="17"/>
      <c r="N1126" s="18"/>
      <c r="O1126" s="29"/>
      <c r="P1126" s="44"/>
      <c r="Q1126" s="46"/>
      <c r="R1126" s="29"/>
      <c r="S1126" s="81"/>
    </row>
    <row r="1127" spans="1:19" ht="15.75">
      <c r="A1127" s="9">
        <v>3002</v>
      </c>
      <c r="B1127" s="31"/>
      <c r="C1127" s="31"/>
      <c r="D1127" s="31"/>
      <c r="E1127" s="31"/>
      <c r="F1127" s="31"/>
      <c r="G1127" s="31"/>
      <c r="H1127" s="31"/>
      <c r="I1127" s="31"/>
      <c r="J1127" s="31"/>
      <c r="K1127" s="51"/>
      <c r="L1127" s="132"/>
      <c r="M1127" s="17"/>
      <c r="N1127" s="18"/>
      <c r="O1127" s="29"/>
      <c r="P1127" s="44"/>
      <c r="Q1127" s="46"/>
      <c r="R1127" s="29"/>
      <c r="S1127" s="81"/>
    </row>
    <row r="1128" spans="1:19" ht="15.75">
      <c r="A1128" s="9">
        <v>3101</v>
      </c>
      <c r="B1128" s="31"/>
      <c r="C1128" s="31"/>
      <c r="D1128" s="31"/>
      <c r="E1128" s="31"/>
      <c r="F1128" s="31"/>
      <c r="G1128" s="31"/>
      <c r="H1128" s="31"/>
      <c r="I1128" s="31"/>
      <c r="J1128" s="31"/>
      <c r="K1128" s="51"/>
      <c r="L1128" s="132"/>
      <c r="M1128" s="17"/>
      <c r="N1128" s="18"/>
      <c r="O1128" s="17"/>
      <c r="P1128" s="148"/>
      <c r="Q1128" s="28"/>
      <c r="R1128" s="29"/>
      <c r="S1128" s="81"/>
    </row>
    <row r="1129" spans="1:19" ht="15.75">
      <c r="A1129" s="9">
        <v>3102</v>
      </c>
      <c r="B1129" s="31"/>
      <c r="C1129" s="31"/>
      <c r="D1129" s="31"/>
      <c r="E1129" s="31"/>
      <c r="F1129" s="31"/>
      <c r="G1129" s="31"/>
      <c r="H1129" s="31"/>
      <c r="I1129" s="31"/>
      <c r="J1129" s="31"/>
      <c r="K1129" s="51"/>
      <c r="L1129" s="132"/>
      <c r="M1129" s="17"/>
      <c r="N1129" s="18"/>
      <c r="O1129" s="19" t="s">
        <v>48</v>
      </c>
      <c r="P1129" s="142"/>
      <c r="Q1129" s="21" t="str">
        <f>IF(SUM(K1117:K1125)=0,"",SUM(K1117:K1125))</f>
        <v/>
      </c>
      <c r="R1129" s="22" t="s">
        <v>3</v>
      </c>
      <c r="S1129" s="81"/>
    </row>
    <row r="1130" spans="1:19" ht="15.75">
      <c r="A1130" s="9">
        <v>3201</v>
      </c>
      <c r="B1130" s="31"/>
      <c r="C1130" s="31"/>
      <c r="D1130" s="31"/>
      <c r="E1130" s="31"/>
      <c r="F1130" s="31"/>
      <c r="G1130" s="31"/>
      <c r="H1130" s="31"/>
      <c r="I1130" s="31"/>
      <c r="J1130" s="31"/>
      <c r="K1130" s="51"/>
      <c r="L1130" s="132"/>
      <c r="M1130" s="17"/>
      <c r="N1130" s="18"/>
      <c r="O1130" s="23" t="s">
        <v>50</v>
      </c>
      <c r="P1130" s="24" t="str">
        <f>IF(P1129/B1115=0,"",P1129/B1115)</f>
        <v/>
      </c>
      <c r="Q1130" s="25" t="e">
        <f>IF(P1129/Q1129=0,"",P1129/Q1129)</f>
        <v>#VALUE!</v>
      </c>
      <c r="R1130" s="26" t="s">
        <v>51</v>
      </c>
      <c r="S1130" s="81"/>
    </row>
    <row r="1131" spans="1:19" ht="15.75">
      <c r="A1131" s="9">
        <v>3202</v>
      </c>
      <c r="B1131" s="115"/>
      <c r="C1131" s="115"/>
      <c r="D1131" s="115"/>
      <c r="E1131" s="115"/>
      <c r="F1131" s="115"/>
      <c r="G1131" s="115"/>
      <c r="H1131" s="115"/>
      <c r="I1131" s="115"/>
      <c r="J1131" s="115"/>
      <c r="K1131" s="51"/>
      <c r="L1131" s="133"/>
      <c r="M1131" s="48"/>
      <c r="N1131" s="49"/>
      <c r="O1131" s="11"/>
      <c r="P1131" s="149"/>
      <c r="Q1131" s="12"/>
      <c r="R1131" s="13"/>
      <c r="S1131" s="81"/>
    </row>
    <row r="1132" spans="1:19" ht="18" customHeight="1">
      <c r="A1132" s="14"/>
      <c r="B1132" s="193" t="s">
        <v>37</v>
      </c>
      <c r="C1132" s="193"/>
      <c r="D1132" s="193"/>
      <c r="E1132" s="193"/>
      <c r="F1132" s="193"/>
      <c r="G1132" s="193"/>
      <c r="H1132" s="193"/>
      <c r="I1132" s="193"/>
      <c r="J1132" s="193"/>
      <c r="K1132" s="114">
        <f>SUM(K1124:K1128)</f>
        <v>0</v>
      </c>
      <c r="L1132" s="134" t="str">
        <f>IF(K1124=0,"",K1124/B1115)</f>
        <v/>
      </c>
      <c r="M1132" s="30" t="str">
        <f>IF(K1132=0,"",K1132/B1115)</f>
        <v/>
      </c>
      <c r="N1132" s="30" t="str">
        <f>IF(K1124=0,"",M1132-L1132)</f>
        <v/>
      </c>
      <c r="O1132" s="5"/>
      <c r="P1132" s="129"/>
      <c r="Q1132" s="16"/>
      <c r="R1132" s="5"/>
      <c r="S1132" s="81"/>
    </row>
    <row r="1133" spans="1:19" ht="12.75" customHeight="1"/>
    <row r="1134" spans="1:19" ht="12.75" customHeight="1"/>
    <row r="1135" spans="1:19" ht="27" customHeight="1">
      <c r="A1135" s="84"/>
      <c r="B1135" s="194" t="s">
        <v>72</v>
      </c>
      <c r="C1135" s="194"/>
      <c r="D1135" s="194"/>
      <c r="E1135" s="194"/>
      <c r="F1135" s="194"/>
      <c r="G1135" s="194"/>
      <c r="H1135" s="194"/>
      <c r="I1135" s="194"/>
      <c r="J1135" s="194"/>
      <c r="K1135" s="113" t="s">
        <v>75</v>
      </c>
      <c r="L1135" s="113"/>
      <c r="M1135" s="5"/>
      <c r="N1135" s="5"/>
      <c r="O1135" s="6"/>
      <c r="P1135" s="130"/>
      <c r="Q1135" s="6"/>
      <c r="R1135" s="6"/>
      <c r="S1135" s="6"/>
    </row>
    <row r="1136" spans="1:19" ht="20.25">
      <c r="A1136" s="195" t="s">
        <v>1</v>
      </c>
      <c r="B1136" s="197" t="s">
        <v>2</v>
      </c>
      <c r="C1136" s="198"/>
      <c r="D1136" s="198"/>
      <c r="E1136" s="198"/>
      <c r="F1136" s="198"/>
      <c r="G1136" s="198"/>
      <c r="H1136" s="198"/>
      <c r="I1136" s="198"/>
      <c r="J1136" s="199"/>
      <c r="K1136" s="200" t="s">
        <v>3</v>
      </c>
      <c r="L1136" s="191" t="s">
        <v>4</v>
      </c>
      <c r="M1136" s="191" t="s">
        <v>5</v>
      </c>
      <c r="N1136" s="202" t="s">
        <v>6</v>
      </c>
      <c r="O1136" s="191" t="s">
        <v>7</v>
      </c>
      <c r="P1136" s="189" t="s">
        <v>8</v>
      </c>
      <c r="Q1136" s="189" t="s">
        <v>9</v>
      </c>
      <c r="R1136" s="191" t="s">
        <v>10</v>
      </c>
      <c r="S1136" s="84"/>
    </row>
    <row r="1137" spans="1:19" ht="15.75">
      <c r="A1137" s="196"/>
      <c r="B1137" s="9" t="s">
        <v>11</v>
      </c>
      <c r="C1137" s="9" t="s">
        <v>12</v>
      </c>
      <c r="D1137" s="9" t="s">
        <v>13</v>
      </c>
      <c r="E1137" s="9" t="s">
        <v>14</v>
      </c>
      <c r="F1137" s="9" t="s">
        <v>15</v>
      </c>
      <c r="G1137" s="9" t="s">
        <v>16</v>
      </c>
      <c r="H1137" s="9" t="s">
        <v>17</v>
      </c>
      <c r="I1137" s="9" t="s">
        <v>18</v>
      </c>
      <c r="J1137" s="9" t="s">
        <v>19</v>
      </c>
      <c r="K1137" s="201"/>
      <c r="L1137" s="192"/>
      <c r="M1137" s="192"/>
      <c r="N1137" s="203"/>
      <c r="O1137" s="192"/>
      <c r="P1137" s="190"/>
      <c r="Q1137" s="190"/>
      <c r="R1137" s="192"/>
      <c r="S1137" s="84"/>
    </row>
    <row r="1138" spans="1:19" ht="15.75">
      <c r="A1138" s="9">
        <v>2501</v>
      </c>
      <c r="B1138" s="31">
        <v>67</v>
      </c>
      <c r="C1138" s="31"/>
      <c r="D1138" s="31"/>
      <c r="E1138" s="31"/>
      <c r="F1138" s="31"/>
      <c r="G1138" s="31"/>
      <c r="H1138" s="31"/>
      <c r="I1138" s="31"/>
      <c r="J1138" s="31"/>
      <c r="K1138" s="51"/>
      <c r="L1138" s="131"/>
      <c r="M1138" s="33"/>
      <c r="N1138" s="34"/>
      <c r="O1138" s="35"/>
      <c r="P1138" s="36">
        <f>B1138</f>
        <v>67</v>
      </c>
      <c r="Q1138" s="37"/>
      <c r="R1138" s="35"/>
      <c r="S1138" s="84"/>
    </row>
    <row r="1139" spans="1:19" ht="15.75">
      <c r="A1139" s="9">
        <v>2502</v>
      </c>
      <c r="B1139" s="31"/>
      <c r="C1139" s="31">
        <v>57</v>
      </c>
      <c r="D1139" s="31"/>
      <c r="E1139" s="31"/>
      <c r="F1139" s="31"/>
      <c r="G1139" s="31"/>
      <c r="H1139" s="31"/>
      <c r="I1139" s="31"/>
      <c r="J1139" s="31"/>
      <c r="K1139" s="51"/>
      <c r="L1139" s="132"/>
      <c r="M1139" s="17"/>
      <c r="N1139" s="39"/>
      <c r="O1139" s="40">
        <f>IF(C1139=0,"",C1139/B1138)</f>
        <v>0.85074626865671643</v>
      </c>
      <c r="P1139" s="41">
        <v>57</v>
      </c>
      <c r="Q1139" s="42">
        <f t="shared" ref="Q1139:Q1147" si="106">IF(P1139=0,"",P1139/P1138)</f>
        <v>0.85074626865671643</v>
      </c>
      <c r="R1139" s="42">
        <f t="shared" ref="R1139:R1147" si="107">IF(P1139=0,"",100%-Q1139)</f>
        <v>0.14925373134328357</v>
      </c>
      <c r="S1139" s="84"/>
    </row>
    <row r="1140" spans="1:19" ht="15.75">
      <c r="A1140" s="9">
        <v>2601</v>
      </c>
      <c r="B1140" s="31"/>
      <c r="C1140" s="31"/>
      <c r="D1140" s="31">
        <v>50</v>
      </c>
      <c r="E1140" s="31"/>
      <c r="F1140" s="31"/>
      <c r="G1140" s="31"/>
      <c r="H1140" s="31"/>
      <c r="I1140" s="31"/>
      <c r="J1140" s="31"/>
      <c r="K1140" s="51"/>
      <c r="L1140" s="132"/>
      <c r="M1140" s="17"/>
      <c r="N1140" s="39"/>
      <c r="O1140" s="40">
        <f>IF(D1140=0,"",D1140/C1139)</f>
        <v>0.8771929824561403</v>
      </c>
      <c r="P1140" s="41">
        <v>51</v>
      </c>
      <c r="Q1140" s="42">
        <f t="shared" si="106"/>
        <v>0.89473684210526316</v>
      </c>
      <c r="R1140" s="42">
        <f t="shared" si="107"/>
        <v>0.10526315789473684</v>
      </c>
      <c r="S1140" s="27">
        <f>P1140/P1138</f>
        <v>0.76119402985074625</v>
      </c>
    </row>
    <row r="1141" spans="1:19" ht="15.75">
      <c r="A1141" s="9">
        <v>2602</v>
      </c>
      <c r="B1141" s="31"/>
      <c r="C1141" s="31"/>
      <c r="D1141" s="31"/>
      <c r="E1141" s="31"/>
      <c r="F1141" s="31"/>
      <c r="G1141" s="31"/>
      <c r="H1141" s="31"/>
      <c r="I1141" s="31"/>
      <c r="J1141" s="31"/>
      <c r="K1141" s="51"/>
      <c r="L1141" s="132"/>
      <c r="M1141" s="17"/>
      <c r="N1141" s="39"/>
      <c r="O1141" s="40" t="str">
        <f>IF(E1141=0,"",E1141/D1140)</f>
        <v/>
      </c>
      <c r="P1141" s="41"/>
      <c r="Q1141" s="42" t="str">
        <f t="shared" si="106"/>
        <v/>
      </c>
      <c r="R1141" s="42" t="str">
        <f t="shared" si="107"/>
        <v/>
      </c>
      <c r="S1141" s="84"/>
    </row>
    <row r="1142" spans="1:19" ht="15.75">
      <c r="A1142" s="9">
        <v>2701</v>
      </c>
      <c r="B1142" s="31"/>
      <c r="C1142" s="31"/>
      <c r="D1142" s="31"/>
      <c r="E1142" s="31"/>
      <c r="F1142" s="31"/>
      <c r="G1142" s="31"/>
      <c r="H1142" s="31"/>
      <c r="I1142" s="31"/>
      <c r="J1142" s="31"/>
      <c r="K1142" s="51"/>
      <c r="L1142" s="132"/>
      <c r="M1142" s="17"/>
      <c r="N1142" s="39"/>
      <c r="O1142" s="40" t="str">
        <f>IF(F1142=0,"",F1142/E1141)</f>
        <v/>
      </c>
      <c r="P1142" s="41"/>
      <c r="Q1142" s="42" t="str">
        <f t="shared" si="106"/>
        <v/>
      </c>
      <c r="R1142" s="42" t="str">
        <f t="shared" si="107"/>
        <v/>
      </c>
      <c r="S1142" s="84"/>
    </row>
    <row r="1143" spans="1:19" ht="15.75">
      <c r="A1143" s="9">
        <v>2702</v>
      </c>
      <c r="B1143" s="31"/>
      <c r="C1143" s="31"/>
      <c r="D1143" s="31"/>
      <c r="E1143" s="31"/>
      <c r="F1143" s="31"/>
      <c r="G1143" s="31"/>
      <c r="H1143" s="31"/>
      <c r="I1143" s="31"/>
      <c r="J1143" s="31"/>
      <c r="K1143" s="51"/>
      <c r="L1143" s="132"/>
      <c r="M1143" s="17"/>
      <c r="N1143" s="39"/>
      <c r="O1143" s="40" t="str">
        <f>IF(G1143=0,"",G1143/F1142)</f>
        <v/>
      </c>
      <c r="P1143" s="41"/>
      <c r="Q1143" s="42" t="str">
        <f t="shared" si="106"/>
        <v/>
      </c>
      <c r="R1143" s="42" t="str">
        <f t="shared" si="107"/>
        <v/>
      </c>
      <c r="S1143" s="84"/>
    </row>
    <row r="1144" spans="1:19" ht="15.75">
      <c r="A1144" s="9">
        <v>2801</v>
      </c>
      <c r="B1144" s="31"/>
      <c r="C1144" s="31"/>
      <c r="D1144" s="31"/>
      <c r="E1144" s="31"/>
      <c r="F1144" s="31"/>
      <c r="G1144" s="31"/>
      <c r="H1144" s="31"/>
      <c r="I1144" s="31"/>
      <c r="J1144" s="31"/>
      <c r="K1144" s="51"/>
      <c r="L1144" s="132"/>
      <c r="M1144" s="17"/>
      <c r="N1144" s="39"/>
      <c r="O1144" s="40" t="str">
        <f>IF(H1144=0,"",H1144/G1143)</f>
        <v/>
      </c>
      <c r="P1144" s="41"/>
      <c r="Q1144" s="42" t="str">
        <f t="shared" si="106"/>
        <v/>
      </c>
      <c r="R1144" s="42" t="str">
        <f t="shared" si="107"/>
        <v/>
      </c>
      <c r="S1144" s="84"/>
    </row>
    <row r="1145" spans="1:19" ht="15.75">
      <c r="A1145" s="9">
        <v>2802</v>
      </c>
      <c r="B1145" s="31"/>
      <c r="C1145" s="31"/>
      <c r="D1145" s="31"/>
      <c r="E1145" s="31"/>
      <c r="F1145" s="31"/>
      <c r="G1145" s="31"/>
      <c r="H1145" s="31"/>
      <c r="I1145" s="31"/>
      <c r="J1145" s="31"/>
      <c r="K1145" s="51"/>
      <c r="L1145" s="132"/>
      <c r="M1145" s="17"/>
      <c r="N1145" s="39"/>
      <c r="O1145" s="40" t="str">
        <f>IF(I1145=0,"",I1145/H1144)</f>
        <v/>
      </c>
      <c r="P1145" s="41"/>
      <c r="Q1145" s="42" t="str">
        <f t="shared" si="106"/>
        <v/>
      </c>
      <c r="R1145" s="42" t="str">
        <f t="shared" si="107"/>
        <v/>
      </c>
      <c r="S1145" s="84"/>
    </row>
    <row r="1146" spans="1:19" ht="15.75">
      <c r="A1146" s="9">
        <v>2901</v>
      </c>
      <c r="B1146" s="31"/>
      <c r="C1146" s="31"/>
      <c r="D1146" s="31"/>
      <c r="E1146" s="31"/>
      <c r="F1146" s="31"/>
      <c r="G1146" s="31"/>
      <c r="H1146" s="31"/>
      <c r="I1146" s="31"/>
      <c r="J1146" s="31"/>
      <c r="K1146" s="51"/>
      <c r="L1146" s="132"/>
      <c r="M1146" s="17"/>
      <c r="N1146" s="39"/>
      <c r="O1146" s="40" t="str">
        <f t="shared" ref="O1146:O1147" si="108">IF(J1146=0,"",J1146/I1145)</f>
        <v/>
      </c>
      <c r="P1146" s="41"/>
      <c r="Q1146" s="42" t="str">
        <f t="shared" si="106"/>
        <v/>
      </c>
      <c r="R1146" s="42" t="str">
        <f t="shared" si="107"/>
        <v/>
      </c>
      <c r="S1146" s="84"/>
    </row>
    <row r="1147" spans="1:19" ht="15.75">
      <c r="A1147" s="9">
        <v>2902</v>
      </c>
      <c r="B1147" s="31"/>
      <c r="C1147" s="31"/>
      <c r="D1147" s="31"/>
      <c r="E1147" s="31"/>
      <c r="F1147" s="31"/>
      <c r="G1147" s="31"/>
      <c r="H1147" s="31"/>
      <c r="I1147" s="31"/>
      <c r="J1147" s="31"/>
      <c r="K1147" s="51"/>
      <c r="L1147" s="132"/>
      <c r="M1147" s="17"/>
      <c r="N1147" s="39"/>
      <c r="O1147" s="40" t="str">
        <f t="shared" si="108"/>
        <v/>
      </c>
      <c r="P1147" s="41"/>
      <c r="Q1147" s="42" t="str">
        <f t="shared" si="106"/>
        <v/>
      </c>
      <c r="R1147" s="42" t="str">
        <f t="shared" si="107"/>
        <v/>
      </c>
      <c r="S1147" s="84"/>
    </row>
    <row r="1148" spans="1:19" ht="15.75">
      <c r="A1148" s="9">
        <v>3001</v>
      </c>
      <c r="B1148" s="31"/>
      <c r="C1148" s="31"/>
      <c r="D1148" s="31"/>
      <c r="E1148" s="31"/>
      <c r="F1148" s="31"/>
      <c r="G1148" s="31"/>
      <c r="H1148" s="31"/>
      <c r="I1148" s="31"/>
      <c r="J1148" s="31"/>
      <c r="K1148" s="51"/>
      <c r="L1148" s="132"/>
      <c r="M1148" s="17"/>
      <c r="N1148" s="18"/>
      <c r="O1148" s="43"/>
      <c r="P1148" s="44"/>
      <c r="Q1148" s="45"/>
      <c r="R1148" s="43"/>
      <c r="S1148" s="84"/>
    </row>
    <row r="1149" spans="1:19" ht="15.75">
      <c r="A1149" s="9">
        <v>3002</v>
      </c>
      <c r="B1149" s="31"/>
      <c r="C1149" s="31"/>
      <c r="D1149" s="31"/>
      <c r="E1149" s="31"/>
      <c r="F1149" s="31"/>
      <c r="G1149" s="31"/>
      <c r="H1149" s="31"/>
      <c r="I1149" s="31"/>
      <c r="J1149" s="31"/>
      <c r="K1149" s="51"/>
      <c r="L1149" s="132"/>
      <c r="M1149" s="17"/>
      <c r="N1149" s="18"/>
      <c r="O1149" s="29"/>
      <c r="P1149" s="44"/>
      <c r="Q1149" s="46"/>
      <c r="R1149" s="29"/>
      <c r="S1149" s="84"/>
    </row>
    <row r="1150" spans="1:19" ht="15.75">
      <c r="A1150" s="9">
        <v>3101</v>
      </c>
      <c r="B1150" s="31"/>
      <c r="C1150" s="31"/>
      <c r="D1150" s="31"/>
      <c r="E1150" s="31"/>
      <c r="F1150" s="31"/>
      <c r="G1150" s="31"/>
      <c r="H1150" s="31"/>
      <c r="I1150" s="31"/>
      <c r="J1150" s="31"/>
      <c r="K1150" s="51"/>
      <c r="L1150" s="132"/>
      <c r="M1150" s="17"/>
      <c r="N1150" s="18"/>
      <c r="O1150" s="29"/>
      <c r="P1150" s="44"/>
      <c r="Q1150" s="46"/>
      <c r="R1150" s="29"/>
      <c r="S1150" s="84"/>
    </row>
    <row r="1151" spans="1:19" ht="15.75">
      <c r="A1151" s="9">
        <v>3102</v>
      </c>
      <c r="B1151" s="31"/>
      <c r="C1151" s="31"/>
      <c r="D1151" s="31"/>
      <c r="E1151" s="31"/>
      <c r="F1151" s="31"/>
      <c r="G1151" s="31"/>
      <c r="H1151" s="31"/>
      <c r="I1151" s="31"/>
      <c r="J1151" s="31"/>
      <c r="K1151" s="51"/>
      <c r="L1151" s="132"/>
      <c r="M1151" s="17"/>
      <c r="N1151" s="18"/>
      <c r="O1151" s="17"/>
      <c r="P1151" s="148"/>
      <c r="Q1151" s="28"/>
      <c r="R1151" s="29"/>
      <c r="S1151" s="84"/>
    </row>
    <row r="1152" spans="1:19" ht="15.75">
      <c r="A1152" s="9">
        <v>3201</v>
      </c>
      <c r="B1152" s="31"/>
      <c r="C1152" s="31"/>
      <c r="D1152" s="31"/>
      <c r="E1152" s="31"/>
      <c r="F1152" s="31"/>
      <c r="G1152" s="31"/>
      <c r="H1152" s="31"/>
      <c r="I1152" s="31"/>
      <c r="J1152" s="31"/>
      <c r="K1152" s="51"/>
      <c r="L1152" s="132"/>
      <c r="M1152" s="17"/>
      <c r="N1152" s="18"/>
      <c r="O1152" s="19" t="s">
        <v>48</v>
      </c>
      <c r="P1152" s="142"/>
      <c r="Q1152" s="21" t="str">
        <f>IF(SUM(K1140:K1148)=0,"",SUM(K1140:K1148))</f>
        <v/>
      </c>
      <c r="R1152" s="22" t="s">
        <v>3</v>
      </c>
      <c r="S1152" s="84"/>
    </row>
    <row r="1153" spans="1:19" ht="15.75">
      <c r="A1153" s="9">
        <v>3202</v>
      </c>
      <c r="B1153" s="31"/>
      <c r="C1153" s="31"/>
      <c r="D1153" s="31"/>
      <c r="E1153" s="31"/>
      <c r="F1153" s="31"/>
      <c r="G1153" s="31"/>
      <c r="H1153" s="31"/>
      <c r="I1153" s="31"/>
      <c r="J1153" s="31"/>
      <c r="K1153" s="51"/>
      <c r="L1153" s="132"/>
      <c r="M1153" s="17"/>
      <c r="N1153" s="18"/>
      <c r="O1153" s="23" t="s">
        <v>50</v>
      </c>
      <c r="P1153" s="24" t="str">
        <f>IF(P1152/B1138=0,"",P1152/B1138)</f>
        <v/>
      </c>
      <c r="Q1153" s="25" t="e">
        <f>IF(P1152/Q1152=0,"",P1152/Q1152)</f>
        <v>#VALUE!</v>
      </c>
      <c r="R1153" s="26" t="s">
        <v>51</v>
      </c>
      <c r="S1153" s="84"/>
    </row>
    <row r="1154" spans="1:19" ht="15.75">
      <c r="A1154" s="9">
        <v>3301</v>
      </c>
      <c r="B1154" s="115"/>
      <c r="C1154" s="115"/>
      <c r="D1154" s="115"/>
      <c r="E1154" s="115"/>
      <c r="F1154" s="115"/>
      <c r="G1154" s="115"/>
      <c r="H1154" s="115"/>
      <c r="I1154" s="115"/>
      <c r="J1154" s="115"/>
      <c r="K1154" s="51"/>
      <c r="L1154" s="133"/>
      <c r="M1154" s="48"/>
      <c r="N1154" s="49"/>
      <c r="O1154" s="11"/>
      <c r="P1154" s="149"/>
      <c r="Q1154" s="12"/>
      <c r="R1154" s="13"/>
      <c r="S1154" s="84"/>
    </row>
    <row r="1155" spans="1:19" ht="18" customHeight="1">
      <c r="A1155" s="14"/>
      <c r="B1155" s="193" t="s">
        <v>37</v>
      </c>
      <c r="C1155" s="193"/>
      <c r="D1155" s="193"/>
      <c r="E1155" s="193"/>
      <c r="F1155" s="193"/>
      <c r="G1155" s="193"/>
      <c r="H1155" s="193"/>
      <c r="I1155" s="193"/>
      <c r="J1155" s="193"/>
      <c r="K1155" s="114">
        <f>SUM(K1147:K1151)</f>
        <v>0</v>
      </c>
      <c r="L1155" s="134" t="str">
        <f>IF(K1147=0,"",K1147/B1138)</f>
        <v/>
      </c>
      <c r="M1155" s="30" t="str">
        <f>IF(K1155=0,"",K1155/B1138)</f>
        <v/>
      </c>
      <c r="N1155" s="30" t="str">
        <f>IF(K1147=0,"",M1155-L1155)</f>
        <v/>
      </c>
      <c r="O1155" s="5"/>
      <c r="P1155" s="129"/>
      <c r="Q1155" s="16"/>
      <c r="R1155" s="5"/>
      <c r="S1155" s="84"/>
    </row>
    <row r="1156" spans="1:19" ht="12.75" customHeight="1">
      <c r="A1156" s="84"/>
      <c r="B1156" s="84"/>
      <c r="C1156" s="84"/>
      <c r="D1156" s="84"/>
      <c r="E1156" s="84"/>
      <c r="F1156" s="84"/>
      <c r="G1156" s="84"/>
      <c r="H1156" s="84"/>
      <c r="I1156" s="84"/>
      <c r="J1156" s="84"/>
      <c r="M1156" s="84"/>
      <c r="N1156" s="84"/>
      <c r="O1156" s="84"/>
      <c r="Q1156" s="84"/>
      <c r="R1156" s="84"/>
      <c r="S1156" s="84"/>
    </row>
    <row r="1157" spans="1:19" ht="12.75" customHeight="1"/>
    <row r="1158" spans="1:19" ht="26.25">
      <c r="A1158" s="180"/>
      <c r="B1158" s="194" t="s">
        <v>72</v>
      </c>
      <c r="C1158" s="194"/>
      <c r="D1158" s="194"/>
      <c r="E1158" s="194"/>
      <c r="F1158" s="194"/>
      <c r="G1158" s="194"/>
      <c r="H1158" s="194"/>
      <c r="I1158" s="194"/>
      <c r="J1158" s="194"/>
      <c r="K1158" s="113" t="s">
        <v>76</v>
      </c>
      <c r="L1158" s="113"/>
      <c r="M1158" s="5"/>
      <c r="N1158" s="5"/>
      <c r="O1158" s="6"/>
      <c r="P1158" s="130"/>
      <c r="Q1158" s="6"/>
      <c r="R1158" s="6"/>
      <c r="S1158" s="6"/>
    </row>
    <row r="1159" spans="1:19" ht="20.25">
      <c r="A1159" s="195" t="s">
        <v>1</v>
      </c>
      <c r="B1159" s="197" t="s">
        <v>2</v>
      </c>
      <c r="C1159" s="198"/>
      <c r="D1159" s="198"/>
      <c r="E1159" s="198"/>
      <c r="F1159" s="198"/>
      <c r="G1159" s="198"/>
      <c r="H1159" s="198"/>
      <c r="I1159" s="198"/>
      <c r="J1159" s="199"/>
      <c r="K1159" s="200" t="s">
        <v>3</v>
      </c>
      <c r="L1159" s="191" t="s">
        <v>4</v>
      </c>
      <c r="M1159" s="191" t="s">
        <v>5</v>
      </c>
      <c r="N1159" s="202" t="s">
        <v>6</v>
      </c>
      <c r="O1159" s="191" t="s">
        <v>7</v>
      </c>
      <c r="P1159" s="189" t="s">
        <v>8</v>
      </c>
      <c r="Q1159" s="189" t="s">
        <v>9</v>
      </c>
      <c r="R1159" s="191" t="s">
        <v>10</v>
      </c>
      <c r="S1159" s="180"/>
    </row>
    <row r="1160" spans="1:19" ht="15.75">
      <c r="A1160" s="196"/>
      <c r="B1160" s="9" t="s">
        <v>11</v>
      </c>
      <c r="C1160" s="9" t="s">
        <v>12</v>
      </c>
      <c r="D1160" s="9" t="s">
        <v>13</v>
      </c>
      <c r="E1160" s="9" t="s">
        <v>14</v>
      </c>
      <c r="F1160" s="9" t="s">
        <v>15</v>
      </c>
      <c r="G1160" s="9" t="s">
        <v>16</v>
      </c>
      <c r="H1160" s="9" t="s">
        <v>17</v>
      </c>
      <c r="I1160" s="9" t="s">
        <v>18</v>
      </c>
      <c r="J1160" s="9" t="s">
        <v>19</v>
      </c>
      <c r="K1160" s="201"/>
      <c r="L1160" s="192"/>
      <c r="M1160" s="192"/>
      <c r="N1160" s="203"/>
      <c r="O1160" s="192"/>
      <c r="P1160" s="190"/>
      <c r="Q1160" s="190"/>
      <c r="R1160" s="192"/>
      <c r="S1160" s="180"/>
    </row>
    <row r="1161" spans="1:19" ht="15.75">
      <c r="A1161" s="9">
        <v>2502</v>
      </c>
      <c r="B1161" s="31">
        <v>73</v>
      </c>
      <c r="C1161" s="31"/>
      <c r="D1161" s="31"/>
      <c r="E1161" s="31"/>
      <c r="F1161" s="31"/>
      <c r="G1161" s="31"/>
      <c r="H1161" s="31"/>
      <c r="I1161" s="31"/>
      <c r="J1161" s="31"/>
      <c r="K1161" s="51"/>
      <c r="L1161" s="131"/>
      <c r="M1161" s="33"/>
      <c r="N1161" s="34"/>
      <c r="O1161" s="35"/>
      <c r="P1161" s="36">
        <v>73</v>
      </c>
      <c r="Q1161" s="37"/>
      <c r="R1161" s="35"/>
      <c r="S1161" s="180"/>
    </row>
    <row r="1162" spans="1:19" ht="15.75">
      <c r="A1162" s="9">
        <v>2601</v>
      </c>
      <c r="B1162" s="31"/>
      <c r="C1162" s="31">
        <v>73</v>
      </c>
      <c r="D1162" s="31"/>
      <c r="E1162" s="31"/>
      <c r="F1162" s="31"/>
      <c r="G1162" s="31"/>
      <c r="H1162" s="31"/>
      <c r="I1162" s="31"/>
      <c r="J1162" s="31"/>
      <c r="K1162" s="51"/>
      <c r="L1162" s="132"/>
      <c r="M1162" s="17"/>
      <c r="N1162" s="39"/>
      <c r="O1162" s="40">
        <f>IF(C1162=0,"",C1162/B1161)</f>
        <v>1</v>
      </c>
      <c r="P1162" s="41">
        <v>73</v>
      </c>
      <c r="Q1162" s="42">
        <f t="shared" ref="Q1162:Q1170" si="109">IF(P1162=0,"",P1162/P1161)</f>
        <v>1</v>
      </c>
      <c r="R1162" s="42">
        <f t="shared" ref="R1162:R1170" si="110">IF(P1162=0,"",100%-Q1162)</f>
        <v>0</v>
      </c>
      <c r="S1162" s="180"/>
    </row>
    <row r="1163" spans="1:19" ht="15.75">
      <c r="A1163" s="9">
        <v>2602</v>
      </c>
      <c r="B1163" s="31"/>
      <c r="C1163" s="31"/>
      <c r="D1163" s="31"/>
      <c r="E1163" s="31"/>
      <c r="F1163" s="31"/>
      <c r="G1163" s="31"/>
      <c r="H1163" s="31"/>
      <c r="I1163" s="31"/>
      <c r="J1163" s="31"/>
      <c r="K1163" s="51"/>
      <c r="L1163" s="132"/>
      <c r="M1163" s="17"/>
      <c r="N1163" s="39"/>
      <c r="O1163" s="40" t="str">
        <f>IF(D1163=0,"",D1163/C1162)</f>
        <v/>
      </c>
      <c r="P1163" s="41"/>
      <c r="Q1163" s="42" t="str">
        <f t="shared" si="109"/>
        <v/>
      </c>
      <c r="R1163" s="42" t="str">
        <f t="shared" si="110"/>
        <v/>
      </c>
      <c r="S1163" s="27">
        <f>P1163/P1161</f>
        <v>0</v>
      </c>
    </row>
    <row r="1164" spans="1:19" ht="15.75">
      <c r="A1164" s="9">
        <v>2701</v>
      </c>
      <c r="B1164" s="31"/>
      <c r="C1164" s="31"/>
      <c r="D1164" s="31"/>
      <c r="E1164" s="31"/>
      <c r="F1164" s="31"/>
      <c r="G1164" s="31"/>
      <c r="H1164" s="31"/>
      <c r="I1164" s="31"/>
      <c r="J1164" s="31"/>
      <c r="K1164" s="51"/>
      <c r="L1164" s="132"/>
      <c r="M1164" s="17"/>
      <c r="N1164" s="39"/>
      <c r="O1164" s="40" t="str">
        <f>IF(E1164=0,"",E1164/D1163)</f>
        <v/>
      </c>
      <c r="P1164" s="41"/>
      <c r="Q1164" s="42" t="str">
        <f t="shared" si="109"/>
        <v/>
      </c>
      <c r="R1164" s="42" t="str">
        <f t="shared" si="110"/>
        <v/>
      </c>
      <c r="S1164" s="180"/>
    </row>
    <row r="1165" spans="1:19" ht="15.75">
      <c r="A1165" s="9">
        <v>2702</v>
      </c>
      <c r="B1165" s="31"/>
      <c r="C1165" s="31"/>
      <c r="D1165" s="31"/>
      <c r="E1165" s="31"/>
      <c r="F1165" s="31"/>
      <c r="G1165" s="31"/>
      <c r="H1165" s="31"/>
      <c r="I1165" s="31"/>
      <c r="J1165" s="31"/>
      <c r="K1165" s="51"/>
      <c r="L1165" s="132"/>
      <c r="M1165" s="17"/>
      <c r="N1165" s="39"/>
      <c r="O1165" s="40" t="str">
        <f>IF(F1165=0,"",F1165/E1164)</f>
        <v/>
      </c>
      <c r="P1165" s="41"/>
      <c r="Q1165" s="42" t="str">
        <f t="shared" si="109"/>
        <v/>
      </c>
      <c r="R1165" s="42" t="str">
        <f t="shared" si="110"/>
        <v/>
      </c>
      <c r="S1165" s="180"/>
    </row>
    <row r="1166" spans="1:19" ht="15.75">
      <c r="A1166" s="9">
        <v>2801</v>
      </c>
      <c r="B1166" s="31"/>
      <c r="C1166" s="31"/>
      <c r="D1166" s="31"/>
      <c r="E1166" s="31"/>
      <c r="F1166" s="31"/>
      <c r="G1166" s="31"/>
      <c r="H1166" s="31"/>
      <c r="I1166" s="31"/>
      <c r="J1166" s="31"/>
      <c r="K1166" s="51"/>
      <c r="L1166" s="132"/>
      <c r="M1166" s="17"/>
      <c r="N1166" s="39"/>
      <c r="O1166" s="40" t="str">
        <f>IF(G1166=0,"",G1166/F1165)</f>
        <v/>
      </c>
      <c r="P1166" s="41"/>
      <c r="Q1166" s="42" t="str">
        <f t="shared" si="109"/>
        <v/>
      </c>
      <c r="R1166" s="42" t="str">
        <f t="shared" si="110"/>
        <v/>
      </c>
      <c r="S1166" s="180"/>
    </row>
    <row r="1167" spans="1:19" ht="15.75">
      <c r="A1167" s="9">
        <v>2802</v>
      </c>
      <c r="B1167" s="31"/>
      <c r="C1167" s="31"/>
      <c r="D1167" s="31"/>
      <c r="E1167" s="31"/>
      <c r="F1167" s="31"/>
      <c r="G1167" s="31"/>
      <c r="H1167" s="31"/>
      <c r="I1167" s="31"/>
      <c r="J1167" s="31"/>
      <c r="K1167" s="51"/>
      <c r="L1167" s="132"/>
      <c r="M1167" s="17"/>
      <c r="N1167" s="39"/>
      <c r="O1167" s="40" t="str">
        <f>IF(H1167=0,"",H1167/G1166)</f>
        <v/>
      </c>
      <c r="P1167" s="41"/>
      <c r="Q1167" s="42" t="str">
        <f t="shared" si="109"/>
        <v/>
      </c>
      <c r="R1167" s="42" t="str">
        <f t="shared" si="110"/>
        <v/>
      </c>
      <c r="S1167" s="180"/>
    </row>
    <row r="1168" spans="1:19" ht="15.75">
      <c r="A1168" s="9">
        <v>2901</v>
      </c>
      <c r="B1168" s="31"/>
      <c r="C1168" s="31"/>
      <c r="D1168" s="31"/>
      <c r="E1168" s="31"/>
      <c r="F1168" s="31"/>
      <c r="G1168" s="31"/>
      <c r="H1168" s="31"/>
      <c r="I1168" s="31"/>
      <c r="J1168" s="31"/>
      <c r="K1168" s="51"/>
      <c r="L1168" s="132"/>
      <c r="M1168" s="17"/>
      <c r="N1168" s="39"/>
      <c r="O1168" s="40" t="str">
        <f>IF(I1168=0,"",I1168/H1167)</f>
        <v/>
      </c>
      <c r="P1168" s="41"/>
      <c r="Q1168" s="42" t="str">
        <f t="shared" si="109"/>
        <v/>
      </c>
      <c r="R1168" s="42" t="str">
        <f t="shared" si="110"/>
        <v/>
      </c>
      <c r="S1168" s="180"/>
    </row>
    <row r="1169" spans="1:19" ht="15.75">
      <c r="A1169" s="9">
        <v>2902</v>
      </c>
      <c r="B1169" s="31"/>
      <c r="C1169" s="31"/>
      <c r="D1169" s="31"/>
      <c r="E1169" s="31"/>
      <c r="F1169" s="31"/>
      <c r="G1169" s="31"/>
      <c r="H1169" s="31"/>
      <c r="I1169" s="31"/>
      <c r="J1169" s="31"/>
      <c r="K1169" s="51"/>
      <c r="L1169" s="132"/>
      <c r="M1169" s="17"/>
      <c r="N1169" s="39"/>
      <c r="O1169" s="40" t="str">
        <f t="shared" ref="O1169:O1170" si="111">IF(J1169=0,"",J1169/I1168)</f>
        <v/>
      </c>
      <c r="P1169" s="41"/>
      <c r="Q1169" s="42" t="str">
        <f t="shared" si="109"/>
        <v/>
      </c>
      <c r="R1169" s="42" t="str">
        <f t="shared" si="110"/>
        <v/>
      </c>
      <c r="S1169" s="180"/>
    </row>
    <row r="1170" spans="1:19" ht="15.75">
      <c r="A1170" s="9">
        <v>3001</v>
      </c>
      <c r="B1170" s="31"/>
      <c r="C1170" s="31"/>
      <c r="D1170" s="31"/>
      <c r="E1170" s="31"/>
      <c r="F1170" s="31"/>
      <c r="G1170" s="31"/>
      <c r="H1170" s="31"/>
      <c r="I1170" s="31"/>
      <c r="J1170" s="31"/>
      <c r="K1170" s="51"/>
      <c r="L1170" s="132"/>
      <c r="M1170" s="17"/>
      <c r="N1170" s="39"/>
      <c r="O1170" s="40" t="str">
        <f t="shared" si="111"/>
        <v/>
      </c>
      <c r="P1170" s="41"/>
      <c r="Q1170" s="42" t="str">
        <f t="shared" si="109"/>
        <v/>
      </c>
      <c r="R1170" s="42" t="str">
        <f t="shared" si="110"/>
        <v/>
      </c>
      <c r="S1170" s="180"/>
    </row>
    <row r="1171" spans="1:19" ht="15.75">
      <c r="A1171" s="9">
        <v>3002</v>
      </c>
      <c r="B1171" s="31"/>
      <c r="C1171" s="31"/>
      <c r="D1171" s="31"/>
      <c r="E1171" s="31"/>
      <c r="F1171" s="31"/>
      <c r="G1171" s="31"/>
      <c r="H1171" s="31"/>
      <c r="I1171" s="31"/>
      <c r="J1171" s="31"/>
      <c r="K1171" s="51"/>
      <c r="L1171" s="132"/>
      <c r="M1171" s="17"/>
      <c r="N1171" s="18"/>
      <c r="O1171" s="43"/>
      <c r="P1171" s="44"/>
      <c r="Q1171" s="45"/>
      <c r="R1171" s="43"/>
      <c r="S1171" s="180"/>
    </row>
    <row r="1172" spans="1:19" ht="15.75">
      <c r="A1172" s="9">
        <v>3101</v>
      </c>
      <c r="B1172" s="31"/>
      <c r="C1172" s="31"/>
      <c r="D1172" s="31"/>
      <c r="E1172" s="31"/>
      <c r="F1172" s="31"/>
      <c r="G1172" s="31"/>
      <c r="H1172" s="31"/>
      <c r="I1172" s="31"/>
      <c r="J1172" s="31"/>
      <c r="K1172" s="51"/>
      <c r="L1172" s="132"/>
      <c r="M1172" s="17"/>
      <c r="N1172" s="18"/>
      <c r="O1172" s="29"/>
      <c r="P1172" s="44"/>
      <c r="Q1172" s="46"/>
      <c r="R1172" s="29"/>
      <c r="S1172" s="180"/>
    </row>
    <row r="1173" spans="1:19" ht="15.75">
      <c r="A1173" s="9">
        <v>3102</v>
      </c>
      <c r="B1173" s="31"/>
      <c r="C1173" s="31"/>
      <c r="D1173" s="31"/>
      <c r="E1173" s="31"/>
      <c r="F1173" s="31"/>
      <c r="G1173" s="31"/>
      <c r="H1173" s="31"/>
      <c r="I1173" s="31"/>
      <c r="J1173" s="31"/>
      <c r="K1173" s="51"/>
      <c r="L1173" s="132"/>
      <c r="M1173" s="17"/>
      <c r="N1173" s="18"/>
      <c r="O1173" s="29"/>
      <c r="P1173" s="44"/>
      <c r="Q1173" s="46"/>
      <c r="R1173" s="29"/>
      <c r="S1173" s="180"/>
    </row>
    <row r="1174" spans="1:19" ht="15.75">
      <c r="A1174" s="9">
        <v>3201</v>
      </c>
      <c r="B1174" s="31"/>
      <c r="C1174" s="31"/>
      <c r="D1174" s="31"/>
      <c r="E1174" s="31"/>
      <c r="F1174" s="31"/>
      <c r="G1174" s="31"/>
      <c r="H1174" s="31"/>
      <c r="I1174" s="31"/>
      <c r="J1174" s="31"/>
      <c r="K1174" s="51"/>
      <c r="L1174" s="132"/>
      <c r="M1174" s="17"/>
      <c r="N1174" s="18"/>
      <c r="O1174" s="17"/>
      <c r="P1174" s="148"/>
      <c r="Q1174" s="28"/>
      <c r="R1174" s="29"/>
      <c r="S1174" s="180"/>
    </row>
    <row r="1175" spans="1:19" ht="15.75">
      <c r="A1175" s="9">
        <v>3202</v>
      </c>
      <c r="B1175" s="31"/>
      <c r="C1175" s="31"/>
      <c r="D1175" s="31"/>
      <c r="E1175" s="31"/>
      <c r="F1175" s="31"/>
      <c r="G1175" s="31"/>
      <c r="H1175" s="31"/>
      <c r="I1175" s="31"/>
      <c r="J1175" s="31"/>
      <c r="K1175" s="51"/>
      <c r="L1175" s="132"/>
      <c r="M1175" s="17"/>
      <c r="N1175" s="18"/>
      <c r="O1175" s="19" t="s">
        <v>48</v>
      </c>
      <c r="P1175" s="142"/>
      <c r="Q1175" s="21" t="str">
        <f>IF(SUM(K1163:K1171)=0,"",SUM(K1163:K1171))</f>
        <v/>
      </c>
      <c r="R1175" s="22" t="s">
        <v>3</v>
      </c>
      <c r="S1175" s="180"/>
    </row>
    <row r="1176" spans="1:19" ht="15.75">
      <c r="A1176" s="9">
        <v>3301</v>
      </c>
      <c r="B1176" s="31"/>
      <c r="C1176" s="31"/>
      <c r="D1176" s="31"/>
      <c r="E1176" s="31"/>
      <c r="F1176" s="31"/>
      <c r="G1176" s="31"/>
      <c r="H1176" s="31"/>
      <c r="I1176" s="31"/>
      <c r="J1176" s="31"/>
      <c r="K1176" s="51"/>
      <c r="L1176" s="132"/>
      <c r="M1176" s="17"/>
      <c r="N1176" s="18"/>
      <c r="O1176" s="23" t="s">
        <v>50</v>
      </c>
      <c r="P1176" s="24" t="str">
        <f>IF(P1175/B1161=0,"",P1175/B1161)</f>
        <v/>
      </c>
      <c r="Q1176" s="25" t="e">
        <f>IF(P1175/Q1175=0,"",P1175/Q1175)</f>
        <v>#VALUE!</v>
      </c>
      <c r="R1176" s="26" t="s">
        <v>51</v>
      </c>
      <c r="S1176" s="180"/>
    </row>
    <row r="1177" spans="1:19" ht="15.75">
      <c r="A1177" s="9">
        <v>3302</v>
      </c>
      <c r="B1177" s="115"/>
      <c r="C1177" s="115"/>
      <c r="D1177" s="115"/>
      <c r="E1177" s="115"/>
      <c r="F1177" s="115"/>
      <c r="G1177" s="115"/>
      <c r="H1177" s="115"/>
      <c r="I1177" s="115"/>
      <c r="J1177" s="115"/>
      <c r="K1177" s="51"/>
      <c r="L1177" s="133"/>
      <c r="M1177" s="48"/>
      <c r="N1177" s="49"/>
      <c r="O1177" s="11"/>
      <c r="P1177" s="149"/>
      <c r="Q1177" s="12"/>
      <c r="R1177" s="13"/>
      <c r="S1177" s="180"/>
    </row>
    <row r="1178" spans="1:19" ht="18">
      <c r="A1178" s="14"/>
      <c r="B1178" s="193" t="s">
        <v>37</v>
      </c>
      <c r="C1178" s="193"/>
      <c r="D1178" s="193"/>
      <c r="E1178" s="193"/>
      <c r="F1178" s="193"/>
      <c r="G1178" s="193"/>
      <c r="H1178" s="193"/>
      <c r="I1178" s="193"/>
      <c r="J1178" s="193"/>
      <c r="K1178" s="114">
        <f>SUM(K1170:K1174)</f>
        <v>0</v>
      </c>
      <c r="L1178" s="134" t="str">
        <f>IF(K1170=0,"",K1170/B1161)</f>
        <v/>
      </c>
      <c r="M1178" s="30" t="str">
        <f>IF(K1178=0,"",K1178/B1161)</f>
        <v/>
      </c>
      <c r="N1178" s="30" t="str">
        <f>IF(K1170=0,"",M1178-L1178)</f>
        <v/>
      </c>
      <c r="O1178" s="5"/>
      <c r="P1178" s="129"/>
      <c r="Q1178" s="16"/>
      <c r="R1178" s="5"/>
      <c r="S1178" s="180"/>
    </row>
    <row r="1179" spans="1:19" ht="12.75" customHeight="1"/>
    <row r="1180" spans="1:19" ht="12.75" customHeight="1"/>
    <row r="1181" spans="1:19" s="186" customFormat="1" ht="26.25">
      <c r="B1181" s="194" t="s">
        <v>72</v>
      </c>
      <c r="C1181" s="194"/>
      <c r="D1181" s="194"/>
      <c r="E1181" s="194"/>
      <c r="F1181" s="194"/>
      <c r="G1181" s="194"/>
      <c r="H1181" s="194"/>
      <c r="I1181" s="194"/>
      <c r="J1181" s="194"/>
      <c r="K1181" s="113" t="s">
        <v>77</v>
      </c>
      <c r="L1181" s="113"/>
      <c r="M1181" s="5"/>
      <c r="N1181" s="5"/>
      <c r="O1181" s="6"/>
      <c r="P1181" s="130"/>
      <c r="Q1181" s="6"/>
      <c r="R1181" s="6"/>
      <c r="S1181" s="6"/>
    </row>
    <row r="1182" spans="1:19" s="186" customFormat="1" ht="20.25">
      <c r="A1182" s="195" t="s">
        <v>1</v>
      </c>
      <c r="B1182" s="197" t="s">
        <v>2</v>
      </c>
      <c r="C1182" s="198"/>
      <c r="D1182" s="198"/>
      <c r="E1182" s="198"/>
      <c r="F1182" s="198"/>
      <c r="G1182" s="198"/>
      <c r="H1182" s="198"/>
      <c r="I1182" s="198"/>
      <c r="J1182" s="199"/>
      <c r="K1182" s="200" t="s">
        <v>3</v>
      </c>
      <c r="L1182" s="191" t="s">
        <v>4</v>
      </c>
      <c r="M1182" s="191" t="s">
        <v>5</v>
      </c>
      <c r="N1182" s="202" t="s">
        <v>6</v>
      </c>
      <c r="O1182" s="191" t="s">
        <v>7</v>
      </c>
      <c r="P1182" s="189" t="s">
        <v>8</v>
      </c>
      <c r="Q1182" s="189" t="s">
        <v>9</v>
      </c>
      <c r="R1182" s="191" t="s">
        <v>10</v>
      </c>
    </row>
    <row r="1183" spans="1:19" s="186" customFormat="1" ht="15.75">
      <c r="A1183" s="196"/>
      <c r="B1183" s="9" t="s">
        <v>11</v>
      </c>
      <c r="C1183" s="9" t="s">
        <v>12</v>
      </c>
      <c r="D1183" s="9" t="s">
        <v>13</v>
      </c>
      <c r="E1183" s="9" t="s">
        <v>14</v>
      </c>
      <c r="F1183" s="9" t="s">
        <v>15</v>
      </c>
      <c r="G1183" s="9" t="s">
        <v>16</v>
      </c>
      <c r="H1183" s="9" t="s">
        <v>17</v>
      </c>
      <c r="I1183" s="9" t="s">
        <v>18</v>
      </c>
      <c r="J1183" s="9" t="s">
        <v>19</v>
      </c>
      <c r="K1183" s="201"/>
      <c r="L1183" s="192"/>
      <c r="M1183" s="192"/>
      <c r="N1183" s="203"/>
      <c r="O1183" s="192"/>
      <c r="P1183" s="190"/>
      <c r="Q1183" s="190"/>
      <c r="R1183" s="192"/>
    </row>
    <row r="1184" spans="1:19" s="186" customFormat="1" ht="15.75">
      <c r="A1184" s="9">
        <v>2601</v>
      </c>
      <c r="B1184" s="31">
        <v>77</v>
      </c>
      <c r="C1184" s="31"/>
      <c r="D1184" s="31"/>
      <c r="E1184" s="31"/>
      <c r="F1184" s="31"/>
      <c r="G1184" s="31"/>
      <c r="H1184" s="31"/>
      <c r="I1184" s="31"/>
      <c r="J1184" s="31"/>
      <c r="K1184" s="51"/>
      <c r="L1184" s="131"/>
      <c r="M1184" s="33"/>
      <c r="N1184" s="34"/>
      <c r="O1184" s="35"/>
      <c r="P1184" s="36">
        <v>77</v>
      </c>
      <c r="Q1184" s="37"/>
      <c r="R1184" s="35"/>
    </row>
    <row r="1185" spans="1:19" s="186" customFormat="1" ht="15.75">
      <c r="A1185" s="9">
        <v>2602</v>
      </c>
      <c r="B1185" s="31"/>
      <c r="C1185" s="31"/>
      <c r="D1185" s="31"/>
      <c r="E1185" s="31"/>
      <c r="F1185" s="31"/>
      <c r="G1185" s="31"/>
      <c r="H1185" s="31"/>
      <c r="I1185" s="31"/>
      <c r="J1185" s="31"/>
      <c r="K1185" s="51"/>
      <c r="L1185" s="132"/>
      <c r="M1185" s="17"/>
      <c r="N1185" s="39"/>
      <c r="O1185" s="40" t="str">
        <f>IF(C1185=0,"",C1185/B1184)</f>
        <v/>
      </c>
      <c r="P1185" s="41"/>
      <c r="Q1185" s="42" t="str">
        <f t="shared" ref="Q1185:Q1193" si="112">IF(P1185=0,"",P1185/P1184)</f>
        <v/>
      </c>
      <c r="R1185" s="42" t="str">
        <f t="shared" ref="R1185:R1193" si="113">IF(P1185=0,"",100%-Q1185)</f>
        <v/>
      </c>
    </row>
    <row r="1186" spans="1:19" s="186" customFormat="1" ht="15.75">
      <c r="A1186" s="9">
        <v>2701</v>
      </c>
      <c r="B1186" s="31"/>
      <c r="C1186" s="31"/>
      <c r="D1186" s="31"/>
      <c r="E1186" s="31"/>
      <c r="F1186" s="31"/>
      <c r="G1186" s="31"/>
      <c r="H1186" s="31"/>
      <c r="I1186" s="31"/>
      <c r="J1186" s="31"/>
      <c r="K1186" s="51"/>
      <c r="L1186" s="132"/>
      <c r="M1186" s="17"/>
      <c r="N1186" s="39"/>
      <c r="O1186" s="40" t="str">
        <f>IF(D1186=0,"",D1186/C1185)</f>
        <v/>
      </c>
      <c r="P1186" s="41"/>
      <c r="Q1186" s="42" t="str">
        <f t="shared" si="112"/>
        <v/>
      </c>
      <c r="R1186" s="42" t="str">
        <f t="shared" si="113"/>
        <v/>
      </c>
      <c r="S1186" s="27">
        <f>P1186/P1184</f>
        <v>0</v>
      </c>
    </row>
    <row r="1187" spans="1:19" s="186" customFormat="1" ht="15.75">
      <c r="A1187" s="9">
        <v>2702</v>
      </c>
      <c r="B1187" s="31"/>
      <c r="C1187" s="31"/>
      <c r="D1187" s="31"/>
      <c r="E1187" s="31"/>
      <c r="F1187" s="31"/>
      <c r="G1187" s="31"/>
      <c r="H1187" s="31"/>
      <c r="I1187" s="31"/>
      <c r="J1187" s="31"/>
      <c r="K1187" s="51"/>
      <c r="L1187" s="132"/>
      <c r="M1187" s="17"/>
      <c r="N1187" s="39"/>
      <c r="O1187" s="40" t="str">
        <f>IF(E1187=0,"",E1187/D1186)</f>
        <v/>
      </c>
      <c r="P1187" s="41"/>
      <c r="Q1187" s="42" t="str">
        <f t="shared" si="112"/>
        <v/>
      </c>
      <c r="R1187" s="42" t="str">
        <f t="shared" si="113"/>
        <v/>
      </c>
    </row>
    <row r="1188" spans="1:19" s="186" customFormat="1" ht="15.75">
      <c r="A1188" s="9">
        <v>2801</v>
      </c>
      <c r="B1188" s="31"/>
      <c r="C1188" s="31"/>
      <c r="D1188" s="31"/>
      <c r="E1188" s="31"/>
      <c r="F1188" s="31"/>
      <c r="G1188" s="31"/>
      <c r="H1188" s="31"/>
      <c r="I1188" s="31"/>
      <c r="J1188" s="31"/>
      <c r="K1188" s="51"/>
      <c r="L1188" s="132"/>
      <c r="M1188" s="17"/>
      <c r="N1188" s="39"/>
      <c r="O1188" s="40" t="str">
        <f>IF(F1188=0,"",F1188/E1187)</f>
        <v/>
      </c>
      <c r="P1188" s="41"/>
      <c r="Q1188" s="42" t="str">
        <f t="shared" si="112"/>
        <v/>
      </c>
      <c r="R1188" s="42" t="str">
        <f t="shared" si="113"/>
        <v/>
      </c>
    </row>
    <row r="1189" spans="1:19" s="186" customFormat="1" ht="15.75">
      <c r="A1189" s="9">
        <v>2802</v>
      </c>
      <c r="B1189" s="31"/>
      <c r="C1189" s="31"/>
      <c r="D1189" s="31"/>
      <c r="E1189" s="31"/>
      <c r="F1189" s="31"/>
      <c r="G1189" s="31"/>
      <c r="H1189" s="31"/>
      <c r="I1189" s="31"/>
      <c r="J1189" s="31"/>
      <c r="K1189" s="51"/>
      <c r="L1189" s="132"/>
      <c r="M1189" s="17"/>
      <c r="N1189" s="39"/>
      <c r="O1189" s="40" t="str">
        <f>IF(G1189=0,"",G1189/F1188)</f>
        <v/>
      </c>
      <c r="P1189" s="41"/>
      <c r="Q1189" s="42" t="str">
        <f t="shared" si="112"/>
        <v/>
      </c>
      <c r="R1189" s="42" t="str">
        <f t="shared" si="113"/>
        <v/>
      </c>
    </row>
    <row r="1190" spans="1:19" s="186" customFormat="1" ht="15.75">
      <c r="A1190" s="9">
        <v>2901</v>
      </c>
      <c r="B1190" s="31"/>
      <c r="C1190" s="31"/>
      <c r="D1190" s="31"/>
      <c r="E1190" s="31"/>
      <c r="F1190" s="31"/>
      <c r="G1190" s="31"/>
      <c r="H1190" s="31"/>
      <c r="I1190" s="31"/>
      <c r="J1190" s="31"/>
      <c r="K1190" s="51"/>
      <c r="L1190" s="132"/>
      <c r="M1190" s="17"/>
      <c r="N1190" s="39"/>
      <c r="O1190" s="40" t="str">
        <f>IF(H1190=0,"",H1190/G1189)</f>
        <v/>
      </c>
      <c r="P1190" s="41"/>
      <c r="Q1190" s="42" t="str">
        <f t="shared" si="112"/>
        <v/>
      </c>
      <c r="R1190" s="42" t="str">
        <f t="shared" si="113"/>
        <v/>
      </c>
    </row>
    <row r="1191" spans="1:19" s="186" customFormat="1" ht="15.75">
      <c r="A1191" s="9">
        <v>2902</v>
      </c>
      <c r="B1191" s="31"/>
      <c r="C1191" s="31"/>
      <c r="D1191" s="31"/>
      <c r="E1191" s="31"/>
      <c r="F1191" s="31"/>
      <c r="G1191" s="31"/>
      <c r="H1191" s="31"/>
      <c r="I1191" s="31"/>
      <c r="J1191" s="31"/>
      <c r="K1191" s="51"/>
      <c r="L1191" s="132"/>
      <c r="M1191" s="17"/>
      <c r="N1191" s="39"/>
      <c r="O1191" s="40" t="str">
        <f>IF(I1191=0,"",I1191/H1190)</f>
        <v/>
      </c>
      <c r="P1191" s="41"/>
      <c r="Q1191" s="42" t="str">
        <f t="shared" si="112"/>
        <v/>
      </c>
      <c r="R1191" s="42" t="str">
        <f t="shared" si="113"/>
        <v/>
      </c>
    </row>
    <row r="1192" spans="1:19" s="186" customFormat="1" ht="15.75">
      <c r="A1192" s="9">
        <v>3001</v>
      </c>
      <c r="B1192" s="31"/>
      <c r="C1192" s="31"/>
      <c r="D1192" s="31"/>
      <c r="E1192" s="31"/>
      <c r="F1192" s="31"/>
      <c r="G1192" s="31"/>
      <c r="H1192" s="31"/>
      <c r="I1192" s="31"/>
      <c r="J1192" s="31"/>
      <c r="K1192" s="51"/>
      <c r="L1192" s="132"/>
      <c r="M1192" s="17"/>
      <c r="N1192" s="39"/>
      <c r="O1192" s="40" t="str">
        <f t="shared" ref="O1192:O1193" si="114">IF(J1192=0,"",J1192/I1191)</f>
        <v/>
      </c>
      <c r="P1192" s="41"/>
      <c r="Q1192" s="42" t="str">
        <f t="shared" si="112"/>
        <v/>
      </c>
      <c r="R1192" s="42" t="str">
        <f t="shared" si="113"/>
        <v/>
      </c>
    </row>
    <row r="1193" spans="1:19" s="186" customFormat="1" ht="15.75">
      <c r="A1193" s="9">
        <v>3002</v>
      </c>
      <c r="B1193" s="31"/>
      <c r="C1193" s="31"/>
      <c r="D1193" s="31"/>
      <c r="E1193" s="31"/>
      <c r="F1193" s="31"/>
      <c r="G1193" s="31"/>
      <c r="H1193" s="31"/>
      <c r="I1193" s="31"/>
      <c r="J1193" s="31"/>
      <c r="K1193" s="51"/>
      <c r="L1193" s="132"/>
      <c r="M1193" s="17"/>
      <c r="N1193" s="39"/>
      <c r="O1193" s="40" t="str">
        <f t="shared" si="114"/>
        <v/>
      </c>
      <c r="P1193" s="41"/>
      <c r="Q1193" s="42" t="str">
        <f t="shared" si="112"/>
        <v/>
      </c>
      <c r="R1193" s="42" t="str">
        <f t="shared" si="113"/>
        <v/>
      </c>
    </row>
    <row r="1194" spans="1:19" s="186" customFormat="1" ht="15.75">
      <c r="A1194" s="9">
        <v>3101</v>
      </c>
      <c r="B1194" s="31"/>
      <c r="C1194" s="31"/>
      <c r="D1194" s="31"/>
      <c r="E1194" s="31"/>
      <c r="F1194" s="31"/>
      <c r="G1194" s="31"/>
      <c r="H1194" s="31"/>
      <c r="I1194" s="31"/>
      <c r="J1194" s="31"/>
      <c r="K1194" s="51"/>
      <c r="L1194" s="132"/>
      <c r="M1194" s="17"/>
      <c r="N1194" s="18"/>
      <c r="O1194" s="43"/>
      <c r="P1194" s="44"/>
      <c r="Q1194" s="45"/>
      <c r="R1194" s="43"/>
    </row>
    <row r="1195" spans="1:19" s="186" customFormat="1" ht="15.75">
      <c r="A1195" s="9">
        <v>3102</v>
      </c>
      <c r="B1195" s="31"/>
      <c r="C1195" s="31"/>
      <c r="D1195" s="31"/>
      <c r="E1195" s="31"/>
      <c r="F1195" s="31"/>
      <c r="G1195" s="31"/>
      <c r="H1195" s="31"/>
      <c r="I1195" s="31"/>
      <c r="J1195" s="31"/>
      <c r="K1195" s="51"/>
      <c r="L1195" s="132"/>
      <c r="M1195" s="17"/>
      <c r="N1195" s="18"/>
      <c r="O1195" s="29"/>
      <c r="P1195" s="44"/>
      <c r="Q1195" s="46"/>
      <c r="R1195" s="29"/>
    </row>
    <row r="1196" spans="1:19" s="186" customFormat="1" ht="15.75">
      <c r="A1196" s="9">
        <v>3201</v>
      </c>
      <c r="B1196" s="31"/>
      <c r="C1196" s="31"/>
      <c r="D1196" s="31"/>
      <c r="E1196" s="31"/>
      <c r="F1196" s="31"/>
      <c r="G1196" s="31"/>
      <c r="H1196" s="31"/>
      <c r="I1196" s="31"/>
      <c r="J1196" s="31"/>
      <c r="K1196" s="51"/>
      <c r="L1196" s="132"/>
      <c r="M1196" s="17"/>
      <c r="N1196" s="18"/>
      <c r="O1196" s="29"/>
      <c r="P1196" s="44"/>
      <c r="Q1196" s="46"/>
      <c r="R1196" s="29"/>
    </row>
    <row r="1197" spans="1:19" s="186" customFormat="1" ht="15.75">
      <c r="A1197" s="9">
        <v>3202</v>
      </c>
      <c r="B1197" s="31"/>
      <c r="C1197" s="31"/>
      <c r="D1197" s="31"/>
      <c r="E1197" s="31"/>
      <c r="F1197" s="31"/>
      <c r="G1197" s="31"/>
      <c r="H1197" s="31"/>
      <c r="I1197" s="31"/>
      <c r="J1197" s="31"/>
      <c r="K1197" s="51"/>
      <c r="L1197" s="132"/>
      <c r="M1197" s="17"/>
      <c r="N1197" s="18"/>
      <c r="O1197" s="17"/>
      <c r="P1197" s="148"/>
      <c r="Q1197" s="28"/>
      <c r="R1197" s="29"/>
    </row>
    <row r="1198" spans="1:19" s="186" customFormat="1" ht="15.75">
      <c r="A1198" s="9">
        <v>3301</v>
      </c>
      <c r="B1198" s="31"/>
      <c r="C1198" s="31"/>
      <c r="D1198" s="31"/>
      <c r="E1198" s="31"/>
      <c r="F1198" s="31"/>
      <c r="G1198" s="31"/>
      <c r="H1198" s="31"/>
      <c r="I1198" s="31"/>
      <c r="J1198" s="31"/>
      <c r="K1198" s="51"/>
      <c r="L1198" s="132"/>
      <c r="M1198" s="17"/>
      <c r="N1198" s="18"/>
      <c r="O1198" s="19" t="s">
        <v>48</v>
      </c>
      <c r="P1198" s="142"/>
      <c r="Q1198" s="21" t="str">
        <f>IF(SUM(K1186:K1194)=0,"",SUM(K1186:K1194))</f>
        <v/>
      </c>
      <c r="R1198" s="22" t="s">
        <v>3</v>
      </c>
    </row>
    <row r="1199" spans="1:19" s="186" customFormat="1" ht="15.75">
      <c r="A1199" s="9">
        <v>3302</v>
      </c>
      <c r="B1199" s="31"/>
      <c r="C1199" s="31"/>
      <c r="D1199" s="31"/>
      <c r="E1199" s="31"/>
      <c r="F1199" s="31"/>
      <c r="G1199" s="31"/>
      <c r="H1199" s="31"/>
      <c r="I1199" s="31"/>
      <c r="J1199" s="31"/>
      <c r="K1199" s="51"/>
      <c r="L1199" s="132"/>
      <c r="M1199" s="17"/>
      <c r="N1199" s="18"/>
      <c r="O1199" s="23" t="s">
        <v>50</v>
      </c>
      <c r="P1199" s="24" t="str">
        <f>IF(P1198/B1184=0,"",P1198/B1184)</f>
        <v/>
      </c>
      <c r="Q1199" s="25" t="e">
        <f>IF(P1198/Q1198=0,"",P1198/Q1198)</f>
        <v>#VALUE!</v>
      </c>
      <c r="R1199" s="26" t="s">
        <v>51</v>
      </c>
    </row>
    <row r="1200" spans="1:19" s="186" customFormat="1" ht="15.75">
      <c r="A1200" s="9">
        <v>3401</v>
      </c>
      <c r="B1200" s="115"/>
      <c r="C1200" s="115"/>
      <c r="D1200" s="115"/>
      <c r="E1200" s="115"/>
      <c r="F1200" s="115"/>
      <c r="G1200" s="115"/>
      <c r="H1200" s="115"/>
      <c r="I1200" s="115"/>
      <c r="J1200" s="115"/>
      <c r="K1200" s="51"/>
      <c r="L1200" s="133"/>
      <c r="M1200" s="48"/>
      <c r="N1200" s="49"/>
      <c r="O1200" s="11"/>
      <c r="P1200" s="149"/>
      <c r="Q1200" s="12"/>
      <c r="R1200" s="13"/>
    </row>
    <row r="1201" spans="1:18" s="186" customFormat="1" ht="18">
      <c r="A1201" s="14"/>
      <c r="B1201" s="193" t="s">
        <v>37</v>
      </c>
      <c r="C1201" s="193"/>
      <c r="D1201" s="193"/>
      <c r="E1201" s="193"/>
      <c r="F1201" s="193"/>
      <c r="G1201" s="193"/>
      <c r="H1201" s="193"/>
      <c r="I1201" s="193"/>
      <c r="J1201" s="193"/>
      <c r="K1201" s="114">
        <f>SUM(K1193:K1197)</f>
        <v>0</v>
      </c>
      <c r="L1201" s="134" t="str">
        <f>IF(K1193=0,"",K1193/B1184)</f>
        <v/>
      </c>
      <c r="M1201" s="30" t="str">
        <f>IF(K1201=0,"",K1201/B1184)</f>
        <v/>
      </c>
      <c r="N1201" s="30" t="str">
        <f>IF(K1193=0,"",M1201-L1201)</f>
        <v/>
      </c>
      <c r="O1201" s="5"/>
      <c r="P1201" s="129"/>
      <c r="Q1201" s="16"/>
      <c r="R1201" s="5"/>
    </row>
    <row r="1202" spans="1:18" ht="12.75" customHeight="1"/>
    <row r="1203" spans="1:18" ht="12.75" customHeight="1"/>
    <row r="1204" spans="1:18" ht="12.75" customHeight="1"/>
    <row r="1205" spans="1:18" ht="12.75" customHeight="1"/>
    <row r="1206" spans="1:18" ht="12.75" customHeight="1"/>
    <row r="1207" spans="1:18" ht="12.75" customHeight="1"/>
    <row r="1208" spans="1:18" ht="12.75" customHeight="1"/>
    <row r="1209" spans="1:18" ht="12.75" customHeight="1"/>
    <row r="1210" spans="1:18" ht="12.75" customHeight="1"/>
    <row r="1211" spans="1:18" ht="12.75" customHeight="1"/>
    <row r="1212" spans="1:18" ht="12.75" customHeight="1"/>
    <row r="1213" spans="1:18" ht="12.75" customHeight="1"/>
    <row r="1214" spans="1:18" ht="12.75" customHeight="1"/>
    <row r="1215" spans="1:18" ht="12.75" customHeight="1"/>
    <row r="1216" spans="1:18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</sheetData>
  <mergeCells count="628">
    <mergeCell ref="Q1182:Q1183"/>
    <mergeCell ref="R1182:R1183"/>
    <mergeCell ref="B1201:J1201"/>
    <mergeCell ref="B1181:J1181"/>
    <mergeCell ref="A1182:A1183"/>
    <mergeCell ref="B1182:J1182"/>
    <mergeCell ref="K1182:K1183"/>
    <mergeCell ref="L1182:L1183"/>
    <mergeCell ref="M1182:M1183"/>
    <mergeCell ref="N1182:N1183"/>
    <mergeCell ref="O1182:O1183"/>
    <mergeCell ref="P1182:P1183"/>
    <mergeCell ref="B629:K629"/>
    <mergeCell ref="B649:K649"/>
    <mergeCell ref="B652:K652"/>
    <mergeCell ref="B672:K672"/>
    <mergeCell ref="B675:K675"/>
    <mergeCell ref="B695:K695"/>
    <mergeCell ref="B698:J698"/>
    <mergeCell ref="B557:K557"/>
    <mergeCell ref="B560:K560"/>
    <mergeCell ref="B580:K580"/>
    <mergeCell ref="B583:K583"/>
    <mergeCell ref="B603:K603"/>
    <mergeCell ref="B606:K606"/>
    <mergeCell ref="B626:K626"/>
    <mergeCell ref="B277:K277"/>
    <mergeCell ref="B257:K257"/>
    <mergeCell ref="B280:K280"/>
    <mergeCell ref="B300:K300"/>
    <mergeCell ref="B303:K303"/>
    <mergeCell ref="B417:K417"/>
    <mergeCell ref="B420:K420"/>
    <mergeCell ref="B441:K441"/>
    <mergeCell ref="B444:K444"/>
    <mergeCell ref="B54:K54"/>
    <mergeCell ref="B57:K57"/>
    <mergeCell ref="B77:K77"/>
    <mergeCell ref="B80:K80"/>
    <mergeCell ref="B127:K127"/>
    <mergeCell ref="B193:K193"/>
    <mergeCell ref="B196:K196"/>
    <mergeCell ref="B100:K100"/>
    <mergeCell ref="B103:K103"/>
    <mergeCell ref="R1090:R1091"/>
    <mergeCell ref="A1090:A1091"/>
    <mergeCell ref="B1090:J1090"/>
    <mergeCell ref="K1090:K1091"/>
    <mergeCell ref="L1090:L1091"/>
    <mergeCell ref="M1090:M1091"/>
    <mergeCell ref="N1090:N1091"/>
    <mergeCell ref="O1090:O1091"/>
    <mergeCell ref="P1090:P1091"/>
    <mergeCell ref="Q1090:Q1091"/>
    <mergeCell ref="A676:A677"/>
    <mergeCell ref="B676:K676"/>
    <mergeCell ref="L676:L677"/>
    <mergeCell ref="M676:M677"/>
    <mergeCell ref="B722:J722"/>
    <mergeCell ref="B745:J745"/>
    <mergeCell ref="B768:J768"/>
    <mergeCell ref="B791:J791"/>
    <mergeCell ref="A860:A861"/>
    <mergeCell ref="K860:K861"/>
    <mergeCell ref="L860:L861"/>
    <mergeCell ref="M860:M861"/>
    <mergeCell ref="A814:A815"/>
    <mergeCell ref="A837:A838"/>
    <mergeCell ref="B837:J837"/>
    <mergeCell ref="B741:J741"/>
    <mergeCell ref="B764:J764"/>
    <mergeCell ref="B744:J744"/>
    <mergeCell ref="B767:J767"/>
    <mergeCell ref="B787:J787"/>
    <mergeCell ref="B790:J790"/>
    <mergeCell ref="B810:J810"/>
    <mergeCell ref="B813:J813"/>
    <mergeCell ref="B833:J833"/>
    <mergeCell ref="N676:N677"/>
    <mergeCell ref="O676:O677"/>
    <mergeCell ref="P676:P677"/>
    <mergeCell ref="Q676:Q677"/>
    <mergeCell ref="R676:R677"/>
    <mergeCell ref="S676:S677"/>
    <mergeCell ref="A630:A631"/>
    <mergeCell ref="B630:K630"/>
    <mergeCell ref="L630:L631"/>
    <mergeCell ref="M630:M631"/>
    <mergeCell ref="N653:N654"/>
    <mergeCell ref="O653:O654"/>
    <mergeCell ref="P653:P654"/>
    <mergeCell ref="Q653:Q654"/>
    <mergeCell ref="R653:R654"/>
    <mergeCell ref="N630:N631"/>
    <mergeCell ref="O630:O631"/>
    <mergeCell ref="P630:P631"/>
    <mergeCell ref="Q630:Q631"/>
    <mergeCell ref="R630:R631"/>
    <mergeCell ref="A653:A654"/>
    <mergeCell ref="B653:K653"/>
    <mergeCell ref="L653:L654"/>
    <mergeCell ref="M653:M654"/>
    <mergeCell ref="N607:N608"/>
    <mergeCell ref="O607:O608"/>
    <mergeCell ref="P607:P608"/>
    <mergeCell ref="Q607:Q608"/>
    <mergeCell ref="R607:R608"/>
    <mergeCell ref="S607:S608"/>
    <mergeCell ref="A607:A608"/>
    <mergeCell ref="B607:K607"/>
    <mergeCell ref="L607:L608"/>
    <mergeCell ref="M607:M608"/>
    <mergeCell ref="A561:A562"/>
    <mergeCell ref="B561:K561"/>
    <mergeCell ref="L561:L562"/>
    <mergeCell ref="M561:M562"/>
    <mergeCell ref="N584:N585"/>
    <mergeCell ref="O584:O585"/>
    <mergeCell ref="P584:P585"/>
    <mergeCell ref="Q584:Q585"/>
    <mergeCell ref="R584:R585"/>
    <mergeCell ref="N561:N562"/>
    <mergeCell ref="O561:O562"/>
    <mergeCell ref="P561:P562"/>
    <mergeCell ref="Q561:Q562"/>
    <mergeCell ref="R561:R562"/>
    <mergeCell ref="A584:A585"/>
    <mergeCell ref="B584:K584"/>
    <mergeCell ref="L584:L585"/>
    <mergeCell ref="M584:M585"/>
    <mergeCell ref="M814:M815"/>
    <mergeCell ref="M745:M746"/>
    <mergeCell ref="N745:N746"/>
    <mergeCell ref="O745:O746"/>
    <mergeCell ref="R860:R861"/>
    <mergeCell ref="N860:N861"/>
    <mergeCell ref="O883:O884"/>
    <mergeCell ref="P883:P884"/>
    <mergeCell ref="Q883:Q884"/>
    <mergeCell ref="R883:R884"/>
    <mergeCell ref="N814:N815"/>
    <mergeCell ref="O814:O815"/>
    <mergeCell ref="P814:P815"/>
    <mergeCell ref="Q814:Q815"/>
    <mergeCell ref="R814:R815"/>
    <mergeCell ref="R837:R838"/>
    <mergeCell ref="O837:O838"/>
    <mergeCell ref="O860:O861"/>
    <mergeCell ref="P860:P861"/>
    <mergeCell ref="R952:R953"/>
    <mergeCell ref="P952:P953"/>
    <mergeCell ref="Q952:Q953"/>
    <mergeCell ref="R906:R907"/>
    <mergeCell ref="S561:S562"/>
    <mergeCell ref="S630:S631"/>
    <mergeCell ref="S653:S654"/>
    <mergeCell ref="Q860:Q861"/>
    <mergeCell ref="R929:R930"/>
    <mergeCell ref="P745:P746"/>
    <mergeCell ref="Q745:Q746"/>
    <mergeCell ref="R745:R746"/>
    <mergeCell ref="R768:R769"/>
    <mergeCell ref="R791:R792"/>
    <mergeCell ref="R699:R700"/>
    <mergeCell ref="P929:P930"/>
    <mergeCell ref="Q929:Q930"/>
    <mergeCell ref="P906:P907"/>
    <mergeCell ref="Q906:Q907"/>
    <mergeCell ref="R722:R723"/>
    <mergeCell ref="S584:S585"/>
    <mergeCell ref="P837:P838"/>
    <mergeCell ref="Q837:Q838"/>
    <mergeCell ref="A883:A884"/>
    <mergeCell ref="K883:K884"/>
    <mergeCell ref="L883:L884"/>
    <mergeCell ref="M883:M884"/>
    <mergeCell ref="N883:N884"/>
    <mergeCell ref="B883:J883"/>
    <mergeCell ref="B906:J906"/>
    <mergeCell ref="B929:J929"/>
    <mergeCell ref="M1021:M1022"/>
    <mergeCell ref="N1021:N1022"/>
    <mergeCell ref="A998:A999"/>
    <mergeCell ref="A975:A976"/>
    <mergeCell ref="N929:N930"/>
    <mergeCell ref="N906:N907"/>
    <mergeCell ref="A929:A930"/>
    <mergeCell ref="K929:K930"/>
    <mergeCell ref="L929:L930"/>
    <mergeCell ref="M929:M930"/>
    <mergeCell ref="A906:A907"/>
    <mergeCell ref="K906:K907"/>
    <mergeCell ref="L906:L907"/>
    <mergeCell ref="M906:M907"/>
    <mergeCell ref="A952:A953"/>
    <mergeCell ref="B952:J952"/>
    <mergeCell ref="P1021:P1022"/>
    <mergeCell ref="Q1021:Q1022"/>
    <mergeCell ref="A1021:A1022"/>
    <mergeCell ref="P975:P976"/>
    <mergeCell ref="Q975:Q976"/>
    <mergeCell ref="B974:J974"/>
    <mergeCell ref="B994:J994"/>
    <mergeCell ref="B997:J997"/>
    <mergeCell ref="R1021:R1022"/>
    <mergeCell ref="N998:N999"/>
    <mergeCell ref="O998:O999"/>
    <mergeCell ref="P998:P999"/>
    <mergeCell ref="Q998:Q999"/>
    <mergeCell ref="B998:J998"/>
    <mergeCell ref="K998:K999"/>
    <mergeCell ref="R998:R999"/>
    <mergeCell ref="L998:L999"/>
    <mergeCell ref="M998:M999"/>
    <mergeCell ref="B1017:J1017"/>
    <mergeCell ref="B1021:J1021"/>
    <mergeCell ref="K1021:K1022"/>
    <mergeCell ref="L1021:L1022"/>
    <mergeCell ref="O1021:O1022"/>
    <mergeCell ref="R975:R976"/>
    <mergeCell ref="M975:M976"/>
    <mergeCell ref="N975:N976"/>
    <mergeCell ref="O975:O976"/>
    <mergeCell ref="K837:K838"/>
    <mergeCell ref="L837:L838"/>
    <mergeCell ref="M837:M838"/>
    <mergeCell ref="N837:N838"/>
    <mergeCell ref="O929:O930"/>
    <mergeCell ref="O906:O907"/>
    <mergeCell ref="K952:K953"/>
    <mergeCell ref="L952:L953"/>
    <mergeCell ref="M952:M953"/>
    <mergeCell ref="N952:N953"/>
    <mergeCell ref="O952:O953"/>
    <mergeCell ref="B814:J814"/>
    <mergeCell ref="B860:J860"/>
    <mergeCell ref="K814:K815"/>
    <mergeCell ref="L814:L815"/>
    <mergeCell ref="B856:J856"/>
    <mergeCell ref="B836:J836"/>
    <mergeCell ref="B859:J859"/>
    <mergeCell ref="B975:J975"/>
    <mergeCell ref="K975:K976"/>
    <mergeCell ref="L975:L976"/>
    <mergeCell ref="B879:J879"/>
    <mergeCell ref="B902:J902"/>
    <mergeCell ref="B882:J882"/>
    <mergeCell ref="B925:J925"/>
    <mergeCell ref="B948:J948"/>
    <mergeCell ref="B971:J971"/>
    <mergeCell ref="B905:J905"/>
    <mergeCell ref="B928:J928"/>
    <mergeCell ref="B951:J951"/>
    <mergeCell ref="A745:A746"/>
    <mergeCell ref="A768:A769"/>
    <mergeCell ref="A791:A792"/>
    <mergeCell ref="M768:M769"/>
    <mergeCell ref="N768:N769"/>
    <mergeCell ref="O768:O769"/>
    <mergeCell ref="P768:P769"/>
    <mergeCell ref="P791:P792"/>
    <mergeCell ref="Q791:Q792"/>
    <mergeCell ref="Q768:Q769"/>
    <mergeCell ref="M791:M792"/>
    <mergeCell ref="N791:N792"/>
    <mergeCell ref="O791:O792"/>
    <mergeCell ref="K745:K746"/>
    <mergeCell ref="L745:L746"/>
    <mergeCell ref="K768:K769"/>
    <mergeCell ref="L768:L769"/>
    <mergeCell ref="K791:K792"/>
    <mergeCell ref="L791:L792"/>
    <mergeCell ref="G4:S4"/>
    <mergeCell ref="G5:S5"/>
    <mergeCell ref="G6:S6"/>
    <mergeCell ref="G7:S7"/>
    <mergeCell ref="A12:A13"/>
    <mergeCell ref="B12:K12"/>
    <mergeCell ref="S12:S13"/>
    <mergeCell ref="L35:L36"/>
    <mergeCell ref="M35:M36"/>
    <mergeCell ref="N35:N36"/>
    <mergeCell ref="O35:O36"/>
    <mergeCell ref="P35:P36"/>
    <mergeCell ref="Q35:Q36"/>
    <mergeCell ref="R35:R36"/>
    <mergeCell ref="S35:S36"/>
    <mergeCell ref="L12:L13"/>
    <mergeCell ref="A35:A36"/>
    <mergeCell ref="B35:K35"/>
    <mergeCell ref="B31:K31"/>
    <mergeCell ref="B11:K11"/>
    <mergeCell ref="B34:K34"/>
    <mergeCell ref="A722:A723"/>
    <mergeCell ref="K722:K723"/>
    <mergeCell ref="L722:L723"/>
    <mergeCell ref="M12:M13"/>
    <mergeCell ref="N12:N13"/>
    <mergeCell ref="O12:O13"/>
    <mergeCell ref="P12:P13"/>
    <mergeCell ref="Q12:Q13"/>
    <mergeCell ref="R12:R13"/>
    <mergeCell ref="N516:N517"/>
    <mergeCell ref="O516:O517"/>
    <mergeCell ref="P516:P517"/>
    <mergeCell ref="Q516:Q517"/>
    <mergeCell ref="R516:R517"/>
    <mergeCell ref="A469:A470"/>
    <mergeCell ref="B469:K469"/>
    <mergeCell ref="L469:L470"/>
    <mergeCell ref="M469:M470"/>
    <mergeCell ref="N493:N494"/>
    <mergeCell ref="A699:A700"/>
    <mergeCell ref="K699:K700"/>
    <mergeCell ref="L699:L700"/>
    <mergeCell ref="M722:M723"/>
    <mergeCell ref="N722:N723"/>
    <mergeCell ref="O722:O723"/>
    <mergeCell ref="P722:P723"/>
    <mergeCell ref="Q722:Q723"/>
    <mergeCell ref="B699:J699"/>
    <mergeCell ref="M699:M700"/>
    <mergeCell ref="N699:N700"/>
    <mergeCell ref="O699:O700"/>
    <mergeCell ref="P699:P700"/>
    <mergeCell ref="Q699:Q700"/>
    <mergeCell ref="B718:J718"/>
    <mergeCell ref="B721:J721"/>
    <mergeCell ref="S538:S539"/>
    <mergeCell ref="A538:A539"/>
    <mergeCell ref="B538:K538"/>
    <mergeCell ref="L538:L539"/>
    <mergeCell ref="M538:M539"/>
    <mergeCell ref="B516:K516"/>
    <mergeCell ref="L516:L517"/>
    <mergeCell ref="M516:M517"/>
    <mergeCell ref="S516:S517"/>
    <mergeCell ref="A516:A517"/>
    <mergeCell ref="B535:K535"/>
    <mergeCell ref="B537:K537"/>
    <mergeCell ref="A493:A494"/>
    <mergeCell ref="B493:K493"/>
    <mergeCell ref="L493:L494"/>
    <mergeCell ref="M493:M494"/>
    <mergeCell ref="N538:N539"/>
    <mergeCell ref="O538:O539"/>
    <mergeCell ref="P538:P539"/>
    <mergeCell ref="Q538:Q539"/>
    <mergeCell ref="R538:R539"/>
    <mergeCell ref="O493:O494"/>
    <mergeCell ref="P493:P494"/>
    <mergeCell ref="Q493:Q494"/>
    <mergeCell ref="R493:R494"/>
    <mergeCell ref="B512:K512"/>
    <mergeCell ref="B515:K515"/>
    <mergeCell ref="N469:N470"/>
    <mergeCell ref="O469:O470"/>
    <mergeCell ref="P469:P470"/>
    <mergeCell ref="Q469:Q470"/>
    <mergeCell ref="R469:R470"/>
    <mergeCell ref="S469:S470"/>
    <mergeCell ref="B468:K468"/>
    <mergeCell ref="S493:S494"/>
    <mergeCell ref="S421:S422"/>
    <mergeCell ref="S445:S446"/>
    <mergeCell ref="B489:K489"/>
    <mergeCell ref="B492:K492"/>
    <mergeCell ref="B465:K465"/>
    <mergeCell ref="A421:A422"/>
    <mergeCell ref="B421:K421"/>
    <mergeCell ref="L421:L422"/>
    <mergeCell ref="M421:M422"/>
    <mergeCell ref="N445:N446"/>
    <mergeCell ref="O445:O446"/>
    <mergeCell ref="P445:P446"/>
    <mergeCell ref="Q445:Q446"/>
    <mergeCell ref="R445:R446"/>
    <mergeCell ref="A445:A446"/>
    <mergeCell ref="B445:K445"/>
    <mergeCell ref="L445:L446"/>
    <mergeCell ref="M445:M446"/>
    <mergeCell ref="N421:N422"/>
    <mergeCell ref="O421:O422"/>
    <mergeCell ref="P421:P422"/>
    <mergeCell ref="Q421:Q422"/>
    <mergeCell ref="R421:R422"/>
    <mergeCell ref="S398:S399"/>
    <mergeCell ref="S350:S351"/>
    <mergeCell ref="A350:A351"/>
    <mergeCell ref="B350:K350"/>
    <mergeCell ref="L350:L351"/>
    <mergeCell ref="M350:M351"/>
    <mergeCell ref="N373:N374"/>
    <mergeCell ref="O373:O374"/>
    <mergeCell ref="P373:P374"/>
    <mergeCell ref="Q373:Q374"/>
    <mergeCell ref="R373:R374"/>
    <mergeCell ref="S373:S374"/>
    <mergeCell ref="A373:A374"/>
    <mergeCell ref="B373:K373"/>
    <mergeCell ref="L373:L374"/>
    <mergeCell ref="M373:M374"/>
    <mergeCell ref="A398:A399"/>
    <mergeCell ref="B398:K398"/>
    <mergeCell ref="L398:L399"/>
    <mergeCell ref="B369:K369"/>
    <mergeCell ref="B372:K372"/>
    <mergeCell ref="M398:M399"/>
    <mergeCell ref="B394:K394"/>
    <mergeCell ref="B397:K397"/>
    <mergeCell ref="S327:S328"/>
    <mergeCell ref="S281:S282"/>
    <mergeCell ref="S304:S305"/>
    <mergeCell ref="N350:N351"/>
    <mergeCell ref="O350:O351"/>
    <mergeCell ref="P350:P351"/>
    <mergeCell ref="Q350:Q351"/>
    <mergeCell ref="R350:R351"/>
    <mergeCell ref="N327:N328"/>
    <mergeCell ref="O327:O328"/>
    <mergeCell ref="P327:P328"/>
    <mergeCell ref="Q327:Q328"/>
    <mergeCell ref="R327:R328"/>
    <mergeCell ref="Q304:Q305"/>
    <mergeCell ref="R304:R305"/>
    <mergeCell ref="A304:A305"/>
    <mergeCell ref="B304:K304"/>
    <mergeCell ref="L304:L305"/>
    <mergeCell ref="M304:M305"/>
    <mergeCell ref="Q281:Q282"/>
    <mergeCell ref="R281:R282"/>
    <mergeCell ref="N398:N399"/>
    <mergeCell ref="O398:O399"/>
    <mergeCell ref="P398:P399"/>
    <mergeCell ref="Q398:Q399"/>
    <mergeCell ref="R398:R399"/>
    <mergeCell ref="B346:K346"/>
    <mergeCell ref="B349:K349"/>
    <mergeCell ref="A327:A328"/>
    <mergeCell ref="B327:K327"/>
    <mergeCell ref="L327:L328"/>
    <mergeCell ref="M327:M328"/>
    <mergeCell ref="B323:K323"/>
    <mergeCell ref="B326:K326"/>
    <mergeCell ref="N281:N282"/>
    <mergeCell ref="O281:O282"/>
    <mergeCell ref="P281:P282"/>
    <mergeCell ref="A281:A282"/>
    <mergeCell ref="B281:K281"/>
    <mergeCell ref="L281:L282"/>
    <mergeCell ref="M281:M282"/>
    <mergeCell ref="N304:N305"/>
    <mergeCell ref="O304:O305"/>
    <mergeCell ref="P304:P305"/>
    <mergeCell ref="S258:S259"/>
    <mergeCell ref="S216:S217"/>
    <mergeCell ref="A216:A217"/>
    <mergeCell ref="B216:K216"/>
    <mergeCell ref="L216:L217"/>
    <mergeCell ref="M216:M217"/>
    <mergeCell ref="N235:N236"/>
    <mergeCell ref="O235:O236"/>
    <mergeCell ref="P235:P236"/>
    <mergeCell ref="Q235:Q236"/>
    <mergeCell ref="R235:R236"/>
    <mergeCell ref="S235:S236"/>
    <mergeCell ref="A235:A236"/>
    <mergeCell ref="B235:K235"/>
    <mergeCell ref="L235:L236"/>
    <mergeCell ref="M235:M236"/>
    <mergeCell ref="A258:A259"/>
    <mergeCell ref="B258:K258"/>
    <mergeCell ref="L258:L259"/>
    <mergeCell ref="R197:R198"/>
    <mergeCell ref="N258:N259"/>
    <mergeCell ref="O258:O259"/>
    <mergeCell ref="P258:P259"/>
    <mergeCell ref="Q258:Q259"/>
    <mergeCell ref="R258:R259"/>
    <mergeCell ref="B231:K231"/>
    <mergeCell ref="B234:K234"/>
    <mergeCell ref="M258:M259"/>
    <mergeCell ref="N216:N217"/>
    <mergeCell ref="O216:O217"/>
    <mergeCell ref="P216:P217"/>
    <mergeCell ref="Q216:Q217"/>
    <mergeCell ref="R216:R217"/>
    <mergeCell ref="B254:K254"/>
    <mergeCell ref="B212:K212"/>
    <mergeCell ref="B215:K215"/>
    <mergeCell ref="S197:S198"/>
    <mergeCell ref="S151:S152"/>
    <mergeCell ref="A151:A152"/>
    <mergeCell ref="B151:K151"/>
    <mergeCell ref="L151:L152"/>
    <mergeCell ref="M151:M152"/>
    <mergeCell ref="N174:N175"/>
    <mergeCell ref="O174:O175"/>
    <mergeCell ref="P174:P175"/>
    <mergeCell ref="Q174:Q175"/>
    <mergeCell ref="R174:R175"/>
    <mergeCell ref="S174:S175"/>
    <mergeCell ref="A174:A175"/>
    <mergeCell ref="B174:K174"/>
    <mergeCell ref="L174:L175"/>
    <mergeCell ref="A197:A198"/>
    <mergeCell ref="B197:K197"/>
    <mergeCell ref="L197:L198"/>
    <mergeCell ref="M197:M198"/>
    <mergeCell ref="R151:R152"/>
    <mergeCell ref="N197:N198"/>
    <mergeCell ref="O197:O198"/>
    <mergeCell ref="P197:P198"/>
    <mergeCell ref="Q197:Q198"/>
    <mergeCell ref="A128:A129"/>
    <mergeCell ref="B128:K128"/>
    <mergeCell ref="L128:L129"/>
    <mergeCell ref="M128:M129"/>
    <mergeCell ref="N151:N152"/>
    <mergeCell ref="O151:O152"/>
    <mergeCell ref="P151:P152"/>
    <mergeCell ref="Q151:Q152"/>
    <mergeCell ref="B147:K147"/>
    <mergeCell ref="B150:K150"/>
    <mergeCell ref="N128:N129"/>
    <mergeCell ref="O128:O129"/>
    <mergeCell ref="P128:P129"/>
    <mergeCell ref="Q128:Q129"/>
    <mergeCell ref="R128:R129"/>
    <mergeCell ref="B124:K124"/>
    <mergeCell ref="S128:S129"/>
    <mergeCell ref="M174:M175"/>
    <mergeCell ref="B170:K170"/>
    <mergeCell ref="B173:K173"/>
    <mergeCell ref="N104:N105"/>
    <mergeCell ref="O104:O105"/>
    <mergeCell ref="P104:P105"/>
    <mergeCell ref="Q104:Q105"/>
    <mergeCell ref="R104:R105"/>
    <mergeCell ref="S104:S105"/>
    <mergeCell ref="A104:A105"/>
    <mergeCell ref="B104:K104"/>
    <mergeCell ref="L104:L105"/>
    <mergeCell ref="M104:M105"/>
    <mergeCell ref="S58:S59"/>
    <mergeCell ref="A58:A59"/>
    <mergeCell ref="B58:K58"/>
    <mergeCell ref="L58:L59"/>
    <mergeCell ref="M58:M59"/>
    <mergeCell ref="N81:N82"/>
    <mergeCell ref="O81:O82"/>
    <mergeCell ref="P81:P82"/>
    <mergeCell ref="Q81:Q82"/>
    <mergeCell ref="R81:R82"/>
    <mergeCell ref="N58:N59"/>
    <mergeCell ref="O58:O59"/>
    <mergeCell ref="P58:P59"/>
    <mergeCell ref="Q58:Q59"/>
    <mergeCell ref="R58:R59"/>
    <mergeCell ref="S81:S82"/>
    <mergeCell ref="A81:A82"/>
    <mergeCell ref="B81:K81"/>
    <mergeCell ref="L81:L82"/>
    <mergeCell ref="M81:M82"/>
    <mergeCell ref="R1044:R1045"/>
    <mergeCell ref="A1044:A1045"/>
    <mergeCell ref="B1044:J1044"/>
    <mergeCell ref="K1044:K1045"/>
    <mergeCell ref="L1044:L1045"/>
    <mergeCell ref="M1044:M1045"/>
    <mergeCell ref="N1044:N1045"/>
    <mergeCell ref="O1044:O1045"/>
    <mergeCell ref="P1044:P1045"/>
    <mergeCell ref="Q1044:Q1045"/>
    <mergeCell ref="R1067:R1068"/>
    <mergeCell ref="A1067:A1068"/>
    <mergeCell ref="B1067:J1067"/>
    <mergeCell ref="K1067:K1068"/>
    <mergeCell ref="L1067:L1068"/>
    <mergeCell ref="M1067:M1068"/>
    <mergeCell ref="N1067:N1068"/>
    <mergeCell ref="O1067:O1068"/>
    <mergeCell ref="P1067:P1068"/>
    <mergeCell ref="Q1067:Q1068"/>
    <mergeCell ref="R1113:R1114"/>
    <mergeCell ref="A1113:A1114"/>
    <mergeCell ref="B1113:J1113"/>
    <mergeCell ref="K1113:K1114"/>
    <mergeCell ref="L1113:L1114"/>
    <mergeCell ref="M1113:M1114"/>
    <mergeCell ref="N1113:N1114"/>
    <mergeCell ref="O1113:O1114"/>
    <mergeCell ref="P1113:P1114"/>
    <mergeCell ref="Q1113:Q1114"/>
    <mergeCell ref="R1136:R1137"/>
    <mergeCell ref="A1136:A1137"/>
    <mergeCell ref="B1136:J1136"/>
    <mergeCell ref="K1136:K1137"/>
    <mergeCell ref="L1136:L1137"/>
    <mergeCell ref="M1136:M1137"/>
    <mergeCell ref="N1136:N1137"/>
    <mergeCell ref="O1136:O1137"/>
    <mergeCell ref="P1136:P1137"/>
    <mergeCell ref="Q1136:Q1137"/>
    <mergeCell ref="B1132:J1132"/>
    <mergeCell ref="B1135:J1135"/>
    <mergeCell ref="B1155:J1155"/>
    <mergeCell ref="B1040:J1040"/>
    <mergeCell ref="B1020:J1020"/>
    <mergeCell ref="B1043:J1043"/>
    <mergeCell ref="B1063:J1063"/>
    <mergeCell ref="B1066:J1066"/>
    <mergeCell ref="B1086:J1086"/>
    <mergeCell ref="B1089:J1089"/>
    <mergeCell ref="B1109:J1109"/>
    <mergeCell ref="B1112:J1112"/>
    <mergeCell ref="Q1159:Q1160"/>
    <mergeCell ref="R1159:R1160"/>
    <mergeCell ref="B1178:J1178"/>
    <mergeCell ref="B1158:J1158"/>
    <mergeCell ref="A1159:A1160"/>
    <mergeCell ref="B1159:J1159"/>
    <mergeCell ref="K1159:K1160"/>
    <mergeCell ref="L1159:L1160"/>
    <mergeCell ref="M1159:M1160"/>
    <mergeCell ref="N1159:N1160"/>
    <mergeCell ref="O1159:O1160"/>
    <mergeCell ref="P1159:P1160"/>
  </mergeCells>
  <pageMargins left="0.7" right="0.7" top="0.75" bottom="0.75" header="0" footer="0"/>
  <pageSetup orientation="landscape" r:id="rId1"/>
  <ignoredErrors>
    <ignoredError sqref="A352:A368 A329:A345 A306:A322 A283:A299 A260:A276 A237:A253 A218:A230 A199:A211 A176:A192 A153:A169 A130:A146 A106:A123 A83:A99 A60:A76 A37:A53 A14:A30 A375:A393 A400:A416 A423:A440 A447:A464 A495:A511 A518:A534 A471:A488 A540:A556 A563:A579 A586:A602 A609:A625 A632:A648 A655:A671 A701:A7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</sheetPr>
  <dimension ref="A1:X13252"/>
  <sheetViews>
    <sheetView topLeftCell="A913" zoomScaleNormal="100" workbookViewId="0">
      <selection activeCell="Q990" sqref="Q990"/>
    </sheetView>
  </sheetViews>
  <sheetFormatPr baseColWidth="10" defaultColWidth="12.5703125" defaultRowHeight="15" customHeight="1"/>
  <cols>
    <col min="1" max="1" width="9" bestFit="1" customWidth="1"/>
    <col min="2" max="10" width="7.140625" customWidth="1"/>
    <col min="11" max="11" width="15.7109375" style="128" bestFit="1" customWidth="1"/>
    <col min="12" max="12" width="15.7109375" style="128" customWidth="1"/>
    <col min="13" max="19" width="12.85546875" customWidth="1"/>
    <col min="20" max="20" width="11.42578125" customWidth="1"/>
    <col min="21" max="26" width="10" customWidth="1"/>
  </cols>
  <sheetData>
    <row r="1" spans="1:22" s="155" customFormat="1" ht="15" customHeight="1">
      <c r="K1" s="128"/>
      <c r="L1" s="128"/>
    </row>
    <row r="2" spans="1:22" s="155" customFormat="1" ht="15" customHeight="1">
      <c r="K2" s="128"/>
      <c r="L2" s="128"/>
    </row>
    <row r="3" spans="1:22" s="155" customFormat="1" ht="15" customHeight="1">
      <c r="K3" s="128"/>
      <c r="L3" s="128"/>
    </row>
    <row r="4" spans="1:22" s="155" customFormat="1" ht="15" customHeight="1">
      <c r="K4" s="128"/>
      <c r="L4" s="128"/>
    </row>
    <row r="5" spans="1:22" s="155" customFormat="1" ht="15" customHeight="1">
      <c r="K5" s="128"/>
      <c r="L5" s="128"/>
    </row>
    <row r="6" spans="1:22" ht="33.75" customHeight="1">
      <c r="F6" s="1"/>
      <c r="G6" s="215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52"/>
      <c r="T6" s="52"/>
      <c r="U6" s="52"/>
      <c r="V6" s="52"/>
    </row>
    <row r="7" spans="1:22" ht="27" customHeight="1">
      <c r="F7" s="2"/>
      <c r="G7" s="211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52"/>
      <c r="T7" s="52"/>
      <c r="U7" s="52"/>
      <c r="V7" s="52"/>
    </row>
    <row r="8" spans="1:22" ht="23.25" customHeight="1">
      <c r="F8" s="3"/>
      <c r="G8" s="212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52"/>
      <c r="T8" s="52"/>
      <c r="U8" s="52"/>
      <c r="V8" s="52"/>
    </row>
    <row r="9" spans="1:22" ht="24.75" customHeight="1">
      <c r="F9" s="4"/>
      <c r="G9" s="213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52"/>
      <c r="T9" s="52"/>
      <c r="U9" s="52"/>
      <c r="V9" s="52"/>
    </row>
    <row r="10" spans="1:22" ht="12.75" customHeight="1">
      <c r="L10" s="130"/>
      <c r="M10" s="5"/>
      <c r="O10" s="5"/>
      <c r="S10" s="52"/>
      <c r="T10" s="52"/>
      <c r="U10" s="52"/>
      <c r="V10" s="52"/>
    </row>
    <row r="11" spans="1:22" ht="12.75" customHeight="1">
      <c r="K11" s="129"/>
      <c r="L11" s="130"/>
      <c r="M11" s="5"/>
      <c r="O11" s="5"/>
      <c r="S11" s="52"/>
      <c r="T11" s="52"/>
      <c r="U11" s="52"/>
      <c r="V11" s="52"/>
    </row>
    <row r="12" spans="1:22" ht="26.25">
      <c r="A12" s="7"/>
      <c r="B12" s="194" t="s">
        <v>72</v>
      </c>
      <c r="C12" s="194"/>
      <c r="D12" s="194"/>
      <c r="E12" s="194"/>
      <c r="F12" s="194"/>
      <c r="G12" s="194"/>
      <c r="H12" s="194"/>
      <c r="I12" s="194"/>
      <c r="J12" s="194"/>
      <c r="K12" s="113" t="s">
        <v>0</v>
      </c>
      <c r="L12" s="136"/>
      <c r="M12" s="67"/>
      <c r="N12" s="6"/>
      <c r="O12" s="5"/>
      <c r="P12" s="6"/>
      <c r="Q12" s="6"/>
      <c r="R12" s="6"/>
      <c r="S12" s="52"/>
      <c r="T12" s="52"/>
      <c r="U12" s="52"/>
      <c r="V12" s="52"/>
    </row>
    <row r="13" spans="1:22" ht="20.25">
      <c r="A13" s="195" t="s">
        <v>1</v>
      </c>
      <c r="B13" s="197" t="s">
        <v>2</v>
      </c>
      <c r="C13" s="205"/>
      <c r="D13" s="205"/>
      <c r="E13" s="205"/>
      <c r="F13" s="205"/>
      <c r="G13" s="205"/>
      <c r="H13" s="205"/>
      <c r="I13" s="205"/>
      <c r="J13" s="206"/>
      <c r="K13" s="200" t="s">
        <v>3</v>
      </c>
      <c r="L13" s="191" t="s">
        <v>4</v>
      </c>
      <c r="M13" s="191" t="s">
        <v>5</v>
      </c>
      <c r="N13" s="202" t="s">
        <v>6</v>
      </c>
      <c r="O13" s="191" t="s">
        <v>7</v>
      </c>
      <c r="P13" s="189" t="s">
        <v>8</v>
      </c>
      <c r="Q13" s="189" t="s">
        <v>9</v>
      </c>
      <c r="R13" s="191" t="s">
        <v>10</v>
      </c>
      <c r="S13" s="52"/>
      <c r="T13" s="52"/>
      <c r="U13" s="52"/>
      <c r="V13" s="52"/>
    </row>
    <row r="14" spans="1:22" ht="15.75">
      <c r="A14" s="204"/>
      <c r="B14" s="9" t="s">
        <v>11</v>
      </c>
      <c r="C14" s="9" t="s">
        <v>12</v>
      </c>
      <c r="D14" s="9" t="s">
        <v>13</v>
      </c>
      <c r="E14" s="9" t="s">
        <v>14</v>
      </c>
      <c r="F14" s="9" t="s">
        <v>15</v>
      </c>
      <c r="G14" s="9" t="s">
        <v>16</v>
      </c>
      <c r="H14" s="9" t="s">
        <v>17</v>
      </c>
      <c r="I14" s="9" t="s">
        <v>18</v>
      </c>
      <c r="J14" s="9" t="s">
        <v>19</v>
      </c>
      <c r="K14" s="207"/>
      <c r="L14" s="207"/>
      <c r="M14" s="204"/>
      <c r="N14" s="204"/>
      <c r="O14" s="204"/>
      <c r="P14" s="204"/>
      <c r="Q14" s="204"/>
      <c r="R14" s="204"/>
      <c r="S14" s="52"/>
      <c r="T14" s="52"/>
      <c r="U14" s="52"/>
      <c r="V14" s="52"/>
    </row>
    <row r="15" spans="1:22" ht="15.75" customHeight="1">
      <c r="A15" s="9" t="s">
        <v>0</v>
      </c>
      <c r="B15" s="31">
        <v>51</v>
      </c>
      <c r="C15" s="31"/>
      <c r="D15" s="31"/>
      <c r="E15" s="31"/>
      <c r="F15" s="31"/>
      <c r="G15" s="31"/>
      <c r="H15" s="31"/>
      <c r="I15" s="31"/>
      <c r="J15" s="31"/>
      <c r="K15" s="51"/>
      <c r="L15" s="131"/>
      <c r="M15" s="33"/>
      <c r="N15" s="34"/>
      <c r="O15" s="53"/>
      <c r="P15" s="36">
        <v>51</v>
      </c>
      <c r="Q15" s="54"/>
      <c r="R15" s="53"/>
      <c r="S15" s="52"/>
      <c r="T15" s="52"/>
      <c r="U15" s="52"/>
      <c r="V15" s="52"/>
    </row>
    <row r="16" spans="1:22" ht="15.75" customHeight="1">
      <c r="A16" s="9" t="s">
        <v>21</v>
      </c>
      <c r="B16" s="31"/>
      <c r="C16" s="31">
        <v>48</v>
      </c>
      <c r="D16" s="31"/>
      <c r="E16" s="31"/>
      <c r="F16" s="31"/>
      <c r="G16" s="31"/>
      <c r="H16" s="31"/>
      <c r="I16" s="31"/>
      <c r="J16" s="31"/>
      <c r="K16" s="51"/>
      <c r="L16" s="132"/>
      <c r="M16" s="17"/>
      <c r="N16" s="39"/>
      <c r="O16" s="40">
        <f>IF(C16=0,"",C16/B15)</f>
        <v>0.94117647058823528</v>
      </c>
      <c r="P16" s="41">
        <v>48</v>
      </c>
      <c r="Q16" s="42">
        <f t="shared" ref="Q16:Q23" si="0">IF(P16=0,"",P16/P15)</f>
        <v>0.94117647058823528</v>
      </c>
      <c r="R16" s="42">
        <f t="shared" ref="R16:R23" si="1">IF(P16=0,"",100%-Q16)</f>
        <v>5.8823529411764719E-2</v>
      </c>
      <c r="S16" s="52"/>
      <c r="T16" s="52"/>
      <c r="U16" s="52"/>
      <c r="V16" s="52"/>
    </row>
    <row r="17" spans="1:22" ht="15.75" customHeight="1">
      <c r="A17" s="9" t="s">
        <v>22</v>
      </c>
      <c r="B17" s="31"/>
      <c r="C17" s="31"/>
      <c r="D17" s="31">
        <v>47</v>
      </c>
      <c r="E17" s="31"/>
      <c r="F17" s="31"/>
      <c r="G17" s="31"/>
      <c r="H17" s="31"/>
      <c r="I17" s="31"/>
      <c r="J17" s="31"/>
      <c r="K17" s="51"/>
      <c r="L17" s="132"/>
      <c r="M17" s="17"/>
      <c r="N17" s="39"/>
      <c r="O17" s="40">
        <f>IF(D17=0,"",D17/C16)</f>
        <v>0.97916666666666663</v>
      </c>
      <c r="P17" s="41">
        <v>47</v>
      </c>
      <c r="Q17" s="42">
        <f t="shared" si="0"/>
        <v>0.97916666666666663</v>
      </c>
      <c r="R17" s="42">
        <f t="shared" si="1"/>
        <v>2.083333333333337E-2</v>
      </c>
      <c r="S17" s="52"/>
      <c r="T17" s="52"/>
      <c r="U17" s="52"/>
      <c r="V17" s="52"/>
    </row>
    <row r="18" spans="1:22" ht="15.75" customHeight="1">
      <c r="A18" s="9" t="s">
        <v>23</v>
      </c>
      <c r="B18" s="31"/>
      <c r="C18" s="31"/>
      <c r="D18" s="31"/>
      <c r="E18" s="31">
        <v>46</v>
      </c>
      <c r="F18" s="31"/>
      <c r="G18" s="31"/>
      <c r="H18" s="31"/>
      <c r="I18" s="31"/>
      <c r="J18" s="31"/>
      <c r="K18" s="51"/>
      <c r="L18" s="132"/>
      <c r="M18" s="17"/>
      <c r="N18" s="39"/>
      <c r="O18" s="40">
        <f>IF(E18=0,"",E18/D17)</f>
        <v>0.97872340425531912</v>
      </c>
      <c r="P18" s="41">
        <v>47</v>
      </c>
      <c r="Q18" s="42">
        <f t="shared" si="0"/>
        <v>1</v>
      </c>
      <c r="R18" s="42">
        <f t="shared" si="1"/>
        <v>0</v>
      </c>
      <c r="S18" s="52"/>
      <c r="T18" s="52"/>
      <c r="U18" s="52"/>
      <c r="V18" s="52"/>
    </row>
    <row r="19" spans="1:22" ht="15.75" customHeight="1">
      <c r="A19" s="9" t="s">
        <v>24</v>
      </c>
      <c r="B19" s="31"/>
      <c r="C19" s="31"/>
      <c r="D19" s="31"/>
      <c r="E19" s="31"/>
      <c r="F19" s="31">
        <v>42</v>
      </c>
      <c r="G19" s="31"/>
      <c r="H19" s="31"/>
      <c r="I19" s="31"/>
      <c r="J19" s="31"/>
      <c r="K19" s="51"/>
      <c r="L19" s="132"/>
      <c r="M19" s="17"/>
      <c r="N19" s="39"/>
      <c r="O19" s="40">
        <f>IF(F19=0,"",F19/E18)</f>
        <v>0.91304347826086951</v>
      </c>
      <c r="P19" s="41">
        <v>47</v>
      </c>
      <c r="Q19" s="42">
        <f t="shared" si="0"/>
        <v>1</v>
      </c>
      <c r="R19" s="42">
        <f t="shared" si="1"/>
        <v>0</v>
      </c>
      <c r="S19" s="52"/>
      <c r="T19" s="52"/>
      <c r="U19" s="52"/>
      <c r="V19" s="52"/>
    </row>
    <row r="20" spans="1:22" ht="15.75" customHeight="1">
      <c r="A20" s="9" t="s">
        <v>25</v>
      </c>
      <c r="B20" s="31"/>
      <c r="C20" s="31"/>
      <c r="D20" s="31"/>
      <c r="E20" s="31"/>
      <c r="F20" s="31"/>
      <c r="G20" s="31">
        <v>33</v>
      </c>
      <c r="H20" s="31"/>
      <c r="I20" s="31"/>
      <c r="J20" s="31"/>
      <c r="K20" s="51"/>
      <c r="L20" s="132"/>
      <c r="M20" s="17"/>
      <c r="N20" s="39"/>
      <c r="O20" s="40">
        <f>IF(G20=0,"",G20/F19)</f>
        <v>0.7857142857142857</v>
      </c>
      <c r="P20" s="41">
        <v>44</v>
      </c>
      <c r="Q20" s="42">
        <f t="shared" si="0"/>
        <v>0.93617021276595747</v>
      </c>
      <c r="R20" s="42">
        <f t="shared" si="1"/>
        <v>6.3829787234042534E-2</v>
      </c>
      <c r="S20" s="52"/>
      <c r="T20" s="52"/>
      <c r="U20" s="52"/>
      <c r="V20" s="52"/>
    </row>
    <row r="21" spans="1:22" ht="15.75" customHeight="1">
      <c r="A21" s="9" t="s">
        <v>26</v>
      </c>
      <c r="B21" s="31"/>
      <c r="C21" s="31"/>
      <c r="D21" s="31"/>
      <c r="E21" s="31"/>
      <c r="F21" s="31"/>
      <c r="G21" s="31"/>
      <c r="H21" s="31">
        <v>33</v>
      </c>
      <c r="I21" s="31"/>
      <c r="J21" s="31"/>
      <c r="K21" s="51"/>
      <c r="L21" s="132"/>
      <c r="M21" s="17"/>
      <c r="N21" s="39"/>
      <c r="O21" s="40">
        <f>IF(H21=0,"",H21/G20)</f>
        <v>1</v>
      </c>
      <c r="P21" s="41">
        <v>45</v>
      </c>
      <c r="Q21" s="42">
        <f t="shared" si="0"/>
        <v>1.0227272727272727</v>
      </c>
      <c r="R21" s="42">
        <f t="shared" si="1"/>
        <v>-2.2727272727272707E-2</v>
      </c>
      <c r="S21" s="52"/>
      <c r="T21" s="52"/>
      <c r="U21" s="52"/>
      <c r="V21" s="52"/>
    </row>
    <row r="22" spans="1:22" ht="15.75" customHeight="1">
      <c r="A22" s="9" t="s">
        <v>27</v>
      </c>
      <c r="B22" s="31"/>
      <c r="C22" s="31"/>
      <c r="D22" s="31"/>
      <c r="E22" s="31"/>
      <c r="F22" s="31"/>
      <c r="G22" s="31"/>
      <c r="H22" s="31"/>
      <c r="I22" s="31">
        <v>33</v>
      </c>
      <c r="J22" s="31"/>
      <c r="K22" s="51"/>
      <c r="L22" s="132"/>
      <c r="M22" s="17"/>
      <c r="N22" s="39"/>
      <c r="O22" s="40">
        <f>IF(I22=0,"",I22/H21)</f>
        <v>1</v>
      </c>
      <c r="P22" s="41">
        <v>39</v>
      </c>
      <c r="Q22" s="42">
        <f t="shared" si="0"/>
        <v>0.8666666666666667</v>
      </c>
      <c r="R22" s="42">
        <f t="shared" si="1"/>
        <v>0.1333333333333333</v>
      </c>
      <c r="S22" s="52"/>
      <c r="T22" s="52"/>
      <c r="U22" s="52"/>
      <c r="V22" s="52"/>
    </row>
    <row r="23" spans="1:22" ht="15.75" customHeight="1">
      <c r="A23" s="9" t="s">
        <v>28</v>
      </c>
      <c r="B23" s="31"/>
      <c r="C23" s="31"/>
      <c r="D23" s="31"/>
      <c r="E23" s="31"/>
      <c r="F23" s="31"/>
      <c r="G23" s="31"/>
      <c r="H23" s="31"/>
      <c r="I23" s="31"/>
      <c r="J23" s="31">
        <v>32</v>
      </c>
      <c r="K23" s="51">
        <v>31</v>
      </c>
      <c r="L23" s="132"/>
      <c r="M23" s="17"/>
      <c r="N23" s="39"/>
      <c r="O23" s="55">
        <f>IF(J23=0,"",J23/I22)</f>
        <v>0.96969696969696972</v>
      </c>
      <c r="P23" s="41">
        <v>39</v>
      </c>
      <c r="Q23" s="56">
        <f t="shared" si="0"/>
        <v>1</v>
      </c>
      <c r="R23" s="56">
        <f t="shared" si="1"/>
        <v>0</v>
      </c>
      <c r="S23" s="52"/>
      <c r="T23" s="52"/>
      <c r="U23" s="52"/>
      <c r="V23" s="52"/>
    </row>
    <row r="24" spans="1:22" ht="15.75" customHeight="1">
      <c r="A24" s="9" t="s">
        <v>29</v>
      </c>
      <c r="B24" s="31"/>
      <c r="C24" s="31"/>
      <c r="D24" s="31"/>
      <c r="E24" s="31"/>
      <c r="F24" s="31"/>
      <c r="G24" s="31"/>
      <c r="H24" s="31"/>
      <c r="I24" s="31"/>
      <c r="J24" s="31">
        <v>5</v>
      </c>
      <c r="K24" s="51">
        <v>3</v>
      </c>
      <c r="L24" s="132"/>
      <c r="M24" s="17"/>
      <c r="N24" s="18"/>
      <c r="O24" s="59"/>
      <c r="P24" s="41">
        <v>6</v>
      </c>
      <c r="Q24" s="60"/>
      <c r="R24" s="61"/>
      <c r="S24" s="52"/>
      <c r="T24" s="52"/>
      <c r="U24" s="52"/>
      <c r="V24" s="52"/>
    </row>
    <row r="25" spans="1:22" ht="15.75" customHeight="1">
      <c r="A25" s="9" t="s">
        <v>30</v>
      </c>
      <c r="B25" s="31"/>
      <c r="C25" s="31"/>
      <c r="D25" s="31"/>
      <c r="E25" s="31"/>
      <c r="F25" s="31"/>
      <c r="G25" s="31"/>
      <c r="H25" s="31"/>
      <c r="I25" s="31"/>
      <c r="J25" s="31">
        <v>2</v>
      </c>
      <c r="K25" s="51">
        <v>1</v>
      </c>
      <c r="L25" s="132"/>
      <c r="M25" s="17"/>
      <c r="N25" s="18"/>
      <c r="O25" s="29"/>
      <c r="P25" s="44">
        <v>2</v>
      </c>
      <c r="Q25" s="46"/>
      <c r="R25" s="29"/>
      <c r="S25" s="52"/>
      <c r="T25" s="52"/>
      <c r="U25" s="52"/>
      <c r="V25" s="52"/>
    </row>
    <row r="26" spans="1:22" ht="15.75" customHeight="1">
      <c r="A26" s="9" t="s">
        <v>31</v>
      </c>
      <c r="B26" s="31"/>
      <c r="C26" s="31"/>
      <c r="D26" s="31"/>
      <c r="E26" s="31"/>
      <c r="F26" s="31"/>
      <c r="G26" s="31"/>
      <c r="H26" s="31"/>
      <c r="I26" s="31"/>
      <c r="J26" s="31">
        <v>2</v>
      </c>
      <c r="K26" s="51">
        <v>1</v>
      </c>
      <c r="L26" s="132"/>
      <c r="M26" s="17"/>
      <c r="N26" s="18"/>
      <c r="O26" s="29"/>
      <c r="P26" s="44">
        <v>3</v>
      </c>
      <c r="Q26" s="46"/>
      <c r="R26" s="29"/>
      <c r="S26" s="52"/>
      <c r="T26" s="52"/>
      <c r="U26" s="52"/>
      <c r="V26" s="52"/>
    </row>
    <row r="27" spans="1:22" ht="15.75" customHeight="1">
      <c r="A27" s="9" t="s">
        <v>32</v>
      </c>
      <c r="B27" s="31"/>
      <c r="C27" s="31"/>
      <c r="D27" s="31"/>
      <c r="E27" s="31"/>
      <c r="F27" s="31"/>
      <c r="G27" s="31"/>
      <c r="H27" s="31"/>
      <c r="I27" s="31"/>
      <c r="J27" s="31">
        <v>1</v>
      </c>
      <c r="K27" s="51">
        <v>1</v>
      </c>
      <c r="L27" s="132"/>
      <c r="M27" s="17"/>
      <c r="N27" s="18"/>
      <c r="O27" s="29"/>
      <c r="P27" s="44">
        <v>1</v>
      </c>
      <c r="Q27" s="46"/>
      <c r="R27" s="29"/>
      <c r="S27" s="52"/>
      <c r="T27" s="52"/>
      <c r="U27" s="52"/>
      <c r="V27" s="52"/>
    </row>
    <row r="28" spans="1:22" ht="15.75" customHeight="1">
      <c r="A28" s="9" t="s">
        <v>33</v>
      </c>
      <c r="B28" s="31"/>
      <c r="C28" s="31"/>
      <c r="D28" s="31"/>
      <c r="E28" s="31"/>
      <c r="F28" s="31"/>
      <c r="G28" s="31"/>
      <c r="H28" s="31"/>
      <c r="I28" s="31"/>
      <c r="J28" s="31"/>
      <c r="K28" s="51"/>
      <c r="L28" s="132"/>
      <c r="M28" s="17"/>
      <c r="N28" s="18"/>
      <c r="O28" s="17"/>
      <c r="P28" s="18"/>
      <c r="Q28" s="28"/>
      <c r="R28" s="29"/>
      <c r="S28" s="52"/>
      <c r="T28" s="52"/>
      <c r="U28" s="52"/>
      <c r="V28" s="52"/>
    </row>
    <row r="29" spans="1:22" ht="15.75" customHeight="1">
      <c r="A29" s="9" t="s">
        <v>34</v>
      </c>
      <c r="B29" s="31"/>
      <c r="C29" s="31"/>
      <c r="D29" s="31"/>
      <c r="E29" s="31"/>
      <c r="F29" s="31"/>
      <c r="G29" s="31"/>
      <c r="H29" s="31"/>
      <c r="I29" s="31"/>
      <c r="J29" s="31"/>
      <c r="K29" s="51"/>
      <c r="L29" s="132"/>
      <c r="M29" s="17"/>
      <c r="N29" s="18"/>
      <c r="O29" s="19"/>
      <c r="P29" s="20"/>
      <c r="Q29" s="21"/>
      <c r="R29" s="22"/>
      <c r="S29" s="52"/>
      <c r="T29" s="52"/>
      <c r="U29" s="52"/>
      <c r="V29" s="52"/>
    </row>
    <row r="30" spans="1:22" ht="15.75" customHeight="1">
      <c r="A30" s="9" t="s">
        <v>35</v>
      </c>
      <c r="B30" s="31"/>
      <c r="C30" s="31"/>
      <c r="D30" s="31"/>
      <c r="E30" s="31"/>
      <c r="F30" s="31"/>
      <c r="G30" s="31"/>
      <c r="H30" s="31"/>
      <c r="I30" s="31"/>
      <c r="J30" s="31"/>
      <c r="K30" s="51"/>
      <c r="L30" s="132"/>
      <c r="M30" s="17"/>
      <c r="N30" s="18"/>
      <c r="O30" s="23"/>
      <c r="P30" s="24"/>
      <c r="Q30" s="25"/>
      <c r="R30" s="26"/>
      <c r="S30" s="52"/>
      <c r="T30" s="52"/>
      <c r="U30" s="52"/>
      <c r="V30" s="52"/>
    </row>
    <row r="31" spans="1:22" ht="15.75" customHeight="1">
      <c r="A31" s="9" t="s">
        <v>36</v>
      </c>
      <c r="B31" s="115"/>
      <c r="C31" s="115"/>
      <c r="D31" s="115"/>
      <c r="E31" s="115"/>
      <c r="F31" s="115"/>
      <c r="G31" s="115"/>
      <c r="H31" s="115"/>
      <c r="I31" s="115"/>
      <c r="J31" s="115"/>
      <c r="K31" s="51"/>
      <c r="L31" s="133"/>
      <c r="M31" s="48"/>
      <c r="N31" s="49"/>
      <c r="O31" s="11"/>
      <c r="P31" s="12"/>
      <c r="Q31" s="12"/>
      <c r="R31" s="13"/>
      <c r="S31" s="52"/>
      <c r="T31" s="52"/>
      <c r="U31" s="52"/>
      <c r="V31" s="52"/>
    </row>
    <row r="32" spans="1:22" ht="18">
      <c r="A32" s="14"/>
      <c r="B32" s="193" t="s">
        <v>37</v>
      </c>
      <c r="C32" s="193"/>
      <c r="D32" s="193"/>
      <c r="E32" s="193"/>
      <c r="F32" s="193"/>
      <c r="G32" s="193"/>
      <c r="H32" s="193"/>
      <c r="I32" s="193"/>
      <c r="J32" s="193"/>
      <c r="K32" s="114">
        <f>SUM(K15:K28)</f>
        <v>37</v>
      </c>
      <c r="L32" s="134">
        <f>IF(K23=0,"",K23/B15)</f>
        <v>0.60784313725490191</v>
      </c>
      <c r="M32" s="30">
        <f>IF(K32=0,"",K32/B15)</f>
        <v>0.72549019607843135</v>
      </c>
      <c r="N32" s="30">
        <f>IF(K23=0,"",M32-L32)</f>
        <v>0.11764705882352944</v>
      </c>
      <c r="O32" s="5"/>
      <c r="P32" s="6"/>
      <c r="Q32" s="16"/>
      <c r="R32" s="5"/>
      <c r="S32" s="52"/>
      <c r="T32" s="52"/>
      <c r="U32" s="52"/>
      <c r="V32" s="52"/>
    </row>
    <row r="33" spans="1:22" ht="12.75" customHeight="1">
      <c r="L33" s="130"/>
      <c r="M33" s="5"/>
      <c r="O33" s="5"/>
      <c r="S33" s="52"/>
      <c r="T33" s="52"/>
      <c r="U33" s="52"/>
      <c r="V33" s="52"/>
    </row>
    <row r="34" spans="1:22" ht="12.75" customHeight="1">
      <c r="K34" s="129"/>
      <c r="L34" s="130"/>
      <c r="M34" s="5"/>
      <c r="O34" s="5"/>
      <c r="S34" s="52"/>
      <c r="T34" s="52"/>
      <c r="U34" s="52"/>
      <c r="V34" s="52"/>
    </row>
    <row r="35" spans="1:22" ht="26.25">
      <c r="A35" s="7"/>
      <c r="B35" s="194" t="s">
        <v>72</v>
      </c>
      <c r="C35" s="194"/>
      <c r="D35" s="194"/>
      <c r="E35" s="194"/>
      <c r="F35" s="194"/>
      <c r="G35" s="194"/>
      <c r="H35" s="194"/>
      <c r="I35" s="194"/>
      <c r="J35" s="194"/>
      <c r="K35" s="113" t="s">
        <v>21</v>
      </c>
      <c r="L35" s="136"/>
      <c r="M35" s="67"/>
      <c r="N35" s="6"/>
      <c r="O35" s="5"/>
      <c r="P35" s="6"/>
      <c r="Q35" s="6"/>
      <c r="R35" s="6"/>
      <c r="S35" s="52"/>
      <c r="T35" s="52"/>
      <c r="U35" s="52"/>
      <c r="V35" s="52"/>
    </row>
    <row r="36" spans="1:22" ht="20.25">
      <c r="A36" s="195" t="s">
        <v>1</v>
      </c>
      <c r="B36" s="197" t="s">
        <v>2</v>
      </c>
      <c r="C36" s="205"/>
      <c r="D36" s="205"/>
      <c r="E36" s="205"/>
      <c r="F36" s="205"/>
      <c r="G36" s="205"/>
      <c r="H36" s="205"/>
      <c r="I36" s="205"/>
      <c r="J36" s="206"/>
      <c r="K36" s="200" t="s">
        <v>3</v>
      </c>
      <c r="L36" s="191" t="s">
        <v>4</v>
      </c>
      <c r="M36" s="191" t="s">
        <v>5</v>
      </c>
      <c r="N36" s="202" t="s">
        <v>6</v>
      </c>
      <c r="O36" s="191" t="s">
        <v>7</v>
      </c>
      <c r="P36" s="189" t="s">
        <v>8</v>
      </c>
      <c r="Q36" s="189" t="s">
        <v>9</v>
      </c>
      <c r="R36" s="191" t="s">
        <v>10</v>
      </c>
      <c r="S36" s="52"/>
      <c r="T36" s="52"/>
      <c r="U36" s="52"/>
      <c r="V36" s="52"/>
    </row>
    <row r="37" spans="1:22" ht="15.75">
      <c r="A37" s="204"/>
      <c r="B37" s="9" t="s">
        <v>11</v>
      </c>
      <c r="C37" s="9" t="s">
        <v>12</v>
      </c>
      <c r="D37" s="9" t="s">
        <v>13</v>
      </c>
      <c r="E37" s="9" t="s">
        <v>14</v>
      </c>
      <c r="F37" s="9" t="s">
        <v>15</v>
      </c>
      <c r="G37" s="9" t="s">
        <v>16</v>
      </c>
      <c r="H37" s="9" t="s">
        <v>17</v>
      </c>
      <c r="I37" s="9" t="s">
        <v>18</v>
      </c>
      <c r="J37" s="9" t="s">
        <v>19</v>
      </c>
      <c r="K37" s="207"/>
      <c r="L37" s="207"/>
      <c r="M37" s="204"/>
      <c r="N37" s="204"/>
      <c r="O37" s="204"/>
      <c r="P37" s="204"/>
      <c r="Q37" s="204"/>
      <c r="R37" s="204"/>
      <c r="S37" s="52"/>
      <c r="T37" s="52"/>
      <c r="U37" s="52"/>
      <c r="V37" s="52"/>
    </row>
    <row r="38" spans="1:22" ht="15.75">
      <c r="A38" s="9" t="s">
        <v>21</v>
      </c>
      <c r="B38" s="31">
        <v>47</v>
      </c>
      <c r="C38" s="31"/>
      <c r="D38" s="31"/>
      <c r="E38" s="31"/>
      <c r="F38" s="31"/>
      <c r="G38" s="31"/>
      <c r="H38" s="31"/>
      <c r="I38" s="31"/>
      <c r="J38" s="31"/>
      <c r="K38" s="51"/>
      <c r="L38" s="131"/>
      <c r="M38" s="33"/>
      <c r="N38" s="34"/>
      <c r="O38" s="53"/>
      <c r="P38" s="36">
        <v>47</v>
      </c>
      <c r="Q38" s="54"/>
      <c r="R38" s="53"/>
      <c r="S38" s="52"/>
      <c r="T38" s="52"/>
      <c r="U38" s="52"/>
      <c r="V38" s="52"/>
    </row>
    <row r="39" spans="1:22" ht="15.75" customHeight="1">
      <c r="A39" s="9" t="s">
        <v>22</v>
      </c>
      <c r="B39" s="31"/>
      <c r="C39" s="31">
        <v>44</v>
      </c>
      <c r="D39" s="31"/>
      <c r="E39" s="31"/>
      <c r="F39" s="31"/>
      <c r="G39" s="31"/>
      <c r="H39" s="31"/>
      <c r="I39" s="31"/>
      <c r="J39" s="31"/>
      <c r="K39" s="51"/>
      <c r="L39" s="132"/>
      <c r="M39" s="17"/>
      <c r="N39" s="39"/>
      <c r="O39" s="40">
        <f>IF(C39=0,"",C39/B38)</f>
        <v>0.93617021276595747</v>
      </c>
      <c r="P39" s="41">
        <v>44</v>
      </c>
      <c r="Q39" s="42">
        <f t="shared" ref="Q39:Q46" si="2">IF(P39=0,"",P39/P38)</f>
        <v>0.93617021276595747</v>
      </c>
      <c r="R39" s="42">
        <f t="shared" ref="R39:R46" si="3">IF(P39=0,"",100%-Q39)</f>
        <v>6.3829787234042534E-2</v>
      </c>
      <c r="S39" s="52"/>
      <c r="T39" s="52"/>
      <c r="U39" s="52"/>
      <c r="V39" s="52"/>
    </row>
    <row r="40" spans="1:22" ht="15.75" customHeight="1">
      <c r="A40" s="9" t="s">
        <v>23</v>
      </c>
      <c r="B40" s="31"/>
      <c r="C40" s="31"/>
      <c r="D40" s="31">
        <v>38</v>
      </c>
      <c r="E40" s="31"/>
      <c r="F40" s="31"/>
      <c r="G40" s="31"/>
      <c r="H40" s="31"/>
      <c r="I40" s="31"/>
      <c r="J40" s="31"/>
      <c r="K40" s="51"/>
      <c r="L40" s="132"/>
      <c r="M40" s="17"/>
      <c r="N40" s="39"/>
      <c r="O40" s="40">
        <f>IF(D40=0,"",D40/C39)</f>
        <v>0.86363636363636365</v>
      </c>
      <c r="P40" s="41">
        <v>39</v>
      </c>
      <c r="Q40" s="42">
        <f t="shared" si="2"/>
        <v>0.88636363636363635</v>
      </c>
      <c r="R40" s="42">
        <f t="shared" si="3"/>
        <v>0.11363636363636365</v>
      </c>
      <c r="S40" s="52"/>
      <c r="T40" s="52"/>
      <c r="U40" s="52"/>
      <c r="V40" s="52"/>
    </row>
    <row r="41" spans="1:22" ht="15.75" customHeight="1">
      <c r="A41" s="9" t="s">
        <v>24</v>
      </c>
      <c r="B41" s="31"/>
      <c r="C41" s="31"/>
      <c r="D41" s="31"/>
      <c r="E41" s="31">
        <v>35</v>
      </c>
      <c r="F41" s="31"/>
      <c r="G41" s="31"/>
      <c r="H41" s="31"/>
      <c r="I41" s="31"/>
      <c r="J41" s="31"/>
      <c r="K41" s="51"/>
      <c r="L41" s="132"/>
      <c r="M41" s="17"/>
      <c r="N41" s="39"/>
      <c r="O41" s="40">
        <f>IF(E41=0,"",E41/D40)</f>
        <v>0.92105263157894735</v>
      </c>
      <c r="P41" s="41">
        <v>37</v>
      </c>
      <c r="Q41" s="42">
        <f t="shared" si="2"/>
        <v>0.94871794871794868</v>
      </c>
      <c r="R41" s="42">
        <f t="shared" si="3"/>
        <v>5.1282051282051322E-2</v>
      </c>
      <c r="S41" s="52"/>
      <c r="T41" s="52"/>
      <c r="U41" s="52"/>
      <c r="V41" s="52"/>
    </row>
    <row r="42" spans="1:22" ht="15.75" customHeight="1">
      <c r="A42" s="9" t="s">
        <v>25</v>
      </c>
      <c r="B42" s="31"/>
      <c r="C42" s="31"/>
      <c r="D42" s="31"/>
      <c r="E42" s="31"/>
      <c r="F42" s="31">
        <v>25</v>
      </c>
      <c r="G42" s="31"/>
      <c r="H42" s="31"/>
      <c r="I42" s="31"/>
      <c r="J42" s="31"/>
      <c r="K42" s="51"/>
      <c r="L42" s="132"/>
      <c r="M42" s="17"/>
      <c r="N42" s="39"/>
      <c r="O42" s="40">
        <f>IF(F42=0,"",F42/E41)</f>
        <v>0.7142857142857143</v>
      </c>
      <c r="P42" s="41">
        <v>31</v>
      </c>
      <c r="Q42" s="42">
        <f t="shared" si="2"/>
        <v>0.83783783783783783</v>
      </c>
      <c r="R42" s="42">
        <f t="shared" si="3"/>
        <v>0.16216216216216217</v>
      </c>
      <c r="S42" s="52"/>
      <c r="T42" s="52"/>
      <c r="U42" s="52"/>
      <c r="V42" s="52"/>
    </row>
    <row r="43" spans="1:22" ht="15.75" customHeight="1">
      <c r="A43" s="9" t="s">
        <v>26</v>
      </c>
      <c r="B43" s="31"/>
      <c r="C43" s="31"/>
      <c r="D43" s="31"/>
      <c r="E43" s="31"/>
      <c r="F43" s="31"/>
      <c r="G43" s="31">
        <v>24</v>
      </c>
      <c r="H43" s="31"/>
      <c r="I43" s="31"/>
      <c r="J43" s="31"/>
      <c r="K43" s="51"/>
      <c r="L43" s="132"/>
      <c r="M43" s="17"/>
      <c r="N43" s="39"/>
      <c r="O43" s="40">
        <f>IF(G43=0,"",G43/F42)</f>
        <v>0.96</v>
      </c>
      <c r="P43" s="41">
        <v>30</v>
      </c>
      <c r="Q43" s="42">
        <f t="shared" si="2"/>
        <v>0.967741935483871</v>
      </c>
      <c r="R43" s="42">
        <f t="shared" si="3"/>
        <v>3.2258064516129004E-2</v>
      </c>
      <c r="S43" s="52"/>
      <c r="T43" s="52"/>
      <c r="U43" s="52"/>
      <c r="V43" s="52"/>
    </row>
    <row r="44" spans="1:22" ht="15.75" customHeight="1">
      <c r="A44" s="9" t="s">
        <v>27</v>
      </c>
      <c r="B44" s="31"/>
      <c r="C44" s="31"/>
      <c r="D44" s="31"/>
      <c r="E44" s="31"/>
      <c r="F44" s="31"/>
      <c r="G44" s="31"/>
      <c r="H44" s="31">
        <v>22</v>
      </c>
      <c r="I44" s="31"/>
      <c r="J44" s="31"/>
      <c r="K44" s="51"/>
      <c r="L44" s="132"/>
      <c r="M44" s="17"/>
      <c r="N44" s="39"/>
      <c r="O44" s="40">
        <f>IF(H44=0,"",H44/G43)</f>
        <v>0.91666666666666663</v>
      </c>
      <c r="P44" s="41">
        <v>27</v>
      </c>
      <c r="Q44" s="42">
        <f t="shared" si="2"/>
        <v>0.9</v>
      </c>
      <c r="R44" s="42">
        <f t="shared" si="3"/>
        <v>9.9999999999999978E-2</v>
      </c>
      <c r="S44" s="52"/>
      <c r="T44" s="52"/>
      <c r="U44" s="52"/>
      <c r="V44" s="52"/>
    </row>
    <row r="45" spans="1:22" ht="15.75" customHeight="1">
      <c r="A45" s="9" t="s">
        <v>28</v>
      </c>
      <c r="B45" s="31"/>
      <c r="C45" s="31"/>
      <c r="D45" s="31"/>
      <c r="E45" s="31"/>
      <c r="F45" s="31"/>
      <c r="G45" s="31"/>
      <c r="H45" s="31"/>
      <c r="I45" s="31">
        <v>21</v>
      </c>
      <c r="J45" s="31"/>
      <c r="K45" s="51"/>
      <c r="L45" s="132"/>
      <c r="M45" s="17"/>
      <c r="N45" s="39"/>
      <c r="O45" s="40">
        <f>IF(I45=0,"",I45/H44)</f>
        <v>0.95454545454545459</v>
      </c>
      <c r="P45" s="41">
        <v>24</v>
      </c>
      <c r="Q45" s="42">
        <f t="shared" si="2"/>
        <v>0.88888888888888884</v>
      </c>
      <c r="R45" s="42">
        <f t="shared" si="3"/>
        <v>0.11111111111111116</v>
      </c>
      <c r="S45" s="52"/>
      <c r="T45" s="52"/>
      <c r="U45" s="52"/>
      <c r="V45" s="52"/>
    </row>
    <row r="46" spans="1:22" ht="15.75" customHeight="1">
      <c r="A46" s="9" t="s">
        <v>29</v>
      </c>
      <c r="B46" s="31"/>
      <c r="C46" s="31"/>
      <c r="D46" s="31"/>
      <c r="E46" s="31"/>
      <c r="F46" s="31"/>
      <c r="G46" s="31"/>
      <c r="H46" s="31"/>
      <c r="I46" s="31"/>
      <c r="J46" s="31">
        <v>21</v>
      </c>
      <c r="K46" s="51">
        <v>20</v>
      </c>
      <c r="L46" s="132"/>
      <c r="M46" s="17"/>
      <c r="N46" s="39"/>
      <c r="O46" s="55">
        <f>IF(J46=0,"",J46/I45)</f>
        <v>1</v>
      </c>
      <c r="P46" s="41">
        <v>25</v>
      </c>
      <c r="Q46" s="56">
        <f t="shared" si="2"/>
        <v>1.0416666666666667</v>
      </c>
      <c r="R46" s="56">
        <f t="shared" si="3"/>
        <v>-4.1666666666666741E-2</v>
      </c>
      <c r="S46" s="52"/>
      <c r="T46" s="52"/>
      <c r="U46" s="52"/>
      <c r="V46" s="52"/>
    </row>
    <row r="47" spans="1:22" ht="15.75" customHeight="1">
      <c r="A47" s="9" t="s">
        <v>30</v>
      </c>
      <c r="B47" s="31"/>
      <c r="C47" s="31"/>
      <c r="D47" s="31"/>
      <c r="E47" s="31"/>
      <c r="F47" s="31"/>
      <c r="G47" s="31"/>
      <c r="H47" s="31"/>
      <c r="I47" s="31"/>
      <c r="J47" s="31">
        <v>3</v>
      </c>
      <c r="K47" s="51">
        <v>2</v>
      </c>
      <c r="L47" s="132"/>
      <c r="M47" s="17"/>
      <c r="N47" s="18"/>
      <c r="O47" s="59"/>
      <c r="P47" s="41">
        <v>6</v>
      </c>
      <c r="Q47" s="60"/>
      <c r="R47" s="61"/>
      <c r="S47" s="52"/>
      <c r="T47" s="52"/>
      <c r="U47" s="52"/>
      <c r="V47" s="52"/>
    </row>
    <row r="48" spans="1:22" ht="15.75" customHeight="1">
      <c r="A48" s="9" t="s">
        <v>31</v>
      </c>
      <c r="B48" s="31"/>
      <c r="C48" s="31"/>
      <c r="D48" s="31"/>
      <c r="E48" s="31"/>
      <c r="F48" s="31"/>
      <c r="G48" s="31"/>
      <c r="H48" s="31"/>
      <c r="I48" s="31"/>
      <c r="J48" s="31">
        <v>2</v>
      </c>
      <c r="K48" s="51">
        <v>2</v>
      </c>
      <c r="L48" s="132"/>
      <c r="M48" s="17"/>
      <c r="N48" s="18"/>
      <c r="O48" s="29"/>
      <c r="P48" s="44">
        <v>4</v>
      </c>
      <c r="Q48" s="46"/>
      <c r="R48" s="29"/>
      <c r="S48" s="52"/>
      <c r="T48" s="52"/>
      <c r="U48" s="52"/>
      <c r="V48" s="52"/>
    </row>
    <row r="49" spans="1:22" ht="15.75" customHeight="1">
      <c r="A49" s="9" t="s">
        <v>32</v>
      </c>
      <c r="B49" s="31"/>
      <c r="C49" s="31"/>
      <c r="D49" s="31"/>
      <c r="E49" s="31"/>
      <c r="F49" s="31"/>
      <c r="G49" s="31"/>
      <c r="H49" s="31"/>
      <c r="I49" s="31"/>
      <c r="J49" s="31">
        <v>1</v>
      </c>
      <c r="K49" s="51">
        <v>1</v>
      </c>
      <c r="L49" s="132"/>
      <c r="M49" s="17"/>
      <c r="N49" s="18"/>
      <c r="O49" s="29"/>
      <c r="P49" s="44">
        <v>2</v>
      </c>
      <c r="Q49" s="46"/>
      <c r="R49" s="29"/>
      <c r="S49" s="52"/>
      <c r="T49" s="52"/>
      <c r="U49" s="52"/>
      <c r="V49" s="52"/>
    </row>
    <row r="50" spans="1:22" ht="15.75" customHeight="1">
      <c r="A50" s="9" t="s">
        <v>33</v>
      </c>
      <c r="B50" s="31"/>
      <c r="C50" s="31"/>
      <c r="D50" s="31"/>
      <c r="E50" s="31"/>
      <c r="F50" s="31"/>
      <c r="G50" s="31"/>
      <c r="H50" s="31"/>
      <c r="I50" s="31">
        <v>1</v>
      </c>
      <c r="J50" s="31"/>
      <c r="K50" s="51"/>
      <c r="L50" s="132"/>
      <c r="M50" s="17"/>
      <c r="N50" s="18"/>
      <c r="O50" s="29"/>
      <c r="P50" s="118">
        <v>1</v>
      </c>
      <c r="Q50" s="46"/>
      <c r="R50" s="29"/>
      <c r="S50" s="52"/>
      <c r="T50" s="52"/>
      <c r="U50" s="52"/>
      <c r="V50" s="52"/>
    </row>
    <row r="51" spans="1:22" ht="15.75" customHeight="1">
      <c r="A51" s="9" t="s">
        <v>34</v>
      </c>
      <c r="B51" s="31"/>
      <c r="C51" s="31"/>
      <c r="D51" s="31"/>
      <c r="E51" s="31"/>
      <c r="F51" s="31"/>
      <c r="G51" s="31"/>
      <c r="H51" s="31"/>
      <c r="I51" s="31"/>
      <c r="J51" s="31">
        <v>1</v>
      </c>
      <c r="K51" s="51">
        <v>1</v>
      </c>
      <c r="L51" s="132"/>
      <c r="M51" s="17"/>
      <c r="N51" s="18"/>
      <c r="O51" s="17"/>
      <c r="P51" s="89">
        <v>1</v>
      </c>
      <c r="Q51" s="28"/>
      <c r="R51" s="29"/>
      <c r="S51" s="52"/>
      <c r="T51" s="52"/>
      <c r="U51" s="52"/>
      <c r="V51" s="52"/>
    </row>
    <row r="52" spans="1:22" ht="15.75" customHeight="1">
      <c r="A52" s="9" t="s">
        <v>35</v>
      </c>
      <c r="B52" s="31"/>
      <c r="C52" s="31"/>
      <c r="D52" s="31"/>
      <c r="E52" s="31"/>
      <c r="F52" s="31"/>
      <c r="G52" s="31"/>
      <c r="H52" s="31"/>
      <c r="I52" s="31"/>
      <c r="J52" s="31"/>
      <c r="K52" s="51"/>
      <c r="L52" s="132"/>
      <c r="M52" s="17"/>
      <c r="N52" s="18"/>
      <c r="O52" s="19"/>
      <c r="P52" s="122"/>
      <c r="Q52" s="21"/>
      <c r="R52" s="22"/>
      <c r="S52" s="52"/>
      <c r="T52" s="52"/>
      <c r="U52" s="52"/>
      <c r="V52" s="52"/>
    </row>
    <row r="53" spans="1:22" ht="15.75" customHeight="1">
      <c r="A53" s="9" t="s">
        <v>36</v>
      </c>
      <c r="B53" s="31"/>
      <c r="C53" s="31"/>
      <c r="D53" s="31"/>
      <c r="E53" s="31"/>
      <c r="F53" s="31"/>
      <c r="G53" s="31"/>
      <c r="H53" s="31"/>
      <c r="I53" s="31"/>
      <c r="J53" s="31"/>
      <c r="K53" s="51"/>
      <c r="L53" s="132"/>
      <c r="M53" s="17"/>
      <c r="N53" s="18"/>
      <c r="O53" s="23"/>
      <c r="P53" s="24"/>
      <c r="Q53" s="25"/>
      <c r="R53" s="26"/>
      <c r="S53" s="52"/>
      <c r="T53" s="52"/>
      <c r="U53" s="52"/>
      <c r="V53" s="52"/>
    </row>
    <row r="54" spans="1:22" ht="15.75" customHeight="1">
      <c r="A54" s="9" t="s">
        <v>38</v>
      </c>
      <c r="B54" s="115"/>
      <c r="C54" s="115"/>
      <c r="D54" s="115"/>
      <c r="E54" s="115"/>
      <c r="F54" s="115"/>
      <c r="G54" s="115"/>
      <c r="H54" s="115"/>
      <c r="I54" s="115"/>
      <c r="J54" s="115"/>
      <c r="K54" s="51"/>
      <c r="L54" s="133"/>
      <c r="M54" s="48"/>
      <c r="N54" s="49"/>
      <c r="O54" s="11"/>
      <c r="P54" s="12"/>
      <c r="Q54" s="12"/>
      <c r="R54" s="13"/>
      <c r="S54" s="52"/>
      <c r="T54" s="52"/>
      <c r="U54" s="52"/>
      <c r="V54" s="52"/>
    </row>
    <row r="55" spans="1:22" ht="18">
      <c r="A55" s="14"/>
      <c r="B55" s="193" t="s">
        <v>37</v>
      </c>
      <c r="C55" s="193"/>
      <c r="D55" s="193"/>
      <c r="E55" s="193"/>
      <c r="F55" s="193"/>
      <c r="G55" s="193"/>
      <c r="H55" s="193"/>
      <c r="I55" s="193"/>
      <c r="J55" s="193"/>
      <c r="K55" s="114">
        <f>SUM(K38:K51)</f>
        <v>26</v>
      </c>
      <c r="L55" s="134">
        <f>IF(K46=0,"",K46/B38)</f>
        <v>0.42553191489361702</v>
      </c>
      <c r="M55" s="30">
        <f>IF(K55=0,"",K55/B38)</f>
        <v>0.55319148936170215</v>
      </c>
      <c r="N55" s="30">
        <f>IF(K46=0,"",M55-L55)</f>
        <v>0.12765957446808512</v>
      </c>
      <c r="O55" s="5"/>
      <c r="P55" s="6"/>
      <c r="Q55" s="16"/>
      <c r="R55" s="5"/>
      <c r="S55" s="52"/>
      <c r="T55" s="52"/>
      <c r="U55" s="52"/>
      <c r="V55" s="52"/>
    </row>
    <row r="56" spans="1:22" ht="12.75" customHeight="1">
      <c r="L56" s="130"/>
      <c r="M56" s="5"/>
      <c r="O56" s="5"/>
      <c r="S56" s="52"/>
      <c r="T56" s="52"/>
      <c r="U56" s="52"/>
      <c r="V56" s="52"/>
    </row>
    <row r="57" spans="1:22" ht="12.75" customHeight="1">
      <c r="L57" s="130"/>
      <c r="M57" s="5"/>
      <c r="O57" s="5"/>
      <c r="S57" s="52"/>
      <c r="T57" s="52"/>
      <c r="U57" s="52"/>
      <c r="V57" s="52"/>
    </row>
    <row r="58" spans="1:22" ht="26.25">
      <c r="A58" s="7"/>
      <c r="B58" s="194" t="s">
        <v>72</v>
      </c>
      <c r="C58" s="194"/>
      <c r="D58" s="194"/>
      <c r="E58" s="194"/>
      <c r="F58" s="194"/>
      <c r="G58" s="194"/>
      <c r="H58" s="194"/>
      <c r="I58" s="194"/>
      <c r="J58" s="194"/>
      <c r="K58" s="113" t="s">
        <v>22</v>
      </c>
      <c r="L58" s="136"/>
      <c r="M58" s="67"/>
      <c r="N58" s="6"/>
      <c r="O58" s="5"/>
      <c r="P58" s="6"/>
      <c r="Q58" s="6"/>
      <c r="R58" s="6"/>
      <c r="S58" s="52"/>
      <c r="T58" s="52"/>
      <c r="U58" s="52"/>
      <c r="V58" s="52"/>
    </row>
    <row r="59" spans="1:22" ht="20.25">
      <c r="A59" s="195" t="s">
        <v>1</v>
      </c>
      <c r="B59" s="197" t="s">
        <v>2</v>
      </c>
      <c r="C59" s="205"/>
      <c r="D59" s="205"/>
      <c r="E59" s="205"/>
      <c r="F59" s="205"/>
      <c r="G59" s="205"/>
      <c r="H59" s="205"/>
      <c r="I59" s="205"/>
      <c r="J59" s="206"/>
      <c r="K59" s="200" t="s">
        <v>3</v>
      </c>
      <c r="L59" s="191" t="s">
        <v>4</v>
      </c>
      <c r="M59" s="191" t="s">
        <v>5</v>
      </c>
      <c r="N59" s="202" t="s">
        <v>6</v>
      </c>
      <c r="O59" s="191" t="s">
        <v>7</v>
      </c>
      <c r="P59" s="189" t="s">
        <v>8</v>
      </c>
      <c r="Q59" s="189" t="s">
        <v>9</v>
      </c>
      <c r="R59" s="191" t="s">
        <v>10</v>
      </c>
      <c r="S59" s="52"/>
      <c r="T59" s="52"/>
      <c r="U59" s="52"/>
      <c r="V59" s="52"/>
    </row>
    <row r="60" spans="1:22" ht="15.75">
      <c r="A60" s="204"/>
      <c r="B60" s="9" t="s">
        <v>11</v>
      </c>
      <c r="C60" s="9" t="s">
        <v>12</v>
      </c>
      <c r="D60" s="9" t="s">
        <v>13</v>
      </c>
      <c r="E60" s="9" t="s">
        <v>14</v>
      </c>
      <c r="F60" s="9" t="s">
        <v>15</v>
      </c>
      <c r="G60" s="9" t="s">
        <v>16</v>
      </c>
      <c r="H60" s="9" t="s">
        <v>17</v>
      </c>
      <c r="I60" s="9" t="s">
        <v>18</v>
      </c>
      <c r="J60" s="9" t="s">
        <v>19</v>
      </c>
      <c r="K60" s="207"/>
      <c r="L60" s="207"/>
      <c r="M60" s="204"/>
      <c r="N60" s="204"/>
      <c r="O60" s="204"/>
      <c r="P60" s="204"/>
      <c r="Q60" s="204"/>
      <c r="R60" s="204"/>
      <c r="S60" s="52"/>
      <c r="T60" s="52"/>
      <c r="U60" s="52"/>
      <c r="V60" s="52"/>
    </row>
    <row r="61" spans="1:22" ht="15.75" customHeight="1">
      <c r="A61" s="9" t="s">
        <v>22</v>
      </c>
      <c r="B61" s="31">
        <v>101</v>
      </c>
      <c r="C61" s="31"/>
      <c r="D61" s="31"/>
      <c r="E61" s="31"/>
      <c r="F61" s="31"/>
      <c r="G61" s="31"/>
      <c r="H61" s="31"/>
      <c r="I61" s="31"/>
      <c r="J61" s="31"/>
      <c r="K61" s="51"/>
      <c r="L61" s="131"/>
      <c r="M61" s="33"/>
      <c r="N61" s="34"/>
      <c r="O61" s="53"/>
      <c r="P61" s="36">
        <v>101</v>
      </c>
      <c r="Q61" s="54"/>
      <c r="R61" s="53"/>
      <c r="S61" s="52"/>
      <c r="T61" s="52"/>
      <c r="U61" s="52"/>
      <c r="V61" s="52"/>
    </row>
    <row r="62" spans="1:22" ht="15.75" customHeight="1">
      <c r="A62" s="9" t="s">
        <v>23</v>
      </c>
      <c r="B62" s="31"/>
      <c r="C62" s="31">
        <v>83</v>
      </c>
      <c r="D62" s="31"/>
      <c r="E62" s="31"/>
      <c r="F62" s="31"/>
      <c r="G62" s="31"/>
      <c r="H62" s="31"/>
      <c r="I62" s="31"/>
      <c r="J62" s="31"/>
      <c r="K62" s="51"/>
      <c r="L62" s="132"/>
      <c r="M62" s="17"/>
      <c r="N62" s="39"/>
      <c r="O62" s="40">
        <f>IF(C62=0,"",C62/B61)</f>
        <v>0.82178217821782173</v>
      </c>
      <c r="P62" s="41">
        <v>84</v>
      </c>
      <c r="Q62" s="42">
        <f t="shared" ref="Q62:Q69" si="4">IF(P62=0,"",P62/P61)</f>
        <v>0.83168316831683164</v>
      </c>
      <c r="R62" s="42">
        <f t="shared" ref="R62:R69" si="5">IF(P62=0,"",100%-Q62)</f>
        <v>0.16831683168316836</v>
      </c>
      <c r="S62" s="52"/>
      <c r="T62" s="52"/>
      <c r="U62" s="52"/>
      <c r="V62" s="52"/>
    </row>
    <row r="63" spans="1:22" ht="15.75" customHeight="1">
      <c r="A63" s="9" t="s">
        <v>24</v>
      </c>
      <c r="B63" s="31"/>
      <c r="C63" s="31"/>
      <c r="D63" s="31">
        <v>68</v>
      </c>
      <c r="E63" s="31"/>
      <c r="F63" s="31"/>
      <c r="G63" s="31"/>
      <c r="H63" s="31"/>
      <c r="I63" s="31"/>
      <c r="J63" s="31"/>
      <c r="K63" s="51"/>
      <c r="L63" s="132"/>
      <c r="M63" s="17"/>
      <c r="N63" s="39"/>
      <c r="O63" s="40">
        <f>IF(D63=0,"",D63/C62)</f>
        <v>0.81927710843373491</v>
      </c>
      <c r="P63" s="41">
        <v>76</v>
      </c>
      <c r="Q63" s="42">
        <f t="shared" si="4"/>
        <v>0.90476190476190477</v>
      </c>
      <c r="R63" s="42">
        <f t="shared" si="5"/>
        <v>9.5238095238095233E-2</v>
      </c>
      <c r="S63" s="52"/>
      <c r="T63" s="52"/>
      <c r="U63" s="52"/>
      <c r="V63" s="52"/>
    </row>
    <row r="64" spans="1:22" ht="15.75" customHeight="1">
      <c r="A64" s="9" t="s">
        <v>25</v>
      </c>
      <c r="B64" s="31"/>
      <c r="C64" s="31"/>
      <c r="D64" s="31"/>
      <c r="E64" s="31">
        <v>59</v>
      </c>
      <c r="F64" s="31"/>
      <c r="G64" s="31"/>
      <c r="H64" s="31"/>
      <c r="I64" s="31"/>
      <c r="J64" s="31"/>
      <c r="K64" s="51"/>
      <c r="L64" s="132"/>
      <c r="M64" s="17"/>
      <c r="N64" s="39"/>
      <c r="O64" s="40">
        <f>IF(E64=0,"",E64/D63)</f>
        <v>0.86764705882352944</v>
      </c>
      <c r="P64" s="41">
        <v>66</v>
      </c>
      <c r="Q64" s="42">
        <f t="shared" si="4"/>
        <v>0.86842105263157898</v>
      </c>
      <c r="R64" s="42">
        <f t="shared" si="5"/>
        <v>0.13157894736842102</v>
      </c>
      <c r="S64" s="52"/>
      <c r="T64" s="52"/>
      <c r="U64" s="52"/>
      <c r="V64" s="52"/>
    </row>
    <row r="65" spans="1:22" ht="15.75" customHeight="1">
      <c r="A65" s="9" t="s">
        <v>26</v>
      </c>
      <c r="B65" s="31"/>
      <c r="C65" s="31"/>
      <c r="D65" s="31"/>
      <c r="E65" s="31"/>
      <c r="F65" s="31">
        <v>58</v>
      </c>
      <c r="G65" s="31"/>
      <c r="H65" s="31"/>
      <c r="I65" s="31"/>
      <c r="J65" s="31"/>
      <c r="K65" s="51"/>
      <c r="L65" s="132"/>
      <c r="M65" s="17"/>
      <c r="N65" s="39"/>
      <c r="O65" s="40">
        <f>IF(F65=0,"",F65/E64)</f>
        <v>0.98305084745762716</v>
      </c>
      <c r="P65" s="41">
        <v>62</v>
      </c>
      <c r="Q65" s="42">
        <f t="shared" si="4"/>
        <v>0.93939393939393945</v>
      </c>
      <c r="R65" s="42">
        <f t="shared" si="5"/>
        <v>6.0606060606060552E-2</v>
      </c>
      <c r="S65" s="52"/>
      <c r="T65" s="52"/>
      <c r="U65" s="52"/>
      <c r="V65" s="52"/>
    </row>
    <row r="66" spans="1:22" ht="15.75" customHeight="1">
      <c r="A66" s="9" t="s">
        <v>27</v>
      </c>
      <c r="B66" s="31"/>
      <c r="C66" s="31"/>
      <c r="D66" s="31"/>
      <c r="E66" s="31"/>
      <c r="F66" s="31"/>
      <c r="G66" s="31">
        <v>54</v>
      </c>
      <c r="H66" s="31"/>
      <c r="I66" s="31"/>
      <c r="J66" s="31"/>
      <c r="K66" s="51"/>
      <c r="L66" s="132"/>
      <c r="M66" s="17"/>
      <c r="N66" s="39"/>
      <c r="O66" s="40">
        <f>IF(G66=0,"",G66/F65)</f>
        <v>0.93103448275862066</v>
      </c>
      <c r="P66" s="41">
        <v>61</v>
      </c>
      <c r="Q66" s="42">
        <f t="shared" si="4"/>
        <v>0.9838709677419355</v>
      </c>
      <c r="R66" s="42">
        <f t="shared" si="5"/>
        <v>1.6129032258064502E-2</v>
      </c>
      <c r="S66" s="52"/>
      <c r="T66" s="52"/>
      <c r="U66" s="52"/>
      <c r="V66" s="52"/>
    </row>
    <row r="67" spans="1:22" ht="15.75" customHeight="1">
      <c r="A67" s="9" t="s">
        <v>28</v>
      </c>
      <c r="B67" s="31"/>
      <c r="C67" s="31"/>
      <c r="D67" s="31"/>
      <c r="E67" s="31"/>
      <c r="F67" s="31"/>
      <c r="G67" s="31"/>
      <c r="H67" s="31">
        <v>49</v>
      </c>
      <c r="I67" s="31"/>
      <c r="J67" s="31"/>
      <c r="K67" s="51"/>
      <c r="L67" s="132"/>
      <c r="M67" s="17"/>
      <c r="N67" s="39"/>
      <c r="O67" s="40">
        <f>IF(H67=0,"",H67/G66)</f>
        <v>0.90740740740740744</v>
      </c>
      <c r="P67" s="41">
        <v>55</v>
      </c>
      <c r="Q67" s="42">
        <f t="shared" si="4"/>
        <v>0.90163934426229508</v>
      </c>
      <c r="R67" s="42">
        <f t="shared" si="5"/>
        <v>9.8360655737704916E-2</v>
      </c>
      <c r="S67" s="52"/>
      <c r="T67" s="52"/>
      <c r="U67" s="52"/>
      <c r="V67" s="52"/>
    </row>
    <row r="68" spans="1:22" ht="15.75" customHeight="1">
      <c r="A68" s="9" t="s">
        <v>29</v>
      </c>
      <c r="B68" s="31"/>
      <c r="C68" s="31"/>
      <c r="D68" s="31"/>
      <c r="E68" s="31"/>
      <c r="F68" s="31"/>
      <c r="G68" s="31"/>
      <c r="H68" s="31"/>
      <c r="I68" s="31">
        <v>47</v>
      </c>
      <c r="J68" s="31"/>
      <c r="K68" s="51"/>
      <c r="L68" s="132"/>
      <c r="M68" s="17"/>
      <c r="N68" s="39"/>
      <c r="O68" s="40">
        <f>IF(I68=0,"",I68/H67)</f>
        <v>0.95918367346938771</v>
      </c>
      <c r="P68" s="41">
        <v>53</v>
      </c>
      <c r="Q68" s="42">
        <f t="shared" si="4"/>
        <v>0.96363636363636362</v>
      </c>
      <c r="R68" s="42">
        <f t="shared" si="5"/>
        <v>3.6363636363636376E-2</v>
      </c>
      <c r="S68" s="52"/>
      <c r="T68" s="52"/>
      <c r="U68" s="52"/>
      <c r="V68" s="52"/>
    </row>
    <row r="69" spans="1:22" ht="15.75" customHeight="1">
      <c r="A69" s="9" t="s">
        <v>30</v>
      </c>
      <c r="B69" s="31"/>
      <c r="C69" s="31"/>
      <c r="D69" s="31"/>
      <c r="E69" s="31"/>
      <c r="F69" s="31"/>
      <c r="G69" s="31"/>
      <c r="H69" s="31"/>
      <c r="I69" s="31"/>
      <c r="J69" s="31">
        <v>47</v>
      </c>
      <c r="K69" s="51">
        <v>44</v>
      </c>
      <c r="L69" s="132"/>
      <c r="M69" s="17"/>
      <c r="N69" s="39"/>
      <c r="O69" s="55">
        <f>IF(J69=0,"",J69/I68)</f>
        <v>1</v>
      </c>
      <c r="P69" s="41">
        <v>56</v>
      </c>
      <c r="Q69" s="56">
        <f t="shared" si="4"/>
        <v>1.0566037735849056</v>
      </c>
      <c r="R69" s="56">
        <f t="shared" si="5"/>
        <v>-5.6603773584905648E-2</v>
      </c>
      <c r="S69" s="52"/>
      <c r="T69" s="52"/>
      <c r="U69" s="52"/>
      <c r="V69" s="52"/>
    </row>
    <row r="70" spans="1:22" ht="15.75" customHeight="1">
      <c r="A70" s="9" t="s">
        <v>31</v>
      </c>
      <c r="B70" s="31"/>
      <c r="C70" s="31"/>
      <c r="D70" s="31"/>
      <c r="E70" s="31"/>
      <c r="F70" s="31"/>
      <c r="G70" s="31"/>
      <c r="H70" s="31"/>
      <c r="I70" s="31"/>
      <c r="J70" s="31">
        <v>5</v>
      </c>
      <c r="K70" s="51">
        <v>4</v>
      </c>
      <c r="L70" s="132"/>
      <c r="M70" s="17"/>
      <c r="N70" s="18"/>
      <c r="O70" s="59"/>
      <c r="P70" s="41">
        <v>10</v>
      </c>
      <c r="Q70" s="60"/>
      <c r="R70" s="61"/>
      <c r="S70" s="52"/>
      <c r="T70" s="52"/>
      <c r="U70" s="52"/>
      <c r="V70" s="52"/>
    </row>
    <row r="71" spans="1:22" ht="15.75" customHeight="1">
      <c r="A71" s="9" t="s">
        <v>32</v>
      </c>
      <c r="B71" s="31"/>
      <c r="C71" s="31"/>
      <c r="D71" s="31"/>
      <c r="E71" s="31"/>
      <c r="F71" s="31"/>
      <c r="G71" s="31"/>
      <c r="H71" s="31"/>
      <c r="I71" s="31"/>
      <c r="J71" s="31">
        <v>2</v>
      </c>
      <c r="K71" s="51">
        <v>3</v>
      </c>
      <c r="L71" s="132"/>
      <c r="M71" s="17"/>
      <c r="N71" s="18"/>
      <c r="O71" s="29"/>
      <c r="P71" s="44">
        <v>4</v>
      </c>
      <c r="Q71" s="46"/>
      <c r="R71" s="29"/>
      <c r="S71" s="52"/>
      <c r="T71" s="52"/>
      <c r="U71" s="52"/>
      <c r="V71" s="52"/>
    </row>
    <row r="72" spans="1:22" ht="15.75" customHeight="1">
      <c r="A72" s="9" t="s">
        <v>33</v>
      </c>
      <c r="B72" s="31"/>
      <c r="C72" s="31"/>
      <c r="D72" s="31"/>
      <c r="E72" s="31"/>
      <c r="F72" s="31"/>
      <c r="G72" s="31"/>
      <c r="H72" s="31"/>
      <c r="I72" s="31">
        <v>2</v>
      </c>
      <c r="J72" s="31"/>
      <c r="K72" s="51"/>
      <c r="L72" s="132"/>
      <c r="M72" s="17"/>
      <c r="N72" s="18"/>
      <c r="O72" s="29"/>
      <c r="P72" s="44">
        <v>3</v>
      </c>
      <c r="Q72" s="46"/>
      <c r="R72" s="29"/>
      <c r="S72" s="52"/>
      <c r="T72" s="52"/>
      <c r="U72" s="52"/>
      <c r="V72" s="52"/>
    </row>
    <row r="73" spans="1:22" ht="15.75" customHeight="1">
      <c r="A73" s="9" t="s">
        <v>34</v>
      </c>
      <c r="B73" s="31"/>
      <c r="C73" s="31"/>
      <c r="D73" s="31"/>
      <c r="E73" s="31"/>
      <c r="F73" s="31"/>
      <c r="G73" s="31"/>
      <c r="H73" s="31"/>
      <c r="I73" s="31"/>
      <c r="J73" s="31">
        <v>3</v>
      </c>
      <c r="K73" s="51">
        <v>3</v>
      </c>
      <c r="L73" s="132"/>
      <c r="M73" s="17"/>
      <c r="N73" s="18"/>
      <c r="O73" s="29"/>
      <c r="P73" s="118">
        <v>4</v>
      </c>
      <c r="Q73" s="46"/>
      <c r="R73" s="29"/>
      <c r="S73" s="52"/>
      <c r="T73" s="52"/>
      <c r="U73" s="52"/>
      <c r="V73" s="52"/>
    </row>
    <row r="74" spans="1:22" ht="15.75" customHeight="1">
      <c r="A74" s="9" t="s">
        <v>35</v>
      </c>
      <c r="B74" s="31"/>
      <c r="C74" s="31"/>
      <c r="D74" s="31"/>
      <c r="E74" s="31"/>
      <c r="F74" s="31"/>
      <c r="G74" s="31"/>
      <c r="H74" s="31">
        <v>1</v>
      </c>
      <c r="I74" s="31"/>
      <c r="J74" s="31"/>
      <c r="K74" s="51"/>
      <c r="L74" s="132"/>
      <c r="M74" s="17"/>
      <c r="N74" s="18"/>
      <c r="O74" s="17"/>
      <c r="P74" s="89">
        <v>1</v>
      </c>
      <c r="Q74" s="28"/>
      <c r="R74" s="29"/>
      <c r="S74" s="52"/>
      <c r="T74" s="52"/>
      <c r="U74" s="52"/>
      <c r="V74" s="52"/>
    </row>
    <row r="75" spans="1:22" ht="15.75" customHeight="1">
      <c r="A75" s="9" t="s">
        <v>36</v>
      </c>
      <c r="B75" s="31"/>
      <c r="C75" s="31"/>
      <c r="D75" s="31"/>
      <c r="E75" s="31"/>
      <c r="F75" s="31"/>
      <c r="G75" s="31"/>
      <c r="H75" s="31"/>
      <c r="I75" s="31">
        <v>1</v>
      </c>
      <c r="J75" s="31"/>
      <c r="K75" s="51"/>
      <c r="L75" s="132"/>
      <c r="M75" s="17"/>
      <c r="N75" s="18"/>
      <c r="O75" s="19"/>
      <c r="P75" s="122"/>
      <c r="Q75" s="21"/>
      <c r="R75" s="22"/>
      <c r="S75" s="52"/>
      <c r="T75" s="52"/>
      <c r="U75" s="52"/>
      <c r="V75" s="52"/>
    </row>
    <row r="76" spans="1:22" ht="15.75" customHeight="1">
      <c r="A76" s="9" t="s">
        <v>38</v>
      </c>
      <c r="B76" s="31"/>
      <c r="C76" s="31"/>
      <c r="D76" s="31"/>
      <c r="E76" s="31"/>
      <c r="F76" s="31"/>
      <c r="G76" s="31"/>
      <c r="H76" s="31"/>
      <c r="I76" s="31"/>
      <c r="J76" s="31">
        <v>1</v>
      </c>
      <c r="K76" s="51">
        <v>1</v>
      </c>
      <c r="L76" s="132"/>
      <c r="M76" s="17"/>
      <c r="N76" s="18"/>
      <c r="O76" s="23"/>
      <c r="P76" s="24"/>
      <c r="Q76" s="25"/>
      <c r="R76" s="26"/>
      <c r="S76" s="52"/>
      <c r="T76" s="52"/>
      <c r="U76" s="52"/>
      <c r="V76" s="52"/>
    </row>
    <row r="77" spans="1:22" ht="15.75" customHeight="1">
      <c r="A77" s="9" t="s">
        <v>39</v>
      </c>
      <c r="B77" s="115"/>
      <c r="C77" s="115"/>
      <c r="D77" s="115"/>
      <c r="E77" s="115"/>
      <c r="F77" s="115"/>
      <c r="G77" s="115"/>
      <c r="H77" s="115"/>
      <c r="I77" s="115"/>
      <c r="J77" s="115"/>
      <c r="K77" s="51"/>
      <c r="L77" s="133"/>
      <c r="M77" s="48"/>
      <c r="N77" s="49"/>
      <c r="O77" s="11"/>
      <c r="P77" s="12"/>
      <c r="Q77" s="12"/>
      <c r="R77" s="13"/>
      <c r="S77" s="52"/>
      <c r="T77" s="52"/>
      <c r="U77" s="52"/>
      <c r="V77" s="52"/>
    </row>
    <row r="78" spans="1:22" ht="18">
      <c r="A78" s="14"/>
      <c r="B78" s="193" t="s">
        <v>37</v>
      </c>
      <c r="C78" s="193"/>
      <c r="D78" s="193"/>
      <c r="E78" s="193"/>
      <c r="F78" s="193"/>
      <c r="G78" s="193"/>
      <c r="H78" s="193"/>
      <c r="I78" s="193"/>
      <c r="J78" s="193"/>
      <c r="K78" s="114">
        <f>SUM(K61:K77)</f>
        <v>55</v>
      </c>
      <c r="L78" s="134">
        <f>IF(K69=0,"",K69/B61)</f>
        <v>0.43564356435643564</v>
      </c>
      <c r="M78" s="30">
        <f>IF(K78=0,"",K78/B61)</f>
        <v>0.54455445544554459</v>
      </c>
      <c r="N78" s="30">
        <f>IF(K69=0,"",M78-L78)</f>
        <v>0.10891089108910895</v>
      </c>
      <c r="O78" s="5"/>
      <c r="P78" s="6"/>
      <c r="Q78" s="16"/>
      <c r="R78" s="5"/>
      <c r="S78" s="52"/>
      <c r="T78" s="52"/>
      <c r="U78" s="52"/>
      <c r="V78" s="52"/>
    </row>
    <row r="79" spans="1:22" ht="12.75" customHeight="1">
      <c r="L79" s="130"/>
      <c r="M79" s="5"/>
      <c r="O79" s="5"/>
      <c r="S79" s="52"/>
      <c r="T79" s="52"/>
      <c r="U79" s="52"/>
      <c r="V79" s="52"/>
    </row>
    <row r="80" spans="1:22" ht="12.75" customHeight="1">
      <c r="L80" s="130"/>
      <c r="M80" s="5"/>
      <c r="O80" s="5"/>
      <c r="S80" s="52"/>
      <c r="T80" s="52"/>
      <c r="U80" s="52"/>
      <c r="V80" s="52"/>
    </row>
    <row r="81" spans="1:22" ht="26.25" customHeight="1">
      <c r="A81" s="7"/>
      <c r="B81" s="194" t="s">
        <v>72</v>
      </c>
      <c r="C81" s="194"/>
      <c r="D81" s="194"/>
      <c r="E81" s="194"/>
      <c r="F81" s="194"/>
      <c r="G81" s="194"/>
      <c r="H81" s="194"/>
      <c r="I81" s="194"/>
      <c r="J81" s="194"/>
      <c r="K81" s="113" t="s">
        <v>23</v>
      </c>
      <c r="L81" s="136"/>
      <c r="M81" s="67"/>
      <c r="N81" s="6"/>
      <c r="O81" s="5"/>
      <c r="P81" s="6"/>
      <c r="Q81" s="6"/>
      <c r="R81" s="6"/>
      <c r="S81" s="52"/>
      <c r="T81" s="52"/>
      <c r="U81" s="52"/>
      <c r="V81" s="52"/>
    </row>
    <row r="82" spans="1:22" ht="20.25">
      <c r="A82" s="195" t="s">
        <v>1</v>
      </c>
      <c r="B82" s="197" t="s">
        <v>2</v>
      </c>
      <c r="C82" s="205"/>
      <c r="D82" s="205"/>
      <c r="E82" s="205"/>
      <c r="F82" s="205"/>
      <c r="G82" s="205"/>
      <c r="H82" s="205"/>
      <c r="I82" s="205"/>
      <c r="J82" s="206"/>
      <c r="K82" s="200" t="s">
        <v>3</v>
      </c>
      <c r="L82" s="191" t="s">
        <v>4</v>
      </c>
      <c r="M82" s="191" t="s">
        <v>5</v>
      </c>
      <c r="N82" s="202" t="s">
        <v>6</v>
      </c>
      <c r="O82" s="191" t="s">
        <v>7</v>
      </c>
      <c r="P82" s="189" t="s">
        <v>8</v>
      </c>
      <c r="Q82" s="189" t="s">
        <v>9</v>
      </c>
      <c r="R82" s="191" t="s">
        <v>10</v>
      </c>
      <c r="S82" s="52"/>
      <c r="T82" s="52"/>
      <c r="U82" s="52"/>
      <c r="V82" s="52"/>
    </row>
    <row r="83" spans="1:22" ht="15.75">
      <c r="A83" s="204"/>
      <c r="B83" s="9" t="s">
        <v>11</v>
      </c>
      <c r="C83" s="9" t="s">
        <v>12</v>
      </c>
      <c r="D83" s="9" t="s">
        <v>13</v>
      </c>
      <c r="E83" s="9" t="s">
        <v>14</v>
      </c>
      <c r="F83" s="9" t="s">
        <v>15</v>
      </c>
      <c r="G83" s="9" t="s">
        <v>16</v>
      </c>
      <c r="H83" s="9" t="s">
        <v>17</v>
      </c>
      <c r="I83" s="9" t="s">
        <v>18</v>
      </c>
      <c r="J83" s="9" t="s">
        <v>19</v>
      </c>
      <c r="K83" s="207"/>
      <c r="L83" s="207"/>
      <c r="M83" s="204"/>
      <c r="N83" s="204"/>
      <c r="O83" s="204"/>
      <c r="P83" s="204"/>
      <c r="Q83" s="204"/>
      <c r="R83" s="204"/>
      <c r="S83" s="52"/>
      <c r="T83" s="52"/>
      <c r="U83" s="52"/>
      <c r="V83" s="52"/>
    </row>
    <row r="84" spans="1:22" ht="15.75" customHeight="1">
      <c r="A84" s="9" t="s">
        <v>23</v>
      </c>
      <c r="B84" s="31">
        <v>45</v>
      </c>
      <c r="C84" s="31"/>
      <c r="D84" s="31"/>
      <c r="E84" s="31"/>
      <c r="F84" s="31"/>
      <c r="G84" s="31"/>
      <c r="H84" s="31"/>
      <c r="I84" s="31"/>
      <c r="J84" s="31"/>
      <c r="K84" s="51"/>
      <c r="L84" s="131"/>
      <c r="M84" s="33"/>
      <c r="N84" s="34"/>
      <c r="O84" s="53"/>
      <c r="P84" s="36">
        <v>45</v>
      </c>
      <c r="Q84" s="54"/>
      <c r="R84" s="53"/>
      <c r="S84" s="52"/>
      <c r="T84" s="52"/>
      <c r="U84" s="52"/>
      <c r="V84" s="52"/>
    </row>
    <row r="85" spans="1:22" ht="15.75" customHeight="1">
      <c r="A85" s="9" t="s">
        <v>24</v>
      </c>
      <c r="B85" s="31"/>
      <c r="C85" s="31">
        <v>34</v>
      </c>
      <c r="D85" s="31"/>
      <c r="E85" s="31"/>
      <c r="F85" s="31"/>
      <c r="G85" s="31"/>
      <c r="H85" s="31"/>
      <c r="I85" s="31"/>
      <c r="J85" s="31"/>
      <c r="K85" s="51"/>
      <c r="L85" s="132"/>
      <c r="M85" s="17"/>
      <c r="N85" s="39"/>
      <c r="O85" s="40">
        <f>IF(C85=0,"",C85/B84)</f>
        <v>0.75555555555555554</v>
      </c>
      <c r="P85" s="41">
        <v>34</v>
      </c>
      <c r="Q85" s="42">
        <f t="shared" ref="Q85:Q92" si="6">IF(P85=0,"",P85/P84)</f>
        <v>0.75555555555555554</v>
      </c>
      <c r="R85" s="42">
        <f t="shared" ref="R85:R92" si="7">IF(P85=0,"",100%-Q85)</f>
        <v>0.24444444444444446</v>
      </c>
      <c r="S85" s="52"/>
      <c r="T85" s="52"/>
      <c r="U85" s="52"/>
      <c r="V85" s="52"/>
    </row>
    <row r="86" spans="1:22" ht="15.75" customHeight="1">
      <c r="A86" s="9" t="s">
        <v>25</v>
      </c>
      <c r="B86" s="31"/>
      <c r="C86" s="31"/>
      <c r="D86" s="31">
        <v>28</v>
      </c>
      <c r="E86" s="31"/>
      <c r="F86" s="31"/>
      <c r="G86" s="31"/>
      <c r="H86" s="31"/>
      <c r="I86" s="31"/>
      <c r="J86" s="31"/>
      <c r="K86" s="51"/>
      <c r="L86" s="132"/>
      <c r="M86" s="17"/>
      <c r="N86" s="39"/>
      <c r="O86" s="40">
        <f>IF(D86=0,"",D86/C85)</f>
        <v>0.82352941176470584</v>
      </c>
      <c r="P86" s="41">
        <v>32</v>
      </c>
      <c r="Q86" s="42">
        <f t="shared" si="6"/>
        <v>0.94117647058823528</v>
      </c>
      <c r="R86" s="42">
        <f t="shared" si="7"/>
        <v>5.8823529411764719E-2</v>
      </c>
      <c r="S86" s="52"/>
      <c r="T86" s="52"/>
      <c r="U86" s="52"/>
      <c r="V86" s="52"/>
    </row>
    <row r="87" spans="1:22" ht="15.75" customHeight="1">
      <c r="A87" s="9" t="s">
        <v>26</v>
      </c>
      <c r="B87" s="31"/>
      <c r="C87" s="31"/>
      <c r="D87" s="31"/>
      <c r="E87" s="31">
        <v>26</v>
      </c>
      <c r="F87" s="31"/>
      <c r="G87" s="31"/>
      <c r="H87" s="31"/>
      <c r="I87" s="31"/>
      <c r="J87" s="31"/>
      <c r="K87" s="51"/>
      <c r="L87" s="132"/>
      <c r="M87" s="17"/>
      <c r="N87" s="39"/>
      <c r="O87" s="40">
        <f>IF(E87=0,"",E87/D86)</f>
        <v>0.9285714285714286</v>
      </c>
      <c r="P87" s="41">
        <v>30</v>
      </c>
      <c r="Q87" s="42">
        <f t="shared" si="6"/>
        <v>0.9375</v>
      </c>
      <c r="R87" s="42">
        <f t="shared" si="7"/>
        <v>6.25E-2</v>
      </c>
      <c r="S87" s="52"/>
      <c r="T87" s="52"/>
      <c r="U87" s="52"/>
      <c r="V87" s="52"/>
    </row>
    <row r="88" spans="1:22" ht="15.75" customHeight="1">
      <c r="A88" s="9" t="s">
        <v>27</v>
      </c>
      <c r="B88" s="31"/>
      <c r="C88" s="31"/>
      <c r="D88" s="31"/>
      <c r="E88" s="31"/>
      <c r="F88" s="31">
        <v>24</v>
      </c>
      <c r="G88" s="31"/>
      <c r="H88" s="31"/>
      <c r="I88" s="31"/>
      <c r="J88" s="31"/>
      <c r="K88" s="51"/>
      <c r="L88" s="132"/>
      <c r="M88" s="17"/>
      <c r="N88" s="39"/>
      <c r="O88" s="40">
        <f>IF(F88=0,"",F88/E87)</f>
        <v>0.92307692307692313</v>
      </c>
      <c r="P88" s="41">
        <v>27</v>
      </c>
      <c r="Q88" s="42">
        <f t="shared" si="6"/>
        <v>0.9</v>
      </c>
      <c r="R88" s="42">
        <f t="shared" si="7"/>
        <v>9.9999999999999978E-2</v>
      </c>
      <c r="S88" s="52"/>
      <c r="T88" s="52"/>
      <c r="U88" s="52"/>
      <c r="V88" s="52"/>
    </row>
    <row r="89" spans="1:22" ht="15.75" customHeight="1">
      <c r="A89" s="9" t="s">
        <v>28</v>
      </c>
      <c r="B89" s="31"/>
      <c r="C89" s="31"/>
      <c r="D89" s="31"/>
      <c r="E89" s="31"/>
      <c r="F89" s="31"/>
      <c r="G89" s="31">
        <v>23</v>
      </c>
      <c r="H89" s="31"/>
      <c r="I89" s="31"/>
      <c r="J89" s="31"/>
      <c r="K89" s="51"/>
      <c r="L89" s="132"/>
      <c r="M89" s="17"/>
      <c r="N89" s="39"/>
      <c r="O89" s="40">
        <f>IF(G89=0,"",G89/F88)</f>
        <v>0.95833333333333337</v>
      </c>
      <c r="P89" s="41">
        <v>27</v>
      </c>
      <c r="Q89" s="42">
        <f t="shared" si="6"/>
        <v>1</v>
      </c>
      <c r="R89" s="42">
        <f t="shared" si="7"/>
        <v>0</v>
      </c>
      <c r="S89" s="52"/>
      <c r="T89" s="52"/>
      <c r="U89" s="52"/>
      <c r="V89" s="52"/>
    </row>
    <row r="90" spans="1:22" ht="15.75" customHeight="1">
      <c r="A90" s="9" t="s">
        <v>29</v>
      </c>
      <c r="B90" s="31"/>
      <c r="C90" s="31"/>
      <c r="D90" s="31"/>
      <c r="E90" s="31"/>
      <c r="F90" s="31"/>
      <c r="G90" s="31"/>
      <c r="H90" s="31">
        <v>22</v>
      </c>
      <c r="I90" s="31"/>
      <c r="J90" s="31"/>
      <c r="K90" s="51"/>
      <c r="L90" s="132"/>
      <c r="M90" s="17"/>
      <c r="N90" s="39"/>
      <c r="O90" s="40">
        <f>IF(H90=0,"",H90/G89)</f>
        <v>0.95652173913043481</v>
      </c>
      <c r="P90" s="41">
        <v>26</v>
      </c>
      <c r="Q90" s="42">
        <f t="shared" si="6"/>
        <v>0.96296296296296291</v>
      </c>
      <c r="R90" s="42">
        <f t="shared" si="7"/>
        <v>3.703703703703709E-2</v>
      </c>
      <c r="S90" s="52"/>
      <c r="T90" s="52"/>
      <c r="U90" s="52"/>
      <c r="V90" s="52"/>
    </row>
    <row r="91" spans="1:22" ht="15.75" customHeight="1">
      <c r="A91" s="9" t="s">
        <v>30</v>
      </c>
      <c r="B91" s="31"/>
      <c r="C91" s="31"/>
      <c r="D91" s="31"/>
      <c r="E91" s="31"/>
      <c r="F91" s="31"/>
      <c r="G91" s="31"/>
      <c r="H91" s="31"/>
      <c r="I91" s="31">
        <v>22</v>
      </c>
      <c r="J91" s="31"/>
      <c r="K91" s="51"/>
      <c r="L91" s="132"/>
      <c r="M91" s="17"/>
      <c r="N91" s="39"/>
      <c r="O91" s="40">
        <f>IF(I91=0,"",I91/H90)</f>
        <v>1</v>
      </c>
      <c r="P91" s="41">
        <v>26</v>
      </c>
      <c r="Q91" s="42">
        <f t="shared" si="6"/>
        <v>1</v>
      </c>
      <c r="R91" s="42">
        <f t="shared" si="7"/>
        <v>0</v>
      </c>
      <c r="S91" s="52"/>
      <c r="T91" s="52"/>
      <c r="U91" s="52"/>
      <c r="V91" s="52"/>
    </row>
    <row r="92" spans="1:22" ht="15.75" customHeight="1">
      <c r="A92" s="9" t="s">
        <v>31</v>
      </c>
      <c r="B92" s="31"/>
      <c r="C92" s="31"/>
      <c r="D92" s="31"/>
      <c r="E92" s="31"/>
      <c r="F92" s="31"/>
      <c r="G92" s="31"/>
      <c r="H92" s="31"/>
      <c r="I92" s="31"/>
      <c r="J92" s="31">
        <v>21</v>
      </c>
      <c r="K92" s="51">
        <v>19</v>
      </c>
      <c r="L92" s="132"/>
      <c r="M92" s="17"/>
      <c r="N92" s="39"/>
      <c r="O92" s="55">
        <f>IF(J92=0,"",J92/I91)</f>
        <v>0.95454545454545459</v>
      </c>
      <c r="P92" s="41">
        <v>25</v>
      </c>
      <c r="Q92" s="56">
        <f t="shared" si="6"/>
        <v>0.96153846153846156</v>
      </c>
      <c r="R92" s="56">
        <f t="shared" si="7"/>
        <v>3.8461538461538436E-2</v>
      </c>
      <c r="S92" s="52"/>
      <c r="T92" s="52"/>
      <c r="U92" s="52"/>
      <c r="V92" s="52"/>
    </row>
    <row r="93" spans="1:22" ht="15.75" customHeight="1">
      <c r="A93" s="9" t="s">
        <v>32</v>
      </c>
      <c r="B93" s="31"/>
      <c r="C93" s="31"/>
      <c r="D93" s="31"/>
      <c r="E93" s="31"/>
      <c r="F93" s="31"/>
      <c r="G93" s="31"/>
      <c r="H93" s="31"/>
      <c r="I93" s="31"/>
      <c r="J93" s="31">
        <v>3</v>
      </c>
      <c r="K93" s="51">
        <v>3</v>
      </c>
      <c r="L93" s="132"/>
      <c r="M93" s="17"/>
      <c r="N93" s="18"/>
      <c r="O93" s="59"/>
      <c r="P93" s="41">
        <v>5</v>
      </c>
      <c r="Q93" s="60"/>
      <c r="R93" s="61"/>
      <c r="S93" s="52"/>
      <c r="T93" s="52"/>
      <c r="U93" s="52"/>
      <c r="V93" s="52"/>
    </row>
    <row r="94" spans="1:22" ht="15.75" customHeight="1">
      <c r="A94" s="9" t="s">
        <v>33</v>
      </c>
      <c r="B94" s="31"/>
      <c r="C94" s="31"/>
      <c r="D94" s="31"/>
      <c r="E94" s="31"/>
      <c r="F94" s="31"/>
      <c r="G94" s="31"/>
      <c r="H94" s="31"/>
      <c r="I94" s="31"/>
      <c r="J94" s="31">
        <v>1</v>
      </c>
      <c r="K94" s="51">
        <v>1</v>
      </c>
      <c r="L94" s="132"/>
      <c r="M94" s="17"/>
      <c r="N94" s="18"/>
      <c r="O94" s="29"/>
      <c r="P94" s="44">
        <v>1</v>
      </c>
      <c r="Q94" s="46"/>
      <c r="R94" s="29"/>
      <c r="S94" s="52"/>
      <c r="T94" s="52"/>
      <c r="U94" s="52"/>
      <c r="V94" s="52"/>
    </row>
    <row r="95" spans="1:22" ht="15.75" customHeight="1">
      <c r="A95" s="9" t="s">
        <v>34</v>
      </c>
      <c r="B95" s="31"/>
      <c r="C95" s="31"/>
      <c r="D95" s="31"/>
      <c r="E95" s="31"/>
      <c r="F95" s="31"/>
      <c r="G95" s="31"/>
      <c r="H95" s="31"/>
      <c r="I95" s="31"/>
      <c r="J95" s="31">
        <v>1</v>
      </c>
      <c r="K95" s="51">
        <v>1</v>
      </c>
      <c r="L95" s="132"/>
      <c r="M95" s="17"/>
      <c r="N95" s="18"/>
      <c r="O95" s="29"/>
      <c r="P95" s="44">
        <v>1</v>
      </c>
      <c r="Q95" s="46"/>
      <c r="R95" s="29"/>
      <c r="S95" s="52"/>
      <c r="T95" s="52"/>
      <c r="U95" s="52"/>
      <c r="V95" s="52"/>
    </row>
    <row r="96" spans="1:22" ht="15.75" customHeight="1">
      <c r="A96" s="9" t="s">
        <v>35</v>
      </c>
      <c r="B96" s="31"/>
      <c r="C96" s="31"/>
      <c r="D96" s="31"/>
      <c r="E96" s="31"/>
      <c r="F96" s="31"/>
      <c r="G96" s="31"/>
      <c r="H96" s="31"/>
      <c r="I96" s="31"/>
      <c r="J96" s="31"/>
      <c r="K96" s="51"/>
      <c r="L96" s="132"/>
      <c r="M96" s="17"/>
      <c r="N96" s="18"/>
      <c r="O96" s="29"/>
      <c r="P96" s="44"/>
      <c r="Q96" s="46"/>
      <c r="R96" s="29"/>
      <c r="S96" s="52"/>
      <c r="T96" s="52"/>
      <c r="U96" s="52"/>
      <c r="V96" s="52"/>
    </row>
    <row r="97" spans="1:22" ht="15.75" customHeight="1">
      <c r="A97" s="9" t="s">
        <v>36</v>
      </c>
      <c r="B97" s="31"/>
      <c r="C97" s="31"/>
      <c r="D97" s="31"/>
      <c r="E97" s="31"/>
      <c r="F97" s="31"/>
      <c r="G97" s="31"/>
      <c r="H97" s="31"/>
      <c r="I97" s="31"/>
      <c r="J97" s="31"/>
      <c r="K97" s="51"/>
      <c r="L97" s="132"/>
      <c r="M97" s="17"/>
      <c r="N97" s="18"/>
      <c r="O97" s="17"/>
      <c r="P97" s="18"/>
      <c r="Q97" s="28"/>
      <c r="R97" s="29"/>
      <c r="S97" s="52"/>
      <c r="T97" s="52"/>
      <c r="U97" s="52"/>
      <c r="V97" s="52"/>
    </row>
    <row r="98" spans="1:22" ht="15.75" customHeight="1">
      <c r="A98" s="9" t="s">
        <v>38</v>
      </c>
      <c r="B98" s="31"/>
      <c r="C98" s="31"/>
      <c r="D98" s="31"/>
      <c r="E98" s="31"/>
      <c r="F98" s="31"/>
      <c r="G98" s="31"/>
      <c r="H98" s="31"/>
      <c r="I98" s="31"/>
      <c r="J98" s="31"/>
      <c r="K98" s="51"/>
      <c r="L98" s="132"/>
      <c r="M98" s="17"/>
      <c r="N98" s="18"/>
      <c r="O98" s="19"/>
      <c r="P98" s="20"/>
      <c r="Q98" s="21"/>
      <c r="R98" s="22"/>
      <c r="S98" s="52"/>
      <c r="T98" s="52"/>
      <c r="U98" s="52"/>
      <c r="V98" s="52"/>
    </row>
    <row r="99" spans="1:22" ht="15.75" customHeight="1">
      <c r="A99" s="9" t="s">
        <v>39</v>
      </c>
      <c r="B99" s="31"/>
      <c r="C99" s="31"/>
      <c r="D99" s="31"/>
      <c r="E99" s="31"/>
      <c r="F99" s="31"/>
      <c r="G99" s="31"/>
      <c r="H99" s="31"/>
      <c r="I99" s="31"/>
      <c r="J99" s="31"/>
      <c r="K99" s="51"/>
      <c r="L99" s="132"/>
      <c r="M99" s="17"/>
      <c r="N99" s="18"/>
      <c r="O99" s="23"/>
      <c r="P99" s="24"/>
      <c r="Q99" s="25"/>
      <c r="R99" s="26"/>
      <c r="S99" s="52"/>
      <c r="T99" s="52"/>
      <c r="U99" s="52"/>
      <c r="V99" s="52"/>
    </row>
    <row r="100" spans="1:22" ht="15.75" customHeight="1">
      <c r="A100" s="9" t="s">
        <v>40</v>
      </c>
      <c r="B100" s="115"/>
      <c r="C100" s="115"/>
      <c r="D100" s="115"/>
      <c r="E100" s="115"/>
      <c r="F100" s="115"/>
      <c r="G100" s="115"/>
      <c r="H100" s="115"/>
      <c r="I100" s="115"/>
      <c r="J100" s="115"/>
      <c r="K100" s="51"/>
      <c r="L100" s="133"/>
      <c r="M100" s="48"/>
      <c r="N100" s="49"/>
      <c r="O100" s="11"/>
      <c r="P100" s="12"/>
      <c r="Q100" s="12"/>
      <c r="R100" s="13"/>
      <c r="S100" s="52"/>
      <c r="T100" s="52"/>
      <c r="U100" s="52"/>
      <c r="V100" s="52"/>
    </row>
    <row r="101" spans="1:22" ht="18">
      <c r="A101" s="14"/>
      <c r="B101" s="193" t="s">
        <v>37</v>
      </c>
      <c r="C101" s="193"/>
      <c r="D101" s="193"/>
      <c r="E101" s="193"/>
      <c r="F101" s="193"/>
      <c r="G101" s="193"/>
      <c r="H101" s="193"/>
      <c r="I101" s="193"/>
      <c r="J101" s="193"/>
      <c r="K101" s="114">
        <f>SUM(K84:K100)</f>
        <v>24</v>
      </c>
      <c r="L101" s="134">
        <f>IF(K92=0,"",K92/B84)</f>
        <v>0.42222222222222222</v>
      </c>
      <c r="M101" s="30">
        <f>IF(K101=0,"",K101/B84)</f>
        <v>0.53333333333333333</v>
      </c>
      <c r="N101" s="30">
        <f>IF(K92=0,"",M101-L101)</f>
        <v>0.1111111111111111</v>
      </c>
      <c r="O101" s="5"/>
      <c r="P101" s="6"/>
      <c r="Q101" s="16"/>
      <c r="R101" s="5"/>
      <c r="S101" s="52"/>
      <c r="T101" s="52"/>
      <c r="U101" s="52"/>
      <c r="V101" s="52"/>
    </row>
    <row r="102" spans="1:22" ht="12.75" customHeight="1">
      <c r="L102" s="130"/>
      <c r="M102" s="5"/>
      <c r="O102" s="5"/>
      <c r="S102" s="52"/>
      <c r="T102" s="52"/>
      <c r="U102" s="52"/>
      <c r="V102" s="52"/>
    </row>
    <row r="103" spans="1:22" ht="12.75" customHeight="1">
      <c r="L103" s="130"/>
      <c r="M103" s="5"/>
      <c r="O103" s="5"/>
      <c r="S103" s="52"/>
      <c r="T103" s="52"/>
      <c r="U103" s="52"/>
      <c r="V103" s="52"/>
    </row>
    <row r="104" spans="1:22" ht="26.25">
      <c r="A104" s="7"/>
      <c r="B104" s="194" t="s">
        <v>72</v>
      </c>
      <c r="C104" s="194"/>
      <c r="D104" s="194"/>
      <c r="E104" s="194"/>
      <c r="F104" s="194"/>
      <c r="G104" s="194"/>
      <c r="H104" s="194"/>
      <c r="I104" s="194"/>
      <c r="J104" s="194"/>
      <c r="K104" s="113" t="s">
        <v>24</v>
      </c>
      <c r="L104" s="136"/>
      <c r="M104" s="67"/>
      <c r="N104" s="6"/>
      <c r="O104" s="5"/>
      <c r="P104" s="6"/>
      <c r="Q104" s="6"/>
      <c r="R104" s="6"/>
      <c r="S104" s="52"/>
      <c r="T104" s="52"/>
      <c r="U104" s="52"/>
      <c r="V104" s="52"/>
    </row>
    <row r="105" spans="1:22" ht="20.25">
      <c r="A105" s="195" t="s">
        <v>1</v>
      </c>
      <c r="B105" s="197" t="s">
        <v>2</v>
      </c>
      <c r="C105" s="205"/>
      <c r="D105" s="205"/>
      <c r="E105" s="205"/>
      <c r="F105" s="205"/>
      <c r="G105" s="205"/>
      <c r="H105" s="205"/>
      <c r="I105" s="205"/>
      <c r="J105" s="206"/>
      <c r="K105" s="200" t="s">
        <v>3</v>
      </c>
      <c r="L105" s="191" t="s">
        <v>4</v>
      </c>
      <c r="M105" s="191" t="s">
        <v>5</v>
      </c>
      <c r="N105" s="202" t="s">
        <v>6</v>
      </c>
      <c r="O105" s="191" t="s">
        <v>7</v>
      </c>
      <c r="P105" s="189" t="s">
        <v>8</v>
      </c>
      <c r="Q105" s="189" t="s">
        <v>9</v>
      </c>
      <c r="R105" s="191" t="s">
        <v>10</v>
      </c>
      <c r="S105" s="52"/>
      <c r="T105" s="52"/>
      <c r="U105" s="52"/>
      <c r="V105" s="52"/>
    </row>
    <row r="106" spans="1:22" ht="15.75">
      <c r="A106" s="204"/>
      <c r="B106" s="9" t="s">
        <v>11</v>
      </c>
      <c r="C106" s="9" t="s">
        <v>12</v>
      </c>
      <c r="D106" s="9" t="s">
        <v>13</v>
      </c>
      <c r="E106" s="9" t="s">
        <v>14</v>
      </c>
      <c r="F106" s="9" t="s">
        <v>15</v>
      </c>
      <c r="G106" s="9" t="s">
        <v>16</v>
      </c>
      <c r="H106" s="9" t="s">
        <v>17</v>
      </c>
      <c r="I106" s="9" t="s">
        <v>18</v>
      </c>
      <c r="J106" s="9" t="s">
        <v>19</v>
      </c>
      <c r="K106" s="207"/>
      <c r="L106" s="207"/>
      <c r="M106" s="204"/>
      <c r="N106" s="204"/>
      <c r="O106" s="204"/>
      <c r="P106" s="204"/>
      <c r="Q106" s="204"/>
      <c r="R106" s="204"/>
      <c r="S106" s="52"/>
      <c r="T106" s="52"/>
      <c r="U106" s="52"/>
      <c r="V106" s="52"/>
    </row>
    <row r="107" spans="1:22" ht="15.75" customHeight="1">
      <c r="A107" s="9" t="s">
        <v>24</v>
      </c>
      <c r="B107" s="31">
        <v>128</v>
      </c>
      <c r="C107" s="31"/>
      <c r="D107" s="31"/>
      <c r="E107" s="31"/>
      <c r="F107" s="31"/>
      <c r="G107" s="31"/>
      <c r="H107" s="31"/>
      <c r="I107" s="31"/>
      <c r="J107" s="31"/>
      <c r="K107" s="51"/>
      <c r="L107" s="131"/>
      <c r="M107" s="33"/>
      <c r="N107" s="34"/>
      <c r="O107" s="53"/>
      <c r="P107" s="36">
        <v>128</v>
      </c>
      <c r="Q107" s="54"/>
      <c r="R107" s="53"/>
      <c r="S107" s="52"/>
      <c r="T107" s="52"/>
      <c r="U107" s="52"/>
      <c r="V107" s="52"/>
    </row>
    <row r="108" spans="1:22" ht="15.75" customHeight="1">
      <c r="A108" s="9" t="s">
        <v>25</v>
      </c>
      <c r="B108" s="31"/>
      <c r="C108" s="31">
        <v>82</v>
      </c>
      <c r="D108" s="31"/>
      <c r="E108" s="31"/>
      <c r="F108" s="31"/>
      <c r="G108" s="31"/>
      <c r="H108" s="31"/>
      <c r="I108" s="31"/>
      <c r="J108" s="31"/>
      <c r="K108" s="51"/>
      <c r="L108" s="132"/>
      <c r="M108" s="17"/>
      <c r="N108" s="39"/>
      <c r="O108" s="40">
        <f>IF(C108=0,"",C108/B107)</f>
        <v>0.640625</v>
      </c>
      <c r="P108" s="41">
        <v>85</v>
      </c>
      <c r="Q108" s="42">
        <f t="shared" ref="Q108:Q115" si="8">IF(P108=0,"",P108/P107)</f>
        <v>0.6640625</v>
      </c>
      <c r="R108" s="42">
        <f t="shared" ref="R108:R115" si="9">IF(P108=0,"",100%-Q108)</f>
        <v>0.3359375</v>
      </c>
      <c r="S108" s="52"/>
      <c r="T108" s="52"/>
      <c r="U108" s="52"/>
      <c r="V108" s="52"/>
    </row>
    <row r="109" spans="1:22" ht="15.75" customHeight="1">
      <c r="A109" s="9" t="s">
        <v>26</v>
      </c>
      <c r="B109" s="31"/>
      <c r="C109" s="31"/>
      <c r="D109" s="31">
        <v>78</v>
      </c>
      <c r="E109" s="31"/>
      <c r="F109" s="31"/>
      <c r="G109" s="31"/>
      <c r="H109" s="31"/>
      <c r="I109" s="31"/>
      <c r="J109" s="31"/>
      <c r="K109" s="51"/>
      <c r="L109" s="132"/>
      <c r="M109" s="17"/>
      <c r="N109" s="39"/>
      <c r="O109" s="40">
        <f>IF(D109=0,"",D109/C108)</f>
        <v>0.95121951219512191</v>
      </c>
      <c r="P109" s="41">
        <v>81</v>
      </c>
      <c r="Q109" s="42">
        <f t="shared" si="8"/>
        <v>0.95294117647058818</v>
      </c>
      <c r="R109" s="42">
        <f t="shared" si="9"/>
        <v>4.705882352941182E-2</v>
      </c>
      <c r="S109" s="52"/>
      <c r="T109" s="52"/>
      <c r="U109" s="52"/>
      <c r="V109" s="52"/>
    </row>
    <row r="110" spans="1:22" ht="15.75" customHeight="1">
      <c r="A110" s="9" t="s">
        <v>27</v>
      </c>
      <c r="B110" s="31"/>
      <c r="C110" s="31"/>
      <c r="D110" s="31"/>
      <c r="E110" s="31">
        <v>72</v>
      </c>
      <c r="F110" s="31"/>
      <c r="G110" s="31"/>
      <c r="H110" s="31"/>
      <c r="I110" s="31"/>
      <c r="J110" s="31"/>
      <c r="K110" s="51"/>
      <c r="L110" s="132"/>
      <c r="M110" s="17"/>
      <c r="N110" s="39"/>
      <c r="O110" s="40">
        <f>IF(E110=0,"",E110/D109)</f>
        <v>0.92307692307692313</v>
      </c>
      <c r="P110" s="41">
        <v>74</v>
      </c>
      <c r="Q110" s="42">
        <f t="shared" si="8"/>
        <v>0.9135802469135802</v>
      </c>
      <c r="R110" s="42">
        <f t="shared" si="9"/>
        <v>8.6419753086419804E-2</v>
      </c>
      <c r="S110" s="52"/>
      <c r="T110" s="52"/>
      <c r="U110" s="52"/>
      <c r="V110" s="52"/>
    </row>
    <row r="111" spans="1:22" ht="15.75" customHeight="1">
      <c r="A111" s="9" t="s">
        <v>28</v>
      </c>
      <c r="B111" s="31"/>
      <c r="C111" s="31"/>
      <c r="D111" s="31"/>
      <c r="E111" s="31"/>
      <c r="F111" s="31">
        <v>65</v>
      </c>
      <c r="G111" s="31"/>
      <c r="H111" s="31"/>
      <c r="I111" s="31"/>
      <c r="J111" s="31"/>
      <c r="K111" s="51"/>
      <c r="L111" s="132"/>
      <c r="M111" s="17"/>
      <c r="N111" s="39"/>
      <c r="O111" s="40">
        <f>IF(F111=0,"",F111/E110)</f>
        <v>0.90277777777777779</v>
      </c>
      <c r="P111" s="41">
        <v>68</v>
      </c>
      <c r="Q111" s="42">
        <f t="shared" si="8"/>
        <v>0.91891891891891897</v>
      </c>
      <c r="R111" s="42">
        <f t="shared" si="9"/>
        <v>8.108108108108103E-2</v>
      </c>
      <c r="S111" s="52"/>
      <c r="T111" s="52"/>
      <c r="U111" s="52"/>
      <c r="V111" s="52"/>
    </row>
    <row r="112" spans="1:22" ht="15.75" customHeight="1">
      <c r="A112" s="9" t="s">
        <v>29</v>
      </c>
      <c r="B112" s="31"/>
      <c r="C112" s="31"/>
      <c r="D112" s="31"/>
      <c r="E112" s="31"/>
      <c r="F112" s="31"/>
      <c r="G112" s="31">
        <v>57</v>
      </c>
      <c r="H112" s="31"/>
      <c r="I112" s="31"/>
      <c r="J112" s="31"/>
      <c r="K112" s="51"/>
      <c r="L112" s="132"/>
      <c r="M112" s="17"/>
      <c r="N112" s="39"/>
      <c r="O112" s="40">
        <f>IF(G112=0,"",G112/F111)</f>
        <v>0.87692307692307692</v>
      </c>
      <c r="P112" s="41">
        <v>62</v>
      </c>
      <c r="Q112" s="42">
        <f t="shared" si="8"/>
        <v>0.91176470588235292</v>
      </c>
      <c r="R112" s="42">
        <f t="shared" si="9"/>
        <v>8.8235294117647078E-2</v>
      </c>
      <c r="S112" s="52"/>
      <c r="T112" s="52"/>
      <c r="U112" s="52"/>
      <c r="V112" s="52"/>
    </row>
    <row r="113" spans="1:22" ht="15.75" customHeight="1">
      <c r="A113" s="9" t="s">
        <v>30</v>
      </c>
      <c r="B113" s="31"/>
      <c r="C113" s="31"/>
      <c r="D113" s="31"/>
      <c r="E113" s="31"/>
      <c r="F113" s="31"/>
      <c r="G113" s="31"/>
      <c r="H113" s="31">
        <v>52</v>
      </c>
      <c r="I113" s="31"/>
      <c r="J113" s="31"/>
      <c r="K113" s="51"/>
      <c r="L113" s="132"/>
      <c r="M113" s="17"/>
      <c r="N113" s="39"/>
      <c r="O113" s="40">
        <f>IF(H113=0,"",H113/G112)</f>
        <v>0.91228070175438591</v>
      </c>
      <c r="P113" s="41">
        <v>59</v>
      </c>
      <c r="Q113" s="42">
        <f t="shared" si="8"/>
        <v>0.95161290322580649</v>
      </c>
      <c r="R113" s="42">
        <f t="shared" si="9"/>
        <v>4.8387096774193505E-2</v>
      </c>
      <c r="S113" s="52"/>
      <c r="T113" s="52"/>
      <c r="U113" s="52"/>
      <c r="V113" s="52"/>
    </row>
    <row r="114" spans="1:22" ht="15.75" customHeight="1">
      <c r="A114" s="9" t="s">
        <v>31</v>
      </c>
      <c r="B114" s="31"/>
      <c r="C114" s="31"/>
      <c r="D114" s="31"/>
      <c r="E114" s="31"/>
      <c r="F114" s="31"/>
      <c r="G114" s="31"/>
      <c r="H114" s="31"/>
      <c r="I114" s="31">
        <v>50</v>
      </c>
      <c r="J114" s="31"/>
      <c r="K114" s="51"/>
      <c r="L114" s="132"/>
      <c r="M114" s="17"/>
      <c r="N114" s="39"/>
      <c r="O114" s="40">
        <f>IF(I114=0,"",I114/H113)</f>
        <v>0.96153846153846156</v>
      </c>
      <c r="P114" s="41">
        <v>58</v>
      </c>
      <c r="Q114" s="42">
        <f t="shared" si="8"/>
        <v>0.98305084745762716</v>
      </c>
      <c r="R114" s="42">
        <f t="shared" si="9"/>
        <v>1.6949152542372836E-2</v>
      </c>
      <c r="S114" s="52"/>
      <c r="T114" s="52"/>
      <c r="U114" s="52"/>
      <c r="V114" s="52"/>
    </row>
    <row r="115" spans="1:22" ht="15.75" customHeight="1">
      <c r="A115" s="9" t="s">
        <v>32</v>
      </c>
      <c r="B115" s="31"/>
      <c r="C115" s="31"/>
      <c r="D115" s="31"/>
      <c r="E115" s="31"/>
      <c r="F115" s="31"/>
      <c r="G115" s="31"/>
      <c r="H115" s="31"/>
      <c r="I115" s="31"/>
      <c r="J115" s="31">
        <v>49</v>
      </c>
      <c r="K115" s="51">
        <v>47</v>
      </c>
      <c r="L115" s="132"/>
      <c r="M115" s="17"/>
      <c r="N115" s="39"/>
      <c r="O115" s="55">
        <f>IF(J115=0,"",J115/I114)</f>
        <v>0.98</v>
      </c>
      <c r="P115" s="41">
        <v>58</v>
      </c>
      <c r="Q115" s="56">
        <f t="shared" si="8"/>
        <v>1</v>
      </c>
      <c r="R115" s="56">
        <f t="shared" si="9"/>
        <v>0</v>
      </c>
      <c r="S115" s="52"/>
      <c r="T115" s="52"/>
      <c r="U115" s="52"/>
      <c r="V115" s="52"/>
    </row>
    <row r="116" spans="1:22" ht="15.75" customHeight="1">
      <c r="A116" s="9" t="s">
        <v>33</v>
      </c>
      <c r="B116" s="31"/>
      <c r="C116" s="31"/>
      <c r="D116" s="31"/>
      <c r="E116" s="31"/>
      <c r="F116" s="31"/>
      <c r="G116" s="31"/>
      <c r="H116" s="31"/>
      <c r="I116" s="31"/>
      <c r="J116" s="31">
        <v>8</v>
      </c>
      <c r="K116" s="51">
        <v>7</v>
      </c>
      <c r="L116" s="132"/>
      <c r="M116" s="17"/>
      <c r="N116" s="18"/>
      <c r="O116" s="59"/>
      <c r="P116" s="41">
        <v>9</v>
      </c>
      <c r="Q116" s="60"/>
      <c r="R116" s="61"/>
      <c r="S116" s="52"/>
      <c r="T116" s="52"/>
      <c r="U116" s="52"/>
      <c r="V116" s="52"/>
    </row>
    <row r="117" spans="1:22" ht="15.75" customHeight="1">
      <c r="A117" s="9" t="s">
        <v>34</v>
      </c>
      <c r="B117" s="31"/>
      <c r="C117" s="31"/>
      <c r="D117" s="31"/>
      <c r="E117" s="31"/>
      <c r="F117" s="31"/>
      <c r="G117" s="31"/>
      <c r="H117" s="31"/>
      <c r="I117" s="31"/>
      <c r="J117" s="31">
        <v>1</v>
      </c>
      <c r="K117" s="51">
        <v>1</v>
      </c>
      <c r="L117" s="132"/>
      <c r="M117" s="17"/>
      <c r="N117" s="18"/>
      <c r="O117" s="29"/>
      <c r="P117" s="44">
        <v>1</v>
      </c>
      <c r="Q117" s="46"/>
      <c r="R117" s="29"/>
      <c r="S117" s="52"/>
      <c r="T117" s="52"/>
      <c r="U117" s="52"/>
      <c r="V117" s="52"/>
    </row>
    <row r="118" spans="1:22" ht="15.75" customHeight="1">
      <c r="A118" s="9" t="s">
        <v>35</v>
      </c>
      <c r="B118" s="31"/>
      <c r="C118" s="31"/>
      <c r="D118" s="31"/>
      <c r="E118" s="31"/>
      <c r="F118" s="31"/>
      <c r="G118" s="31"/>
      <c r="H118" s="31"/>
      <c r="I118" s="31"/>
      <c r="J118" s="31">
        <v>1</v>
      </c>
      <c r="K118" s="51">
        <v>1</v>
      </c>
      <c r="L118" s="132"/>
      <c r="M118" s="17"/>
      <c r="N118" s="18"/>
      <c r="O118" s="29"/>
      <c r="P118" s="44">
        <v>1</v>
      </c>
      <c r="Q118" s="46"/>
      <c r="R118" s="29"/>
      <c r="S118" s="52"/>
      <c r="T118" s="52"/>
      <c r="U118" s="52"/>
      <c r="V118" s="52"/>
    </row>
    <row r="119" spans="1:22" ht="15.75" customHeight="1">
      <c r="A119" s="9" t="s">
        <v>36</v>
      </c>
      <c r="B119" s="31"/>
      <c r="C119" s="31"/>
      <c r="D119" s="31"/>
      <c r="E119" s="31"/>
      <c r="F119" s="31"/>
      <c r="G119" s="31"/>
      <c r="H119" s="31"/>
      <c r="I119" s="31"/>
      <c r="J119" s="31"/>
      <c r="K119" s="51"/>
      <c r="L119" s="132"/>
      <c r="M119" s="17"/>
      <c r="N119" s="18"/>
      <c r="O119" s="29"/>
      <c r="P119" s="118"/>
      <c r="Q119" s="46"/>
      <c r="R119" s="29"/>
      <c r="S119" s="52"/>
      <c r="T119" s="52"/>
      <c r="U119" s="52"/>
      <c r="V119" s="52"/>
    </row>
    <row r="120" spans="1:22" ht="15.75" customHeight="1">
      <c r="A120" s="9" t="s">
        <v>38</v>
      </c>
      <c r="B120" s="31"/>
      <c r="C120" s="31"/>
      <c r="D120" s="31"/>
      <c r="E120" s="31"/>
      <c r="F120" s="31"/>
      <c r="G120" s="31"/>
      <c r="H120" s="31">
        <v>1</v>
      </c>
      <c r="I120" s="31"/>
      <c r="J120" s="31"/>
      <c r="K120" s="51"/>
      <c r="L120" s="132"/>
      <c r="M120" s="17"/>
      <c r="N120" s="18"/>
      <c r="O120" s="17"/>
      <c r="P120" s="89">
        <v>1</v>
      </c>
      <c r="Q120" s="28"/>
      <c r="R120" s="29"/>
      <c r="S120" s="52"/>
      <c r="T120" s="52"/>
      <c r="U120" s="52"/>
      <c r="V120" s="52"/>
    </row>
    <row r="121" spans="1:22" ht="15.75" customHeight="1">
      <c r="A121" s="9" t="s">
        <v>39</v>
      </c>
      <c r="B121" s="31"/>
      <c r="C121" s="31"/>
      <c r="D121" s="31"/>
      <c r="E121" s="31"/>
      <c r="F121" s="31"/>
      <c r="G121" s="31"/>
      <c r="H121" s="31"/>
      <c r="I121" s="31"/>
      <c r="J121" s="31">
        <v>1</v>
      </c>
      <c r="K121" s="51"/>
      <c r="L121" s="132"/>
      <c r="M121" s="17"/>
      <c r="N121" s="18"/>
      <c r="O121" s="19"/>
      <c r="P121" s="122"/>
      <c r="Q121" s="21"/>
      <c r="R121" s="22"/>
      <c r="S121" s="52"/>
      <c r="T121" s="52"/>
      <c r="U121" s="52"/>
      <c r="V121" s="52"/>
    </row>
    <row r="122" spans="1:22" ht="15.75" customHeight="1">
      <c r="A122" s="9" t="s">
        <v>40</v>
      </c>
      <c r="B122" s="31"/>
      <c r="C122" s="31"/>
      <c r="D122" s="31"/>
      <c r="E122" s="31"/>
      <c r="F122" s="31"/>
      <c r="G122" s="31"/>
      <c r="H122" s="31"/>
      <c r="I122" s="31"/>
      <c r="J122" s="31">
        <v>1</v>
      </c>
      <c r="K122" s="51">
        <v>1</v>
      </c>
      <c r="L122" s="132"/>
      <c r="M122" s="17"/>
      <c r="N122" s="18"/>
      <c r="O122" s="23"/>
      <c r="P122" s="24"/>
      <c r="Q122" s="25"/>
      <c r="R122" s="26"/>
      <c r="S122" s="52"/>
      <c r="T122" s="52"/>
      <c r="U122" s="52"/>
      <c r="V122" s="52"/>
    </row>
    <row r="123" spans="1:22" ht="15.75" customHeight="1">
      <c r="A123" s="9" t="s">
        <v>41</v>
      </c>
      <c r="B123" s="115"/>
      <c r="C123" s="115"/>
      <c r="D123" s="115"/>
      <c r="E123" s="115"/>
      <c r="F123" s="115"/>
      <c r="G123" s="115"/>
      <c r="H123" s="115"/>
      <c r="I123" s="115"/>
      <c r="J123" s="115"/>
      <c r="K123" s="51"/>
      <c r="L123" s="133"/>
      <c r="M123" s="48"/>
      <c r="N123" s="49"/>
      <c r="O123" s="11"/>
      <c r="P123" s="12"/>
      <c r="Q123" s="12"/>
      <c r="R123" s="13"/>
      <c r="S123" s="52"/>
      <c r="T123" s="52"/>
      <c r="U123" s="52"/>
      <c r="V123" s="52"/>
    </row>
    <row r="124" spans="1:22" ht="18.75" customHeight="1">
      <c r="A124" s="14"/>
      <c r="B124" s="193" t="s">
        <v>37</v>
      </c>
      <c r="C124" s="193"/>
      <c r="D124" s="193"/>
      <c r="E124" s="193"/>
      <c r="F124" s="193"/>
      <c r="G124" s="193"/>
      <c r="H124" s="193"/>
      <c r="I124" s="193"/>
      <c r="J124" s="193"/>
      <c r="K124" s="114">
        <f>SUM(K107:K123)</f>
        <v>57</v>
      </c>
      <c r="L124" s="134">
        <f>IF(K115=0,"",K115/B107)</f>
        <v>0.3671875</v>
      </c>
      <c r="M124" s="30">
        <f>IF(K124=0,"",K124/B107)</f>
        <v>0.4453125</v>
      </c>
      <c r="N124" s="30">
        <f>IF(K115=0,"",M124-L124)</f>
        <v>7.8125E-2</v>
      </c>
      <c r="O124" s="5"/>
      <c r="P124" s="6"/>
      <c r="Q124" s="16"/>
      <c r="R124" s="5"/>
      <c r="S124" s="52"/>
      <c r="T124" s="52"/>
      <c r="U124" s="52"/>
      <c r="V124" s="52"/>
    </row>
    <row r="125" spans="1:22" ht="12.75" customHeight="1">
      <c r="L125" s="130"/>
      <c r="M125" s="5"/>
      <c r="O125" s="5"/>
      <c r="S125" s="52"/>
      <c r="T125" s="52"/>
      <c r="U125" s="52"/>
      <c r="V125" s="52"/>
    </row>
    <row r="126" spans="1:22" ht="12.75" customHeight="1">
      <c r="L126" s="130"/>
      <c r="M126" s="5"/>
      <c r="O126" s="5"/>
      <c r="S126" s="52"/>
      <c r="T126" s="52"/>
      <c r="U126" s="52"/>
      <c r="V126" s="52"/>
    </row>
    <row r="127" spans="1:22" ht="26.25">
      <c r="A127" s="7"/>
      <c r="B127" s="194" t="s">
        <v>72</v>
      </c>
      <c r="C127" s="194"/>
      <c r="D127" s="194"/>
      <c r="E127" s="194"/>
      <c r="F127" s="194"/>
      <c r="G127" s="194"/>
      <c r="H127" s="194"/>
      <c r="I127" s="194"/>
      <c r="J127" s="194"/>
      <c r="K127" s="113" t="s">
        <v>25</v>
      </c>
      <c r="L127" s="136"/>
      <c r="M127" s="67"/>
      <c r="N127" s="6"/>
      <c r="O127" s="5"/>
      <c r="P127" s="6"/>
      <c r="Q127" s="6"/>
      <c r="R127" s="6"/>
      <c r="S127" s="52"/>
      <c r="T127" s="52"/>
      <c r="U127" s="52"/>
      <c r="V127" s="52"/>
    </row>
    <row r="128" spans="1:22" ht="20.25">
      <c r="A128" s="195" t="s">
        <v>1</v>
      </c>
      <c r="B128" s="197" t="s">
        <v>2</v>
      </c>
      <c r="C128" s="205"/>
      <c r="D128" s="205"/>
      <c r="E128" s="205"/>
      <c r="F128" s="205"/>
      <c r="G128" s="205"/>
      <c r="H128" s="205"/>
      <c r="I128" s="205"/>
      <c r="J128" s="206"/>
      <c r="K128" s="200" t="s">
        <v>3</v>
      </c>
      <c r="L128" s="191" t="s">
        <v>4</v>
      </c>
      <c r="M128" s="191" t="s">
        <v>5</v>
      </c>
      <c r="N128" s="202" t="s">
        <v>6</v>
      </c>
      <c r="O128" s="191" t="s">
        <v>7</v>
      </c>
      <c r="P128" s="189" t="s">
        <v>8</v>
      </c>
      <c r="Q128" s="189" t="s">
        <v>9</v>
      </c>
      <c r="R128" s="191" t="s">
        <v>10</v>
      </c>
      <c r="S128" s="52"/>
      <c r="T128" s="52"/>
      <c r="U128" s="52"/>
      <c r="V128" s="52"/>
    </row>
    <row r="129" spans="1:22" ht="15.75">
      <c r="A129" s="204"/>
      <c r="B129" s="9" t="s">
        <v>11</v>
      </c>
      <c r="C129" s="9" t="s">
        <v>12</v>
      </c>
      <c r="D129" s="9" t="s">
        <v>13</v>
      </c>
      <c r="E129" s="9" t="s">
        <v>14</v>
      </c>
      <c r="F129" s="9" t="s">
        <v>15</v>
      </c>
      <c r="G129" s="9" t="s">
        <v>16</v>
      </c>
      <c r="H129" s="9" t="s">
        <v>17</v>
      </c>
      <c r="I129" s="9" t="s">
        <v>18</v>
      </c>
      <c r="J129" s="9" t="s">
        <v>19</v>
      </c>
      <c r="K129" s="207"/>
      <c r="L129" s="207"/>
      <c r="M129" s="204"/>
      <c r="N129" s="204"/>
      <c r="O129" s="204"/>
      <c r="P129" s="204"/>
      <c r="Q129" s="204"/>
      <c r="R129" s="204"/>
      <c r="S129" s="52"/>
      <c r="T129" s="52"/>
      <c r="U129" s="52"/>
      <c r="V129" s="52"/>
    </row>
    <row r="130" spans="1:22" ht="15.75" customHeight="1">
      <c r="A130" s="9" t="s">
        <v>25</v>
      </c>
      <c r="B130" s="31">
        <v>60</v>
      </c>
      <c r="C130" s="31"/>
      <c r="D130" s="31"/>
      <c r="E130" s="31"/>
      <c r="F130" s="31"/>
      <c r="G130" s="31"/>
      <c r="H130" s="31"/>
      <c r="I130" s="31"/>
      <c r="J130" s="31"/>
      <c r="K130" s="51"/>
      <c r="L130" s="131"/>
      <c r="M130" s="33"/>
      <c r="N130" s="34"/>
      <c r="O130" s="53"/>
      <c r="P130" s="36">
        <v>60</v>
      </c>
      <c r="Q130" s="54"/>
      <c r="R130" s="53"/>
      <c r="S130" s="52"/>
      <c r="T130" s="52"/>
      <c r="U130" s="52"/>
      <c r="V130" s="52"/>
    </row>
    <row r="131" spans="1:22" ht="15.75" customHeight="1">
      <c r="A131" s="9" t="s">
        <v>26</v>
      </c>
      <c r="B131" s="31"/>
      <c r="C131" s="31">
        <v>42</v>
      </c>
      <c r="D131" s="31"/>
      <c r="E131" s="31"/>
      <c r="F131" s="31"/>
      <c r="G131" s="31"/>
      <c r="H131" s="31"/>
      <c r="I131" s="31"/>
      <c r="J131" s="31"/>
      <c r="K131" s="51"/>
      <c r="L131" s="132"/>
      <c r="M131" s="17"/>
      <c r="N131" s="39"/>
      <c r="O131" s="40">
        <f>IF(C131=0,"",C131/B130)</f>
        <v>0.7</v>
      </c>
      <c r="P131" s="41">
        <v>42</v>
      </c>
      <c r="Q131" s="42">
        <f t="shared" ref="Q131:Q138" si="10">IF(P131=0,"",P131/P130)</f>
        <v>0.7</v>
      </c>
      <c r="R131" s="42">
        <f t="shared" ref="R131:R138" si="11">IF(P131=0,"",100%-Q131)</f>
        <v>0.30000000000000004</v>
      </c>
      <c r="S131" s="52"/>
      <c r="T131" s="52"/>
      <c r="U131" s="52"/>
      <c r="V131" s="52"/>
    </row>
    <row r="132" spans="1:22" ht="15.75" customHeight="1">
      <c r="A132" s="9" t="s">
        <v>27</v>
      </c>
      <c r="B132" s="31"/>
      <c r="C132" s="31"/>
      <c r="D132" s="31">
        <v>37</v>
      </c>
      <c r="E132" s="31"/>
      <c r="F132" s="31"/>
      <c r="G132" s="31"/>
      <c r="H132" s="31"/>
      <c r="I132" s="31"/>
      <c r="J132" s="31"/>
      <c r="K132" s="51"/>
      <c r="L132" s="132"/>
      <c r="M132" s="17"/>
      <c r="N132" s="39"/>
      <c r="O132" s="40">
        <f>IF(D132=0,"",D132/C131)</f>
        <v>0.88095238095238093</v>
      </c>
      <c r="P132" s="41">
        <v>38</v>
      </c>
      <c r="Q132" s="42">
        <f t="shared" si="10"/>
        <v>0.90476190476190477</v>
      </c>
      <c r="R132" s="42">
        <f t="shared" si="11"/>
        <v>9.5238095238095233E-2</v>
      </c>
      <c r="S132" s="52"/>
      <c r="T132" s="52"/>
      <c r="U132" s="52"/>
      <c r="V132" s="52"/>
    </row>
    <row r="133" spans="1:22" ht="15.75" customHeight="1">
      <c r="A133" s="9" t="s">
        <v>28</v>
      </c>
      <c r="B133" s="31"/>
      <c r="C133" s="31"/>
      <c r="D133" s="31"/>
      <c r="E133" s="31">
        <v>31</v>
      </c>
      <c r="F133" s="31"/>
      <c r="G133" s="31"/>
      <c r="H133" s="31"/>
      <c r="I133" s="31"/>
      <c r="J133" s="31"/>
      <c r="K133" s="51"/>
      <c r="L133" s="132"/>
      <c r="M133" s="17"/>
      <c r="N133" s="39"/>
      <c r="O133" s="40">
        <f>IF(E133=0,"",E133/D132)</f>
        <v>0.83783783783783783</v>
      </c>
      <c r="P133" s="41">
        <v>33</v>
      </c>
      <c r="Q133" s="42">
        <f t="shared" si="10"/>
        <v>0.86842105263157898</v>
      </c>
      <c r="R133" s="42">
        <f t="shared" si="11"/>
        <v>0.13157894736842102</v>
      </c>
      <c r="S133" s="52"/>
      <c r="T133" s="52"/>
      <c r="U133" s="52"/>
      <c r="V133" s="52"/>
    </row>
    <row r="134" spans="1:22" ht="15.75" customHeight="1">
      <c r="A134" s="9" t="s">
        <v>29</v>
      </c>
      <c r="B134" s="31"/>
      <c r="C134" s="31"/>
      <c r="D134" s="31"/>
      <c r="E134" s="31"/>
      <c r="F134" s="31">
        <v>26</v>
      </c>
      <c r="G134" s="31"/>
      <c r="H134" s="31"/>
      <c r="I134" s="31"/>
      <c r="J134" s="31"/>
      <c r="K134" s="51"/>
      <c r="L134" s="132"/>
      <c r="M134" s="17"/>
      <c r="N134" s="39"/>
      <c r="O134" s="40">
        <f>IF(F134=0,"",F134/E133)</f>
        <v>0.83870967741935487</v>
      </c>
      <c r="P134" s="41">
        <v>29</v>
      </c>
      <c r="Q134" s="42">
        <f t="shared" si="10"/>
        <v>0.87878787878787878</v>
      </c>
      <c r="R134" s="42">
        <f t="shared" si="11"/>
        <v>0.12121212121212122</v>
      </c>
      <c r="S134" s="52"/>
      <c r="T134" s="52"/>
      <c r="U134" s="52"/>
      <c r="V134" s="52"/>
    </row>
    <row r="135" spans="1:22" ht="15.75" customHeight="1">
      <c r="A135" s="9" t="s">
        <v>30</v>
      </c>
      <c r="B135" s="31"/>
      <c r="C135" s="31"/>
      <c r="D135" s="31"/>
      <c r="E135" s="31"/>
      <c r="F135" s="31"/>
      <c r="G135" s="31">
        <v>24</v>
      </c>
      <c r="H135" s="31"/>
      <c r="I135" s="31"/>
      <c r="J135" s="31"/>
      <c r="K135" s="51"/>
      <c r="L135" s="132"/>
      <c r="M135" s="17"/>
      <c r="N135" s="39"/>
      <c r="O135" s="40">
        <f>IF(G135=0,"",G135/F134)</f>
        <v>0.92307692307692313</v>
      </c>
      <c r="P135" s="41">
        <v>27</v>
      </c>
      <c r="Q135" s="42">
        <f t="shared" si="10"/>
        <v>0.93103448275862066</v>
      </c>
      <c r="R135" s="42">
        <f t="shared" si="11"/>
        <v>6.8965517241379337E-2</v>
      </c>
      <c r="S135" s="52"/>
      <c r="T135" s="52"/>
      <c r="U135" s="52"/>
      <c r="V135" s="52"/>
    </row>
    <row r="136" spans="1:22" ht="15.75" customHeight="1">
      <c r="A136" s="9" t="s">
        <v>31</v>
      </c>
      <c r="B136" s="31"/>
      <c r="C136" s="31"/>
      <c r="D136" s="31"/>
      <c r="E136" s="31"/>
      <c r="F136" s="31"/>
      <c r="G136" s="31"/>
      <c r="H136" s="31">
        <v>20</v>
      </c>
      <c r="I136" s="31"/>
      <c r="J136" s="31"/>
      <c r="K136" s="51"/>
      <c r="L136" s="132"/>
      <c r="M136" s="17"/>
      <c r="N136" s="39"/>
      <c r="O136" s="40">
        <f>IF(H136=0,"",H136/G135)</f>
        <v>0.83333333333333337</v>
      </c>
      <c r="P136" s="41">
        <v>26</v>
      </c>
      <c r="Q136" s="42">
        <f t="shared" si="10"/>
        <v>0.96296296296296291</v>
      </c>
      <c r="R136" s="42">
        <f t="shared" si="11"/>
        <v>3.703703703703709E-2</v>
      </c>
      <c r="S136" s="52"/>
      <c r="T136" s="52"/>
      <c r="U136" s="52"/>
      <c r="V136" s="52"/>
    </row>
    <row r="137" spans="1:22" ht="15.75" customHeight="1">
      <c r="A137" s="9" t="s">
        <v>32</v>
      </c>
      <c r="B137" s="31"/>
      <c r="C137" s="31"/>
      <c r="D137" s="31"/>
      <c r="E137" s="31"/>
      <c r="F137" s="31"/>
      <c r="G137" s="31"/>
      <c r="H137" s="31"/>
      <c r="I137" s="31">
        <v>20</v>
      </c>
      <c r="J137" s="31"/>
      <c r="K137" s="51"/>
      <c r="L137" s="132"/>
      <c r="M137" s="17"/>
      <c r="N137" s="39"/>
      <c r="O137" s="40">
        <f>IF(I137=0,"",I137/H136)</f>
        <v>1</v>
      </c>
      <c r="P137" s="41">
        <v>23</v>
      </c>
      <c r="Q137" s="42">
        <f t="shared" si="10"/>
        <v>0.88461538461538458</v>
      </c>
      <c r="R137" s="42">
        <f t="shared" si="11"/>
        <v>0.11538461538461542</v>
      </c>
      <c r="S137" s="52"/>
      <c r="T137" s="52"/>
      <c r="U137" s="52"/>
      <c r="V137" s="52"/>
    </row>
    <row r="138" spans="1:22" ht="15.75" customHeight="1">
      <c r="A138" s="9" t="s">
        <v>33</v>
      </c>
      <c r="B138" s="31"/>
      <c r="C138" s="31"/>
      <c r="D138" s="31"/>
      <c r="E138" s="31"/>
      <c r="F138" s="31"/>
      <c r="G138" s="31"/>
      <c r="H138" s="31"/>
      <c r="I138" s="31"/>
      <c r="J138" s="31">
        <v>18</v>
      </c>
      <c r="K138" s="51">
        <v>18</v>
      </c>
      <c r="L138" s="132"/>
      <c r="M138" s="17"/>
      <c r="N138" s="39"/>
      <c r="O138" s="55">
        <f>IF(J138=0,"",J138/I137)</f>
        <v>0.9</v>
      </c>
      <c r="P138" s="41">
        <v>22</v>
      </c>
      <c r="Q138" s="56">
        <f t="shared" si="10"/>
        <v>0.95652173913043481</v>
      </c>
      <c r="R138" s="56">
        <f t="shared" si="11"/>
        <v>4.3478260869565188E-2</v>
      </c>
      <c r="S138" s="52"/>
      <c r="T138" s="52"/>
      <c r="U138" s="52"/>
      <c r="V138" s="52"/>
    </row>
    <row r="139" spans="1:22" ht="15.75" customHeight="1">
      <c r="A139" s="9" t="s">
        <v>34</v>
      </c>
      <c r="B139" s="31"/>
      <c r="C139" s="31"/>
      <c r="D139" s="31"/>
      <c r="E139" s="31"/>
      <c r="F139" s="31"/>
      <c r="G139" s="31"/>
      <c r="H139" s="31"/>
      <c r="I139" s="31"/>
      <c r="J139" s="31">
        <v>1</v>
      </c>
      <c r="K139" s="51">
        <v>1</v>
      </c>
      <c r="L139" s="132"/>
      <c r="M139" s="17"/>
      <c r="N139" s="18"/>
      <c r="O139" s="59"/>
      <c r="P139" s="41">
        <v>4</v>
      </c>
      <c r="Q139" s="60"/>
      <c r="R139" s="61"/>
      <c r="S139" s="52"/>
      <c r="T139" s="52"/>
      <c r="U139" s="52"/>
      <c r="V139" s="52"/>
    </row>
    <row r="140" spans="1:22" ht="15.75" customHeight="1">
      <c r="A140" s="9" t="s">
        <v>35</v>
      </c>
      <c r="B140" s="31"/>
      <c r="C140" s="31"/>
      <c r="D140" s="31"/>
      <c r="E140" s="31"/>
      <c r="F140" s="31"/>
      <c r="G140" s="31"/>
      <c r="H140" s="31"/>
      <c r="I140" s="31"/>
      <c r="J140" s="31">
        <v>1</v>
      </c>
      <c r="K140" s="51">
        <v>1</v>
      </c>
      <c r="L140" s="132"/>
      <c r="M140" s="17"/>
      <c r="N140" s="18"/>
      <c r="O140" s="29"/>
      <c r="P140" s="44">
        <v>2</v>
      </c>
      <c r="Q140" s="46"/>
      <c r="R140" s="29"/>
      <c r="S140" s="52"/>
      <c r="T140" s="52"/>
      <c r="U140" s="52"/>
      <c r="V140" s="52"/>
    </row>
    <row r="141" spans="1:22" ht="15.75" customHeight="1">
      <c r="A141" s="9" t="s">
        <v>36</v>
      </c>
      <c r="B141" s="31"/>
      <c r="C141" s="31"/>
      <c r="D141" s="31"/>
      <c r="E141" s="31"/>
      <c r="F141" s="31"/>
      <c r="G141" s="31"/>
      <c r="H141" s="31"/>
      <c r="I141" s="31"/>
      <c r="J141" s="31">
        <v>1</v>
      </c>
      <c r="K141" s="51">
        <v>1</v>
      </c>
      <c r="L141" s="132"/>
      <c r="M141" s="17"/>
      <c r="N141" s="18"/>
      <c r="O141" s="29"/>
      <c r="P141" s="44">
        <v>1</v>
      </c>
      <c r="Q141" s="46"/>
      <c r="R141" s="29"/>
      <c r="S141" s="52"/>
      <c r="T141" s="52"/>
      <c r="U141" s="52"/>
      <c r="V141" s="52"/>
    </row>
    <row r="142" spans="1:22" ht="15.75" customHeight="1">
      <c r="A142" s="9" t="s">
        <v>38</v>
      </c>
      <c r="B142" s="31"/>
      <c r="C142" s="31"/>
      <c r="D142" s="31"/>
      <c r="E142" s="31"/>
      <c r="F142" s="31"/>
      <c r="G142" s="31"/>
      <c r="H142" s="31"/>
      <c r="I142" s="31"/>
      <c r="J142" s="31"/>
      <c r="K142" s="51"/>
      <c r="L142" s="132"/>
      <c r="M142" s="17"/>
      <c r="N142" s="18"/>
      <c r="O142" s="29"/>
      <c r="P142" s="44"/>
      <c r="Q142" s="46"/>
      <c r="R142" s="29"/>
      <c r="S142" s="52"/>
      <c r="T142" s="52"/>
      <c r="U142" s="52"/>
      <c r="V142" s="52"/>
    </row>
    <row r="143" spans="1:22" ht="15.75" customHeight="1">
      <c r="A143" s="9" t="s">
        <v>39</v>
      </c>
      <c r="B143" s="31"/>
      <c r="C143" s="31"/>
      <c r="D143" s="31"/>
      <c r="E143" s="31"/>
      <c r="F143" s="31"/>
      <c r="G143" s="31"/>
      <c r="H143" s="31"/>
      <c r="I143" s="31"/>
      <c r="J143" s="31"/>
      <c r="K143" s="51"/>
      <c r="L143" s="132"/>
      <c r="M143" s="17"/>
      <c r="N143" s="18"/>
      <c r="O143" s="17"/>
      <c r="P143" s="18"/>
      <c r="Q143" s="28"/>
      <c r="R143" s="29"/>
      <c r="S143" s="52"/>
      <c r="T143" s="52"/>
      <c r="U143" s="52"/>
      <c r="V143" s="52"/>
    </row>
    <row r="144" spans="1:22" ht="15.75" customHeight="1">
      <c r="A144" s="9" t="s">
        <v>40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51"/>
      <c r="L144" s="132"/>
      <c r="M144" s="17"/>
      <c r="N144" s="18"/>
      <c r="O144" s="19"/>
      <c r="P144" s="20"/>
      <c r="Q144" s="21"/>
      <c r="R144" s="22"/>
      <c r="S144" s="52"/>
      <c r="T144" s="52"/>
      <c r="U144" s="52"/>
      <c r="V144" s="52"/>
    </row>
    <row r="145" spans="1:22" ht="15.75" customHeight="1">
      <c r="A145" s="9" t="s">
        <v>41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51"/>
      <c r="L145" s="132"/>
      <c r="M145" s="17"/>
      <c r="N145" s="18"/>
      <c r="O145" s="23"/>
      <c r="P145" s="24"/>
      <c r="Q145" s="25"/>
      <c r="R145" s="26"/>
      <c r="S145" s="52"/>
      <c r="T145" s="52"/>
      <c r="U145" s="52"/>
      <c r="V145" s="52"/>
    </row>
    <row r="146" spans="1:22" ht="15.75" customHeight="1">
      <c r="A146" s="9" t="s">
        <v>42</v>
      </c>
      <c r="B146" s="115"/>
      <c r="C146" s="115"/>
      <c r="D146" s="115"/>
      <c r="E146" s="115"/>
      <c r="F146" s="115"/>
      <c r="G146" s="115"/>
      <c r="H146" s="115"/>
      <c r="I146" s="115"/>
      <c r="J146" s="115"/>
      <c r="K146" s="51"/>
      <c r="L146" s="133"/>
      <c r="M146" s="48"/>
      <c r="N146" s="49"/>
      <c r="O146" s="11"/>
      <c r="P146" s="12"/>
      <c r="Q146" s="12"/>
      <c r="R146" s="13"/>
      <c r="S146" s="52"/>
      <c r="T146" s="52"/>
      <c r="U146" s="52"/>
      <c r="V146" s="52"/>
    </row>
    <row r="147" spans="1:22" ht="18.75" customHeight="1">
      <c r="A147" s="14"/>
      <c r="B147" s="193" t="s">
        <v>37</v>
      </c>
      <c r="C147" s="193"/>
      <c r="D147" s="193"/>
      <c r="E147" s="193"/>
      <c r="F147" s="193"/>
      <c r="G147" s="193"/>
      <c r="H147" s="193"/>
      <c r="I147" s="193"/>
      <c r="J147" s="193"/>
      <c r="K147" s="114">
        <f>SUM(K130:K146)</f>
        <v>21</v>
      </c>
      <c r="L147" s="134">
        <f>IF(K138=0,"",K138/B130)</f>
        <v>0.3</v>
      </c>
      <c r="M147" s="30">
        <f>IF(K147=0,"",K147/B130)</f>
        <v>0.35</v>
      </c>
      <c r="N147" s="30">
        <f>IF(K138=0,"",M147-L147)</f>
        <v>4.9999999999999989E-2</v>
      </c>
      <c r="O147" s="5"/>
      <c r="P147" s="6"/>
      <c r="Q147" s="16"/>
      <c r="R147" s="5"/>
      <c r="S147" s="52"/>
      <c r="T147" s="52"/>
      <c r="U147" s="52"/>
      <c r="V147" s="52"/>
    </row>
    <row r="148" spans="1:22" ht="12.75" customHeight="1">
      <c r="L148" s="130"/>
      <c r="M148" s="5"/>
      <c r="O148" s="5"/>
      <c r="S148" s="52"/>
      <c r="T148" s="52"/>
      <c r="U148" s="52"/>
      <c r="V148" s="52"/>
    </row>
    <row r="149" spans="1:22" ht="12.75" customHeight="1">
      <c r="L149" s="130"/>
      <c r="M149" s="5"/>
      <c r="O149" s="5"/>
      <c r="S149" s="52"/>
      <c r="T149" s="52"/>
      <c r="U149" s="52"/>
      <c r="V149" s="52"/>
    </row>
    <row r="150" spans="1:22" ht="26.25" customHeight="1">
      <c r="A150" s="7"/>
      <c r="B150" s="194" t="s">
        <v>72</v>
      </c>
      <c r="C150" s="194"/>
      <c r="D150" s="194"/>
      <c r="E150" s="194"/>
      <c r="F150" s="194"/>
      <c r="G150" s="194"/>
      <c r="H150" s="194"/>
      <c r="I150" s="194"/>
      <c r="J150" s="194"/>
      <c r="K150" s="113" t="s">
        <v>26</v>
      </c>
      <c r="L150" s="136"/>
      <c r="M150" s="67"/>
      <c r="N150" s="6"/>
      <c r="O150" s="5"/>
      <c r="P150" s="6"/>
      <c r="Q150" s="6"/>
      <c r="R150" s="6"/>
      <c r="S150" s="52"/>
      <c r="T150" s="52"/>
      <c r="U150" s="52"/>
      <c r="V150" s="52"/>
    </row>
    <row r="151" spans="1:22" ht="20.25">
      <c r="A151" s="195" t="s">
        <v>1</v>
      </c>
      <c r="B151" s="197" t="s">
        <v>2</v>
      </c>
      <c r="C151" s="205"/>
      <c r="D151" s="205"/>
      <c r="E151" s="205"/>
      <c r="F151" s="205"/>
      <c r="G151" s="205"/>
      <c r="H151" s="205"/>
      <c r="I151" s="205"/>
      <c r="J151" s="206"/>
      <c r="K151" s="200" t="s">
        <v>3</v>
      </c>
      <c r="L151" s="191" t="s">
        <v>4</v>
      </c>
      <c r="M151" s="191" t="s">
        <v>5</v>
      </c>
      <c r="N151" s="202" t="s">
        <v>6</v>
      </c>
      <c r="O151" s="191" t="s">
        <v>7</v>
      </c>
      <c r="P151" s="189" t="s">
        <v>8</v>
      </c>
      <c r="Q151" s="189" t="s">
        <v>9</v>
      </c>
      <c r="R151" s="191" t="s">
        <v>10</v>
      </c>
      <c r="S151" s="52"/>
      <c r="T151" s="52"/>
      <c r="U151" s="52"/>
      <c r="V151" s="52"/>
    </row>
    <row r="152" spans="1:22" ht="15.75">
      <c r="A152" s="204"/>
      <c r="B152" s="9" t="s">
        <v>11</v>
      </c>
      <c r="C152" s="9" t="s">
        <v>12</v>
      </c>
      <c r="D152" s="9" t="s">
        <v>13</v>
      </c>
      <c r="E152" s="9" t="s">
        <v>14</v>
      </c>
      <c r="F152" s="9" t="s">
        <v>15</v>
      </c>
      <c r="G152" s="9" t="s">
        <v>16</v>
      </c>
      <c r="H152" s="9" t="s">
        <v>17</v>
      </c>
      <c r="I152" s="9" t="s">
        <v>18</v>
      </c>
      <c r="J152" s="9" t="s">
        <v>19</v>
      </c>
      <c r="K152" s="207"/>
      <c r="L152" s="207"/>
      <c r="M152" s="204"/>
      <c r="N152" s="204"/>
      <c r="O152" s="204"/>
      <c r="P152" s="204"/>
      <c r="Q152" s="204"/>
      <c r="R152" s="204"/>
      <c r="S152" s="52"/>
      <c r="T152" s="52"/>
      <c r="U152" s="52"/>
      <c r="V152" s="52"/>
    </row>
    <row r="153" spans="1:22" ht="15.75" customHeight="1">
      <c r="A153" s="9" t="s">
        <v>26</v>
      </c>
      <c r="B153" s="31">
        <v>88</v>
      </c>
      <c r="C153" s="31"/>
      <c r="D153" s="31"/>
      <c r="E153" s="31"/>
      <c r="F153" s="31"/>
      <c r="G153" s="31"/>
      <c r="H153" s="31"/>
      <c r="I153" s="31"/>
      <c r="J153" s="31"/>
      <c r="K153" s="51"/>
      <c r="L153" s="131"/>
      <c r="M153" s="33"/>
      <c r="N153" s="34"/>
      <c r="O153" s="53"/>
      <c r="P153" s="36">
        <v>88</v>
      </c>
      <c r="Q153" s="54"/>
      <c r="R153" s="53"/>
      <c r="S153" s="52"/>
      <c r="T153" s="52"/>
      <c r="U153" s="52"/>
      <c r="V153" s="52"/>
    </row>
    <row r="154" spans="1:22" ht="15.75" customHeight="1">
      <c r="A154" s="9" t="s">
        <v>27</v>
      </c>
      <c r="B154" s="31"/>
      <c r="C154" s="31">
        <v>64</v>
      </c>
      <c r="D154" s="31"/>
      <c r="E154" s="31"/>
      <c r="F154" s="31"/>
      <c r="G154" s="31"/>
      <c r="H154" s="31"/>
      <c r="I154" s="31"/>
      <c r="J154" s="31"/>
      <c r="K154" s="51"/>
      <c r="L154" s="132"/>
      <c r="M154" s="17"/>
      <c r="N154" s="39"/>
      <c r="O154" s="40">
        <f>IF(C154=0,"",C154/B153)</f>
        <v>0.72727272727272729</v>
      </c>
      <c r="P154" s="41">
        <v>64</v>
      </c>
      <c r="Q154" s="42">
        <f t="shared" ref="Q154:Q161" si="12">IF(P154=0,"",P154/P153)</f>
        <v>0.72727272727272729</v>
      </c>
      <c r="R154" s="42">
        <f t="shared" ref="R154:R161" si="13">IF(P154=0,"",100%-Q154)</f>
        <v>0.27272727272727271</v>
      </c>
      <c r="S154" s="52"/>
      <c r="T154" s="52"/>
      <c r="U154" s="52"/>
      <c r="V154" s="52"/>
    </row>
    <row r="155" spans="1:22" ht="15.75" customHeight="1">
      <c r="A155" s="9" t="s">
        <v>28</v>
      </c>
      <c r="B155" s="31"/>
      <c r="C155" s="31"/>
      <c r="D155" s="31">
        <v>49</v>
      </c>
      <c r="E155" s="31"/>
      <c r="F155" s="31"/>
      <c r="G155" s="31"/>
      <c r="H155" s="31"/>
      <c r="I155" s="31"/>
      <c r="J155" s="31"/>
      <c r="K155" s="51"/>
      <c r="L155" s="132"/>
      <c r="M155" s="17"/>
      <c r="N155" s="39"/>
      <c r="O155" s="40">
        <f>IF(D155=0,"",D155/C154)</f>
        <v>0.765625</v>
      </c>
      <c r="P155" s="41">
        <v>54</v>
      </c>
      <c r="Q155" s="42">
        <f t="shared" si="12"/>
        <v>0.84375</v>
      </c>
      <c r="R155" s="42">
        <f t="shared" si="13"/>
        <v>0.15625</v>
      </c>
      <c r="S155" s="57">
        <f>P155/P153</f>
        <v>0.61363636363636365</v>
      </c>
      <c r="T155" s="52"/>
      <c r="U155" s="52"/>
      <c r="V155" s="52"/>
    </row>
    <row r="156" spans="1:22" ht="15.75" customHeight="1">
      <c r="A156" s="9" t="s">
        <v>29</v>
      </c>
      <c r="B156" s="31"/>
      <c r="C156" s="31"/>
      <c r="D156" s="31"/>
      <c r="E156" s="31">
        <v>43</v>
      </c>
      <c r="F156" s="31"/>
      <c r="G156" s="31"/>
      <c r="H156" s="31"/>
      <c r="I156" s="31"/>
      <c r="J156" s="31"/>
      <c r="K156" s="51"/>
      <c r="L156" s="132"/>
      <c r="M156" s="17"/>
      <c r="N156" s="39"/>
      <c r="O156" s="40">
        <f>IF(E156=0,"",E156/D155)</f>
        <v>0.87755102040816324</v>
      </c>
      <c r="P156" s="41">
        <v>49</v>
      </c>
      <c r="Q156" s="42">
        <f t="shared" si="12"/>
        <v>0.90740740740740744</v>
      </c>
      <c r="R156" s="42">
        <f t="shared" si="13"/>
        <v>9.259259259259256E-2</v>
      </c>
      <c r="S156" s="52"/>
      <c r="T156" s="52"/>
      <c r="U156" s="52"/>
      <c r="V156" s="52"/>
    </row>
    <row r="157" spans="1:22" ht="15.75" customHeight="1">
      <c r="A157" s="9" t="s">
        <v>30</v>
      </c>
      <c r="B157" s="31"/>
      <c r="C157" s="31"/>
      <c r="D157" s="31"/>
      <c r="E157" s="31"/>
      <c r="F157" s="31">
        <v>37</v>
      </c>
      <c r="G157" s="31"/>
      <c r="H157" s="31"/>
      <c r="I157" s="31"/>
      <c r="J157" s="31"/>
      <c r="K157" s="51"/>
      <c r="L157" s="132"/>
      <c r="M157" s="17"/>
      <c r="N157" s="39"/>
      <c r="O157" s="40">
        <f>IF(F157=0,"",F157/E156)</f>
        <v>0.86046511627906974</v>
      </c>
      <c r="P157" s="41">
        <v>43</v>
      </c>
      <c r="Q157" s="42">
        <f t="shared" si="12"/>
        <v>0.87755102040816324</v>
      </c>
      <c r="R157" s="42">
        <f t="shared" si="13"/>
        <v>0.12244897959183676</v>
      </c>
      <c r="S157" s="52"/>
      <c r="T157" s="52"/>
      <c r="U157" s="52"/>
      <c r="V157" s="52"/>
    </row>
    <row r="158" spans="1:22" ht="15.75" customHeight="1">
      <c r="A158" s="9" t="s">
        <v>31</v>
      </c>
      <c r="B158" s="31"/>
      <c r="C158" s="31"/>
      <c r="D158" s="31"/>
      <c r="E158" s="31"/>
      <c r="F158" s="31"/>
      <c r="G158" s="31">
        <v>35</v>
      </c>
      <c r="H158" s="31"/>
      <c r="I158" s="31"/>
      <c r="J158" s="31"/>
      <c r="K158" s="51"/>
      <c r="L158" s="132"/>
      <c r="M158" s="17"/>
      <c r="N158" s="39"/>
      <c r="O158" s="40">
        <f>IF(G158=0,"",G158/F157)</f>
        <v>0.94594594594594594</v>
      </c>
      <c r="P158" s="41">
        <v>40</v>
      </c>
      <c r="Q158" s="42">
        <f t="shared" si="12"/>
        <v>0.93023255813953487</v>
      </c>
      <c r="R158" s="42">
        <f t="shared" si="13"/>
        <v>6.9767441860465129E-2</v>
      </c>
      <c r="S158" s="52"/>
      <c r="T158" s="52"/>
      <c r="U158" s="52"/>
      <c r="V158" s="52"/>
    </row>
    <row r="159" spans="1:22" ht="15.75" customHeight="1">
      <c r="A159" s="9" t="s">
        <v>32</v>
      </c>
      <c r="B159" s="31"/>
      <c r="C159" s="31"/>
      <c r="D159" s="31"/>
      <c r="E159" s="31"/>
      <c r="F159" s="31"/>
      <c r="G159" s="31"/>
      <c r="H159" s="31">
        <v>33</v>
      </c>
      <c r="I159" s="31"/>
      <c r="J159" s="31"/>
      <c r="K159" s="51"/>
      <c r="L159" s="132"/>
      <c r="M159" s="17"/>
      <c r="N159" s="39"/>
      <c r="O159" s="40">
        <f>IF(H159=0,"",H159/G158)</f>
        <v>0.94285714285714284</v>
      </c>
      <c r="P159" s="41">
        <v>41</v>
      </c>
      <c r="Q159" s="42">
        <f t="shared" si="12"/>
        <v>1.0249999999999999</v>
      </c>
      <c r="R159" s="42">
        <f t="shared" si="13"/>
        <v>-2.4999999999999911E-2</v>
      </c>
      <c r="S159" s="52"/>
      <c r="T159" s="52"/>
      <c r="U159" s="52"/>
      <c r="V159" s="52"/>
    </row>
    <row r="160" spans="1:22" ht="15.75" customHeight="1">
      <c r="A160" s="9" t="s">
        <v>33</v>
      </c>
      <c r="B160" s="31"/>
      <c r="C160" s="31"/>
      <c r="D160" s="31"/>
      <c r="E160" s="31"/>
      <c r="F160" s="31"/>
      <c r="G160" s="31"/>
      <c r="H160" s="31"/>
      <c r="I160" s="31">
        <v>33</v>
      </c>
      <c r="J160" s="31"/>
      <c r="K160" s="51"/>
      <c r="L160" s="132"/>
      <c r="M160" s="17"/>
      <c r="N160" s="39"/>
      <c r="O160" s="40">
        <f>IF(I160=0,"",I160/H159)</f>
        <v>1</v>
      </c>
      <c r="P160" s="41">
        <v>40</v>
      </c>
      <c r="Q160" s="42">
        <f t="shared" si="12"/>
        <v>0.97560975609756095</v>
      </c>
      <c r="R160" s="42">
        <f t="shared" si="13"/>
        <v>2.4390243902439046E-2</v>
      </c>
      <c r="S160" s="52"/>
      <c r="T160" s="52"/>
      <c r="U160" s="52"/>
      <c r="V160" s="52"/>
    </row>
    <row r="161" spans="1:22" ht="15.75" customHeight="1">
      <c r="A161" s="9" t="s">
        <v>34</v>
      </c>
      <c r="B161" s="31"/>
      <c r="C161" s="31"/>
      <c r="D161" s="31"/>
      <c r="E161" s="31"/>
      <c r="F161" s="31"/>
      <c r="G161" s="31"/>
      <c r="H161" s="31"/>
      <c r="I161" s="31"/>
      <c r="J161" s="31">
        <v>32</v>
      </c>
      <c r="K161" s="51">
        <v>30</v>
      </c>
      <c r="L161" s="132"/>
      <c r="M161" s="17"/>
      <c r="N161" s="39"/>
      <c r="O161" s="55">
        <f>IF(J161=0,"",J161/I160)</f>
        <v>0.96969696969696972</v>
      </c>
      <c r="P161" s="41">
        <v>40</v>
      </c>
      <c r="Q161" s="56">
        <f t="shared" si="12"/>
        <v>1</v>
      </c>
      <c r="R161" s="56">
        <f t="shared" si="13"/>
        <v>0</v>
      </c>
      <c r="S161" s="52"/>
      <c r="T161" s="52"/>
      <c r="U161" s="52"/>
      <c r="V161" s="52"/>
    </row>
    <row r="162" spans="1:22" ht="15.75" customHeight="1">
      <c r="A162" s="9" t="s">
        <v>35</v>
      </c>
      <c r="B162" s="31"/>
      <c r="C162" s="31"/>
      <c r="D162" s="31"/>
      <c r="E162" s="31"/>
      <c r="F162" s="31"/>
      <c r="G162" s="31"/>
      <c r="H162" s="31"/>
      <c r="I162" s="31"/>
      <c r="J162" s="31">
        <v>8</v>
      </c>
      <c r="K162" s="51">
        <v>9</v>
      </c>
      <c r="L162" s="132"/>
      <c r="M162" s="17"/>
      <c r="N162" s="18"/>
      <c r="O162" s="59"/>
      <c r="P162" s="41">
        <v>10</v>
      </c>
      <c r="Q162" s="60"/>
      <c r="R162" s="61"/>
      <c r="S162" s="52"/>
      <c r="T162" s="52"/>
      <c r="U162" s="52"/>
      <c r="V162" s="52"/>
    </row>
    <row r="163" spans="1:22" ht="15.75" customHeight="1">
      <c r="A163" s="9" t="s">
        <v>36</v>
      </c>
      <c r="B163" s="31"/>
      <c r="C163" s="31"/>
      <c r="D163" s="31"/>
      <c r="E163" s="31"/>
      <c r="F163" s="31"/>
      <c r="G163" s="31"/>
      <c r="H163" s="31"/>
      <c r="I163" s="31"/>
      <c r="J163" s="31">
        <v>1</v>
      </c>
      <c r="K163" s="51"/>
      <c r="L163" s="132"/>
      <c r="M163" s="17"/>
      <c r="N163" s="18"/>
      <c r="O163" s="29"/>
      <c r="P163" s="44">
        <v>1</v>
      </c>
      <c r="Q163" s="46"/>
      <c r="R163" s="29"/>
      <c r="S163" s="52"/>
      <c r="T163" s="52"/>
      <c r="U163" s="52"/>
      <c r="V163" s="52"/>
    </row>
    <row r="164" spans="1:22" ht="15.75" customHeight="1">
      <c r="A164" s="9" t="s">
        <v>38</v>
      </c>
      <c r="B164" s="31"/>
      <c r="C164" s="31"/>
      <c r="D164" s="31"/>
      <c r="E164" s="31"/>
      <c r="F164" s="31"/>
      <c r="G164" s="31"/>
      <c r="H164" s="31"/>
      <c r="I164" s="31">
        <v>1</v>
      </c>
      <c r="J164" s="31"/>
      <c r="K164" s="51">
        <v>1</v>
      </c>
      <c r="L164" s="132"/>
      <c r="M164" s="17"/>
      <c r="N164" s="18"/>
      <c r="O164" s="29"/>
      <c r="P164" s="44">
        <v>1</v>
      </c>
      <c r="Q164" s="46"/>
      <c r="R164" s="29"/>
      <c r="S164" s="52"/>
      <c r="T164" s="52"/>
      <c r="U164" s="52"/>
      <c r="V164" s="52"/>
    </row>
    <row r="165" spans="1:22" ht="15.75" customHeight="1">
      <c r="A165" s="9" t="s">
        <v>39</v>
      </c>
      <c r="B165" s="31"/>
      <c r="C165" s="31"/>
      <c r="D165" s="31"/>
      <c r="E165" s="31"/>
      <c r="F165" s="31"/>
      <c r="G165" s="31"/>
      <c r="H165" s="31"/>
      <c r="I165" s="31"/>
      <c r="J165" s="31"/>
      <c r="K165" s="51"/>
      <c r="L165" s="132"/>
      <c r="M165" s="17"/>
      <c r="N165" s="18"/>
      <c r="O165" s="29"/>
      <c r="P165" s="44"/>
      <c r="Q165" s="46"/>
      <c r="R165" s="29"/>
      <c r="S165" s="52"/>
      <c r="T165" s="52"/>
      <c r="U165" s="52"/>
      <c r="V165" s="52"/>
    </row>
    <row r="166" spans="1:22" ht="15.75" customHeight="1">
      <c r="A166" s="9" t="s">
        <v>40</v>
      </c>
      <c r="B166" s="31"/>
      <c r="C166" s="31"/>
      <c r="D166" s="31"/>
      <c r="E166" s="31"/>
      <c r="F166" s="31"/>
      <c r="G166" s="31"/>
      <c r="H166" s="31"/>
      <c r="I166" s="31"/>
      <c r="J166" s="31"/>
      <c r="K166" s="51"/>
      <c r="L166" s="132"/>
      <c r="M166" s="17"/>
      <c r="N166" s="18"/>
      <c r="O166" s="17"/>
      <c r="P166" s="18"/>
      <c r="Q166" s="28"/>
      <c r="R166" s="29"/>
      <c r="S166" s="52"/>
      <c r="T166" s="52"/>
      <c r="U166" s="52"/>
      <c r="V166" s="52"/>
    </row>
    <row r="167" spans="1:22" ht="15.75" customHeight="1">
      <c r="A167" s="9" t="s">
        <v>41</v>
      </c>
      <c r="B167" s="31"/>
      <c r="C167" s="31"/>
      <c r="D167" s="31"/>
      <c r="E167" s="31"/>
      <c r="F167" s="31"/>
      <c r="G167" s="31"/>
      <c r="H167" s="31"/>
      <c r="I167" s="31"/>
      <c r="J167" s="31"/>
      <c r="K167" s="51"/>
      <c r="L167" s="132"/>
      <c r="M167" s="17"/>
      <c r="N167" s="18"/>
      <c r="O167" s="19"/>
      <c r="P167" s="20"/>
      <c r="Q167" s="21"/>
      <c r="R167" s="22"/>
      <c r="S167" s="52"/>
      <c r="T167" s="52"/>
      <c r="U167" s="52"/>
      <c r="V167" s="52"/>
    </row>
    <row r="168" spans="1:22" ht="15.75" customHeight="1">
      <c r="A168" s="9" t="s">
        <v>42</v>
      </c>
      <c r="B168" s="31"/>
      <c r="C168" s="31"/>
      <c r="D168" s="31"/>
      <c r="E168" s="31"/>
      <c r="F168" s="31"/>
      <c r="G168" s="31"/>
      <c r="H168" s="31"/>
      <c r="I168" s="31"/>
      <c r="J168" s="31"/>
      <c r="K168" s="51"/>
      <c r="L168" s="132"/>
      <c r="M168" s="17"/>
      <c r="N168" s="18"/>
      <c r="O168" s="23"/>
      <c r="P168" s="24"/>
      <c r="Q168" s="25"/>
      <c r="R168" s="26"/>
      <c r="S168" s="52"/>
      <c r="T168" s="52"/>
      <c r="U168" s="52"/>
      <c r="V168" s="52"/>
    </row>
    <row r="169" spans="1:22" ht="15.75" customHeight="1">
      <c r="A169" s="9" t="s">
        <v>43</v>
      </c>
      <c r="B169" s="115"/>
      <c r="C169" s="115"/>
      <c r="D169" s="115"/>
      <c r="E169" s="115"/>
      <c r="F169" s="115"/>
      <c r="G169" s="115"/>
      <c r="H169" s="115"/>
      <c r="I169" s="115"/>
      <c r="J169" s="115"/>
      <c r="K169" s="51"/>
      <c r="L169" s="133"/>
      <c r="M169" s="48"/>
      <c r="N169" s="49"/>
      <c r="O169" s="11"/>
      <c r="P169" s="12"/>
      <c r="Q169" s="12"/>
      <c r="R169" s="13"/>
      <c r="S169" s="52"/>
      <c r="T169" s="52"/>
      <c r="U169" s="52"/>
      <c r="V169" s="52"/>
    </row>
    <row r="170" spans="1:22" ht="18.75" customHeight="1">
      <c r="A170" s="14"/>
      <c r="B170" s="193" t="s">
        <v>37</v>
      </c>
      <c r="C170" s="193"/>
      <c r="D170" s="193"/>
      <c r="E170" s="193"/>
      <c r="F170" s="193"/>
      <c r="G170" s="193"/>
      <c r="H170" s="193"/>
      <c r="I170" s="193"/>
      <c r="J170" s="193"/>
      <c r="K170" s="114">
        <f>SUM(K153:K169)</f>
        <v>40</v>
      </c>
      <c r="L170" s="134">
        <f>IF(K161=0,"",K161/B153)</f>
        <v>0.34090909090909088</v>
      </c>
      <c r="M170" s="30">
        <f>IF(K170=0,"",K170/B153)</f>
        <v>0.45454545454545453</v>
      </c>
      <c r="N170" s="30">
        <f>IF(K161=0,"",M170-L170)</f>
        <v>0.11363636363636365</v>
      </c>
      <c r="O170" s="5"/>
      <c r="P170" s="6"/>
      <c r="Q170" s="16"/>
      <c r="R170" s="5"/>
      <c r="S170" s="52"/>
      <c r="T170" s="52"/>
      <c r="U170" s="52"/>
      <c r="V170" s="52"/>
    </row>
    <row r="171" spans="1:22" ht="12.75" customHeight="1">
      <c r="L171" s="130"/>
      <c r="M171" s="5"/>
      <c r="O171" s="5"/>
      <c r="S171" s="52"/>
      <c r="T171" s="52"/>
      <c r="U171" s="52"/>
      <c r="V171" s="52"/>
    </row>
    <row r="172" spans="1:22" ht="12.75" customHeight="1">
      <c r="L172" s="130"/>
      <c r="M172" s="5"/>
      <c r="O172" s="5"/>
      <c r="S172" s="52"/>
      <c r="T172" s="52"/>
      <c r="U172" s="52"/>
      <c r="V172" s="52"/>
    </row>
    <row r="173" spans="1:22" ht="26.25">
      <c r="A173" s="7"/>
      <c r="B173" s="194" t="s">
        <v>72</v>
      </c>
      <c r="C173" s="194"/>
      <c r="D173" s="194"/>
      <c r="E173" s="194"/>
      <c r="F173" s="194"/>
      <c r="G173" s="194"/>
      <c r="H173" s="194"/>
      <c r="I173" s="194"/>
      <c r="J173" s="194"/>
      <c r="K173" s="113" t="s">
        <v>27</v>
      </c>
      <c r="L173" s="136"/>
      <c r="M173" s="67"/>
      <c r="N173" s="6"/>
      <c r="O173" s="5"/>
      <c r="P173" s="6"/>
      <c r="Q173" s="6"/>
      <c r="R173" s="6"/>
      <c r="S173" s="52"/>
      <c r="T173" s="52"/>
      <c r="U173" s="52"/>
      <c r="V173" s="52"/>
    </row>
    <row r="174" spans="1:22" ht="20.25">
      <c r="A174" s="195" t="s">
        <v>1</v>
      </c>
      <c r="B174" s="197" t="s">
        <v>2</v>
      </c>
      <c r="C174" s="205"/>
      <c r="D174" s="205"/>
      <c r="E174" s="205"/>
      <c r="F174" s="205"/>
      <c r="G174" s="205"/>
      <c r="H174" s="205"/>
      <c r="I174" s="205"/>
      <c r="J174" s="206"/>
      <c r="K174" s="200" t="s">
        <v>3</v>
      </c>
      <c r="L174" s="191" t="s">
        <v>4</v>
      </c>
      <c r="M174" s="191" t="s">
        <v>5</v>
      </c>
      <c r="N174" s="202" t="s">
        <v>6</v>
      </c>
      <c r="O174" s="191" t="s">
        <v>7</v>
      </c>
      <c r="P174" s="189" t="s">
        <v>8</v>
      </c>
      <c r="Q174" s="189" t="s">
        <v>9</v>
      </c>
      <c r="R174" s="191" t="s">
        <v>10</v>
      </c>
      <c r="S174" s="52"/>
      <c r="T174" s="52"/>
      <c r="U174" s="52"/>
      <c r="V174" s="52"/>
    </row>
    <row r="175" spans="1:22" ht="15.75">
      <c r="A175" s="204"/>
      <c r="B175" s="9" t="s">
        <v>11</v>
      </c>
      <c r="C175" s="9" t="s">
        <v>12</v>
      </c>
      <c r="D175" s="9" t="s">
        <v>13</v>
      </c>
      <c r="E175" s="9" t="s">
        <v>14</v>
      </c>
      <c r="F175" s="9" t="s">
        <v>15</v>
      </c>
      <c r="G175" s="9" t="s">
        <v>16</v>
      </c>
      <c r="H175" s="9" t="s">
        <v>17</v>
      </c>
      <c r="I175" s="9" t="s">
        <v>18</v>
      </c>
      <c r="J175" s="9" t="s">
        <v>19</v>
      </c>
      <c r="K175" s="207"/>
      <c r="L175" s="207"/>
      <c r="M175" s="204"/>
      <c r="N175" s="204"/>
      <c r="O175" s="204"/>
      <c r="P175" s="204"/>
      <c r="Q175" s="204"/>
      <c r="R175" s="204"/>
      <c r="S175" s="52"/>
      <c r="T175" s="52"/>
      <c r="U175" s="52"/>
      <c r="V175" s="52"/>
    </row>
    <row r="176" spans="1:22" ht="15.75" customHeight="1">
      <c r="A176" s="9" t="s">
        <v>27</v>
      </c>
      <c r="B176" s="31">
        <v>47</v>
      </c>
      <c r="C176" s="31"/>
      <c r="D176" s="31"/>
      <c r="E176" s="31"/>
      <c r="F176" s="31"/>
      <c r="G176" s="31"/>
      <c r="H176" s="31"/>
      <c r="I176" s="31"/>
      <c r="J176" s="31"/>
      <c r="K176" s="51"/>
      <c r="L176" s="131"/>
      <c r="M176" s="33"/>
      <c r="N176" s="34"/>
      <c r="O176" s="53"/>
      <c r="P176" s="36">
        <v>47</v>
      </c>
      <c r="Q176" s="54"/>
      <c r="R176" s="53"/>
      <c r="S176" s="52"/>
      <c r="T176" s="52"/>
      <c r="U176" s="52"/>
      <c r="V176" s="52"/>
    </row>
    <row r="177" spans="1:22" ht="15.75" customHeight="1">
      <c r="A177" s="9" t="s">
        <v>28</v>
      </c>
      <c r="B177" s="31"/>
      <c r="C177" s="31">
        <v>38</v>
      </c>
      <c r="D177" s="31"/>
      <c r="E177" s="31"/>
      <c r="F177" s="31"/>
      <c r="G177" s="31"/>
      <c r="H177" s="31"/>
      <c r="I177" s="31"/>
      <c r="J177" s="31"/>
      <c r="K177" s="51"/>
      <c r="L177" s="132"/>
      <c r="M177" s="17"/>
      <c r="N177" s="39"/>
      <c r="O177" s="40">
        <f>IF(C177=0,"",C177/B176)</f>
        <v>0.80851063829787229</v>
      </c>
      <c r="P177" s="41">
        <v>38</v>
      </c>
      <c r="Q177" s="42">
        <f t="shared" ref="Q177:Q184" si="14">IF(P177=0,"",P177/P176)</f>
        <v>0.80851063829787229</v>
      </c>
      <c r="R177" s="42">
        <f t="shared" ref="R177:R184" si="15">IF(P177=0,"",100%-Q177)</f>
        <v>0.19148936170212771</v>
      </c>
      <c r="S177" s="52"/>
      <c r="T177" s="52"/>
      <c r="U177" s="52"/>
      <c r="V177" s="52"/>
    </row>
    <row r="178" spans="1:22" ht="15.75" customHeight="1">
      <c r="A178" s="9" t="s">
        <v>29</v>
      </c>
      <c r="B178" s="31"/>
      <c r="C178" s="31"/>
      <c r="D178" s="31">
        <v>30</v>
      </c>
      <c r="E178" s="31"/>
      <c r="F178" s="31"/>
      <c r="G178" s="31"/>
      <c r="H178" s="31"/>
      <c r="I178" s="31"/>
      <c r="J178" s="31"/>
      <c r="K178" s="51"/>
      <c r="L178" s="132"/>
      <c r="M178" s="17"/>
      <c r="N178" s="39"/>
      <c r="O178" s="40">
        <f>IF(D178=0,"",D178/C177)</f>
        <v>0.78947368421052633</v>
      </c>
      <c r="P178" s="41">
        <v>30</v>
      </c>
      <c r="Q178" s="42">
        <f t="shared" si="14"/>
        <v>0.78947368421052633</v>
      </c>
      <c r="R178" s="42">
        <f t="shared" si="15"/>
        <v>0.21052631578947367</v>
      </c>
      <c r="S178" s="57">
        <f>P178/P176</f>
        <v>0.63829787234042556</v>
      </c>
      <c r="T178" s="52"/>
      <c r="U178" s="52"/>
      <c r="V178" s="52"/>
    </row>
    <row r="179" spans="1:22" ht="15.75" customHeight="1">
      <c r="A179" s="9" t="s">
        <v>30</v>
      </c>
      <c r="B179" s="31"/>
      <c r="C179" s="31"/>
      <c r="D179" s="31"/>
      <c r="E179" s="31">
        <v>29</v>
      </c>
      <c r="F179" s="31"/>
      <c r="G179" s="31"/>
      <c r="H179" s="31"/>
      <c r="I179" s="31"/>
      <c r="J179" s="31"/>
      <c r="K179" s="51"/>
      <c r="L179" s="132"/>
      <c r="M179" s="17"/>
      <c r="N179" s="39"/>
      <c r="O179" s="40">
        <f>IF(E179=0,"",E179/D178)</f>
        <v>0.96666666666666667</v>
      </c>
      <c r="P179" s="41">
        <v>30</v>
      </c>
      <c r="Q179" s="42">
        <f t="shared" si="14"/>
        <v>1</v>
      </c>
      <c r="R179" s="42">
        <f t="shared" si="15"/>
        <v>0</v>
      </c>
      <c r="S179" s="52"/>
      <c r="T179" s="52"/>
      <c r="U179" s="52"/>
      <c r="V179" s="52"/>
    </row>
    <row r="180" spans="1:22" ht="15.75" customHeight="1">
      <c r="A180" s="9" t="s">
        <v>31</v>
      </c>
      <c r="B180" s="31"/>
      <c r="C180" s="31"/>
      <c r="D180" s="31"/>
      <c r="E180" s="31"/>
      <c r="F180" s="31">
        <v>29</v>
      </c>
      <c r="G180" s="31"/>
      <c r="H180" s="31"/>
      <c r="I180" s="31"/>
      <c r="J180" s="31"/>
      <c r="K180" s="51"/>
      <c r="L180" s="132"/>
      <c r="M180" s="17"/>
      <c r="N180" s="39"/>
      <c r="O180" s="40">
        <f>IF(F180=0,"",F180/E179)</f>
        <v>1</v>
      </c>
      <c r="P180" s="41">
        <v>37</v>
      </c>
      <c r="Q180" s="42">
        <f t="shared" si="14"/>
        <v>1.2333333333333334</v>
      </c>
      <c r="R180" s="42">
        <f t="shared" si="15"/>
        <v>-0.23333333333333339</v>
      </c>
      <c r="S180" s="52"/>
      <c r="T180" s="52"/>
      <c r="U180" s="52"/>
      <c r="V180" s="52"/>
    </row>
    <row r="181" spans="1:22" ht="15.75" customHeight="1">
      <c r="A181" s="9" t="s">
        <v>32</v>
      </c>
      <c r="B181" s="31"/>
      <c r="C181" s="31"/>
      <c r="D181" s="31"/>
      <c r="E181" s="31"/>
      <c r="F181" s="31"/>
      <c r="G181" s="31">
        <v>26</v>
      </c>
      <c r="H181" s="31"/>
      <c r="I181" s="31"/>
      <c r="J181" s="31"/>
      <c r="K181" s="51"/>
      <c r="L181" s="132"/>
      <c r="M181" s="17"/>
      <c r="N181" s="39"/>
      <c r="O181" s="40">
        <f>IF(G181=0,"",G181/F180)</f>
        <v>0.89655172413793105</v>
      </c>
      <c r="P181" s="41">
        <v>28</v>
      </c>
      <c r="Q181" s="42">
        <f t="shared" si="14"/>
        <v>0.7567567567567568</v>
      </c>
      <c r="R181" s="42">
        <f t="shared" si="15"/>
        <v>0.2432432432432432</v>
      </c>
      <c r="S181" s="52"/>
      <c r="T181" s="52"/>
      <c r="U181" s="52"/>
      <c r="V181" s="52"/>
    </row>
    <row r="182" spans="1:22" ht="15.75" customHeight="1">
      <c r="A182" s="9" t="s">
        <v>33</v>
      </c>
      <c r="B182" s="31"/>
      <c r="C182" s="31"/>
      <c r="D182" s="31"/>
      <c r="E182" s="31"/>
      <c r="F182" s="31"/>
      <c r="G182" s="31"/>
      <c r="H182" s="31">
        <v>24</v>
      </c>
      <c r="I182" s="31"/>
      <c r="J182" s="31"/>
      <c r="K182" s="51"/>
      <c r="L182" s="132"/>
      <c r="M182" s="17"/>
      <c r="N182" s="39"/>
      <c r="O182" s="40">
        <f>IF(H182=0,"",H182/G181)</f>
        <v>0.92307692307692313</v>
      </c>
      <c r="P182" s="41">
        <v>30</v>
      </c>
      <c r="Q182" s="42">
        <f t="shared" si="14"/>
        <v>1.0714285714285714</v>
      </c>
      <c r="R182" s="42">
        <f t="shared" si="15"/>
        <v>-7.1428571428571397E-2</v>
      </c>
      <c r="S182" s="52"/>
      <c r="T182" s="52"/>
      <c r="U182" s="52"/>
      <c r="V182" s="52"/>
    </row>
    <row r="183" spans="1:22" ht="15.75" customHeight="1">
      <c r="A183" s="9" t="s">
        <v>34</v>
      </c>
      <c r="B183" s="31"/>
      <c r="C183" s="31"/>
      <c r="D183" s="31"/>
      <c r="E183" s="31"/>
      <c r="F183" s="31"/>
      <c r="G183" s="31"/>
      <c r="H183" s="31"/>
      <c r="I183" s="31">
        <v>22</v>
      </c>
      <c r="J183" s="31"/>
      <c r="K183" s="51"/>
      <c r="L183" s="132"/>
      <c r="M183" s="17"/>
      <c r="N183" s="39"/>
      <c r="O183" s="40">
        <f>IF(I183=0,"",I183/H182)</f>
        <v>0.91666666666666663</v>
      </c>
      <c r="P183" s="41">
        <v>33</v>
      </c>
      <c r="Q183" s="42">
        <f t="shared" si="14"/>
        <v>1.1000000000000001</v>
      </c>
      <c r="R183" s="42">
        <f t="shared" si="15"/>
        <v>-0.10000000000000009</v>
      </c>
      <c r="S183" s="52"/>
      <c r="T183" s="52"/>
      <c r="U183" s="52"/>
      <c r="V183" s="52"/>
    </row>
    <row r="184" spans="1:22" ht="15.75" customHeight="1">
      <c r="A184" s="9" t="s">
        <v>35</v>
      </c>
      <c r="B184" s="31"/>
      <c r="C184" s="31"/>
      <c r="D184" s="31"/>
      <c r="E184" s="31"/>
      <c r="F184" s="31"/>
      <c r="G184" s="31"/>
      <c r="H184" s="31"/>
      <c r="I184" s="31"/>
      <c r="J184" s="31">
        <v>20</v>
      </c>
      <c r="K184" s="51">
        <v>20</v>
      </c>
      <c r="L184" s="132"/>
      <c r="M184" s="17"/>
      <c r="N184" s="39"/>
      <c r="O184" s="55">
        <f>IF(J184=0,"",J184/I183)</f>
        <v>0.90909090909090906</v>
      </c>
      <c r="P184" s="41">
        <v>27</v>
      </c>
      <c r="Q184" s="56">
        <f t="shared" si="14"/>
        <v>0.81818181818181823</v>
      </c>
      <c r="R184" s="56">
        <f t="shared" si="15"/>
        <v>0.18181818181818177</v>
      </c>
      <c r="S184" s="52"/>
      <c r="T184" s="52"/>
      <c r="U184" s="52"/>
      <c r="V184" s="52"/>
    </row>
    <row r="185" spans="1:22" ht="15.75" customHeight="1">
      <c r="A185" s="9" t="s">
        <v>36</v>
      </c>
      <c r="B185" s="31"/>
      <c r="C185" s="31"/>
      <c r="D185" s="31"/>
      <c r="E185" s="31"/>
      <c r="F185" s="31"/>
      <c r="G185" s="31"/>
      <c r="H185" s="31"/>
      <c r="I185" s="31"/>
      <c r="J185" s="31">
        <v>3</v>
      </c>
      <c r="K185" s="51">
        <v>2</v>
      </c>
      <c r="L185" s="132"/>
      <c r="M185" s="17"/>
      <c r="N185" s="18"/>
      <c r="O185" s="59"/>
      <c r="P185" s="41">
        <v>5</v>
      </c>
      <c r="Q185" s="60"/>
      <c r="R185" s="61"/>
      <c r="S185" s="52"/>
      <c r="T185" s="52"/>
      <c r="U185" s="52"/>
      <c r="V185" s="52"/>
    </row>
    <row r="186" spans="1:22" ht="15.75" customHeight="1">
      <c r="A186" s="9" t="s">
        <v>38</v>
      </c>
      <c r="B186" s="31"/>
      <c r="C186" s="31"/>
      <c r="D186" s="31"/>
      <c r="E186" s="31"/>
      <c r="F186" s="31"/>
      <c r="G186" s="31"/>
      <c r="H186" s="31"/>
      <c r="I186" s="31"/>
      <c r="J186" s="31">
        <v>2</v>
      </c>
      <c r="K186" s="51"/>
      <c r="L186" s="132"/>
      <c r="M186" s="17"/>
      <c r="N186" s="18"/>
      <c r="O186" s="29"/>
      <c r="P186" s="44">
        <v>3</v>
      </c>
      <c r="Q186" s="46"/>
      <c r="R186" s="29"/>
      <c r="S186" s="52"/>
      <c r="T186" s="52"/>
      <c r="U186" s="52"/>
      <c r="V186" s="52"/>
    </row>
    <row r="187" spans="1:22" ht="15.75" customHeight="1">
      <c r="A187" s="9" t="s">
        <v>39</v>
      </c>
      <c r="B187" s="31"/>
      <c r="C187" s="31"/>
      <c r="D187" s="31"/>
      <c r="E187" s="31"/>
      <c r="F187" s="31"/>
      <c r="G187" s="31"/>
      <c r="H187" s="31"/>
      <c r="I187" s="31"/>
      <c r="J187" s="31">
        <v>3</v>
      </c>
      <c r="K187" s="51">
        <v>3</v>
      </c>
      <c r="L187" s="132"/>
      <c r="M187" s="17"/>
      <c r="N187" s="18"/>
      <c r="O187" s="29"/>
      <c r="P187" s="44">
        <v>3</v>
      </c>
      <c r="Q187" s="46"/>
      <c r="R187" s="29"/>
      <c r="S187" s="52"/>
      <c r="T187" s="52"/>
      <c r="U187" s="52"/>
      <c r="V187" s="52"/>
    </row>
    <row r="188" spans="1:22" ht="15.75" customHeight="1">
      <c r="A188" s="9" t="s">
        <v>40</v>
      </c>
      <c r="B188" s="31"/>
      <c r="C188" s="31"/>
      <c r="D188" s="31"/>
      <c r="E188" s="31"/>
      <c r="F188" s="31"/>
      <c r="G188" s="31"/>
      <c r="H188" s="31"/>
      <c r="I188" s="31"/>
      <c r="J188" s="31"/>
      <c r="K188" s="51"/>
      <c r="L188" s="132"/>
      <c r="M188" s="17"/>
      <c r="N188" s="18"/>
      <c r="O188" s="29"/>
      <c r="P188" s="44"/>
      <c r="Q188" s="46"/>
      <c r="R188" s="29"/>
      <c r="S188" s="52"/>
      <c r="T188" s="52"/>
      <c r="U188" s="52"/>
      <c r="V188" s="52"/>
    </row>
    <row r="189" spans="1:22" ht="15.75" customHeight="1">
      <c r="A189" s="9" t="s">
        <v>41</v>
      </c>
      <c r="B189" s="31"/>
      <c r="C189" s="31"/>
      <c r="D189" s="31"/>
      <c r="E189" s="31"/>
      <c r="F189" s="31"/>
      <c r="G189" s="31"/>
      <c r="H189" s="31"/>
      <c r="I189" s="31"/>
      <c r="J189" s="31"/>
      <c r="K189" s="51"/>
      <c r="L189" s="132"/>
      <c r="M189" s="17"/>
      <c r="N189" s="18"/>
      <c r="O189" s="17"/>
      <c r="P189" s="18"/>
      <c r="Q189" s="28"/>
      <c r="R189" s="29"/>
      <c r="S189" s="52"/>
      <c r="T189" s="52"/>
      <c r="U189" s="52"/>
      <c r="V189" s="52"/>
    </row>
    <row r="190" spans="1:22" ht="15.75" customHeight="1">
      <c r="A190" s="9" t="s">
        <v>42</v>
      </c>
      <c r="B190" s="31"/>
      <c r="C190" s="31"/>
      <c r="D190" s="31"/>
      <c r="E190" s="31"/>
      <c r="F190" s="31"/>
      <c r="G190" s="31"/>
      <c r="H190" s="31"/>
      <c r="I190" s="31"/>
      <c r="J190" s="31"/>
      <c r="K190" s="51"/>
      <c r="L190" s="132"/>
      <c r="M190" s="17"/>
      <c r="N190" s="18"/>
      <c r="O190" s="19"/>
      <c r="P190" s="20"/>
      <c r="Q190" s="21"/>
      <c r="R190" s="22"/>
      <c r="S190" s="52"/>
      <c r="T190" s="52"/>
      <c r="U190" s="52"/>
      <c r="V190" s="52"/>
    </row>
    <row r="191" spans="1:22" ht="15.75" customHeight="1">
      <c r="A191" s="9" t="s">
        <v>43</v>
      </c>
      <c r="B191" s="31"/>
      <c r="C191" s="31"/>
      <c r="D191" s="31"/>
      <c r="E191" s="31"/>
      <c r="F191" s="31"/>
      <c r="G191" s="31"/>
      <c r="H191" s="31"/>
      <c r="I191" s="31"/>
      <c r="J191" s="31"/>
      <c r="K191" s="51"/>
      <c r="L191" s="132"/>
      <c r="M191" s="17"/>
      <c r="N191" s="18"/>
      <c r="O191" s="23"/>
      <c r="P191" s="24"/>
      <c r="Q191" s="25"/>
      <c r="R191" s="26"/>
      <c r="S191" s="52"/>
      <c r="T191" s="52"/>
      <c r="U191" s="52"/>
      <c r="V191" s="52"/>
    </row>
    <row r="192" spans="1:22" ht="15.75" customHeight="1">
      <c r="A192" s="9" t="s">
        <v>44</v>
      </c>
      <c r="B192" s="115"/>
      <c r="C192" s="115"/>
      <c r="D192" s="115"/>
      <c r="E192" s="115"/>
      <c r="F192" s="115"/>
      <c r="G192" s="115"/>
      <c r="H192" s="115"/>
      <c r="I192" s="115"/>
      <c r="J192" s="115"/>
      <c r="K192" s="51"/>
      <c r="L192" s="133"/>
      <c r="M192" s="48"/>
      <c r="N192" s="49"/>
      <c r="O192" s="11"/>
      <c r="P192" s="12"/>
      <c r="Q192" s="12"/>
      <c r="R192" s="13"/>
      <c r="S192" s="52"/>
      <c r="T192" s="52"/>
      <c r="U192" s="52"/>
      <c r="V192" s="52"/>
    </row>
    <row r="193" spans="1:22" ht="18.75" customHeight="1">
      <c r="A193" s="14"/>
      <c r="B193" s="193" t="s">
        <v>37</v>
      </c>
      <c r="C193" s="193"/>
      <c r="D193" s="193"/>
      <c r="E193" s="193"/>
      <c r="F193" s="193"/>
      <c r="G193" s="193"/>
      <c r="H193" s="193"/>
      <c r="I193" s="193"/>
      <c r="J193" s="193"/>
      <c r="K193" s="114">
        <f>SUM(K176:K189)</f>
        <v>25</v>
      </c>
      <c r="L193" s="134">
        <f>IF(K184=0,"",K184/B176)</f>
        <v>0.42553191489361702</v>
      </c>
      <c r="M193" s="30">
        <f>IF(K193=0,"",K193/B176)</f>
        <v>0.53191489361702127</v>
      </c>
      <c r="N193" s="30">
        <f>IF(K184=0,"",M193-L193)</f>
        <v>0.10638297872340424</v>
      </c>
      <c r="O193" s="5"/>
      <c r="P193" s="6"/>
      <c r="Q193" s="16"/>
      <c r="R193" s="5"/>
      <c r="S193" s="52"/>
      <c r="T193" s="52"/>
      <c r="U193" s="52"/>
      <c r="V193" s="52"/>
    </row>
    <row r="194" spans="1:22" ht="12.75" customHeight="1">
      <c r="L194" s="130"/>
      <c r="M194" s="5"/>
      <c r="O194" s="5"/>
      <c r="S194" s="52"/>
      <c r="T194" s="52"/>
      <c r="U194" s="52"/>
      <c r="V194" s="52"/>
    </row>
    <row r="195" spans="1:22" ht="12.75" customHeight="1">
      <c r="L195" s="130"/>
      <c r="M195" s="5"/>
      <c r="O195" s="5"/>
      <c r="S195" s="52"/>
      <c r="T195" s="52"/>
      <c r="U195" s="52"/>
      <c r="V195" s="52"/>
    </row>
    <row r="196" spans="1:22" ht="26.25">
      <c r="A196" s="7"/>
      <c r="B196" s="194" t="s">
        <v>72</v>
      </c>
      <c r="C196" s="194"/>
      <c r="D196" s="194"/>
      <c r="E196" s="194"/>
      <c r="F196" s="194"/>
      <c r="G196" s="194"/>
      <c r="H196" s="194"/>
      <c r="I196" s="194"/>
      <c r="J196" s="194"/>
      <c r="K196" s="113" t="s">
        <v>28</v>
      </c>
      <c r="L196" s="136"/>
      <c r="M196" s="67"/>
      <c r="N196" s="6"/>
      <c r="O196" s="5"/>
      <c r="P196" s="6"/>
      <c r="Q196" s="6"/>
      <c r="R196" s="6"/>
      <c r="S196" s="52"/>
      <c r="T196" s="52"/>
      <c r="U196" s="52"/>
      <c r="V196" s="52"/>
    </row>
    <row r="197" spans="1:22" ht="20.25">
      <c r="A197" s="195" t="s">
        <v>1</v>
      </c>
      <c r="B197" s="197" t="s">
        <v>2</v>
      </c>
      <c r="C197" s="205"/>
      <c r="D197" s="205"/>
      <c r="E197" s="205"/>
      <c r="F197" s="205"/>
      <c r="G197" s="205"/>
      <c r="H197" s="205"/>
      <c r="I197" s="205"/>
      <c r="J197" s="206"/>
      <c r="K197" s="200" t="s">
        <v>3</v>
      </c>
      <c r="L197" s="191" t="s">
        <v>4</v>
      </c>
      <c r="M197" s="191" t="s">
        <v>5</v>
      </c>
      <c r="N197" s="202" t="s">
        <v>6</v>
      </c>
      <c r="O197" s="191" t="s">
        <v>7</v>
      </c>
      <c r="P197" s="189" t="s">
        <v>8</v>
      </c>
      <c r="Q197" s="189" t="s">
        <v>9</v>
      </c>
      <c r="R197" s="191" t="s">
        <v>10</v>
      </c>
      <c r="S197" s="52"/>
      <c r="T197" s="52"/>
      <c r="U197" s="52"/>
      <c r="V197" s="52"/>
    </row>
    <row r="198" spans="1:22" ht="15.75">
      <c r="A198" s="204"/>
      <c r="B198" s="9" t="s">
        <v>11</v>
      </c>
      <c r="C198" s="9" t="s">
        <v>12</v>
      </c>
      <c r="D198" s="9" t="s">
        <v>13</v>
      </c>
      <c r="E198" s="9" t="s">
        <v>14</v>
      </c>
      <c r="F198" s="9" t="s">
        <v>15</v>
      </c>
      <c r="G198" s="9" t="s">
        <v>16</v>
      </c>
      <c r="H198" s="9" t="s">
        <v>17</v>
      </c>
      <c r="I198" s="9" t="s">
        <v>18</v>
      </c>
      <c r="J198" s="9" t="s">
        <v>19</v>
      </c>
      <c r="K198" s="207"/>
      <c r="L198" s="207"/>
      <c r="M198" s="204"/>
      <c r="N198" s="204"/>
      <c r="O198" s="204"/>
      <c r="P198" s="204"/>
      <c r="Q198" s="204"/>
      <c r="R198" s="204"/>
      <c r="S198" s="52"/>
      <c r="T198" s="52"/>
      <c r="U198" s="52"/>
      <c r="V198" s="52"/>
    </row>
    <row r="199" spans="1:22" ht="15.75" customHeight="1">
      <c r="A199" s="9" t="s">
        <v>28</v>
      </c>
      <c r="B199" s="31">
        <v>82</v>
      </c>
      <c r="C199" s="31"/>
      <c r="D199" s="31"/>
      <c r="E199" s="31"/>
      <c r="F199" s="31"/>
      <c r="G199" s="31"/>
      <c r="H199" s="31"/>
      <c r="I199" s="31"/>
      <c r="J199" s="31"/>
      <c r="K199" s="51"/>
      <c r="L199" s="131"/>
      <c r="M199" s="33"/>
      <c r="N199" s="34"/>
      <c r="O199" s="53"/>
      <c r="P199" s="36">
        <v>82</v>
      </c>
      <c r="Q199" s="54"/>
      <c r="R199" s="53"/>
      <c r="S199" s="52"/>
      <c r="T199" s="52"/>
      <c r="U199" s="52"/>
      <c r="V199" s="52"/>
    </row>
    <row r="200" spans="1:22" ht="15.75" customHeight="1">
      <c r="A200" s="9" t="s">
        <v>29</v>
      </c>
      <c r="B200" s="31"/>
      <c r="C200" s="31">
        <v>56</v>
      </c>
      <c r="D200" s="31"/>
      <c r="E200" s="31"/>
      <c r="F200" s="31"/>
      <c r="G200" s="31"/>
      <c r="H200" s="31"/>
      <c r="I200" s="31"/>
      <c r="J200" s="31"/>
      <c r="K200" s="51"/>
      <c r="L200" s="132"/>
      <c r="M200" s="17"/>
      <c r="N200" s="39"/>
      <c r="O200" s="40">
        <f>IF(C200=0,"",C200/B199)</f>
        <v>0.68292682926829273</v>
      </c>
      <c r="P200" s="41">
        <v>56</v>
      </c>
      <c r="Q200" s="42">
        <f t="shared" ref="Q200:Q207" si="16">IF(P200=0,"",P200/P199)</f>
        <v>0.68292682926829273</v>
      </c>
      <c r="R200" s="42">
        <f t="shared" ref="R200:R207" si="17">IF(P200=0,"",100%-Q200)</f>
        <v>0.31707317073170727</v>
      </c>
      <c r="S200" s="52"/>
      <c r="T200" s="52"/>
      <c r="U200" s="52"/>
      <c r="V200" s="52"/>
    </row>
    <row r="201" spans="1:22" ht="15.75" customHeight="1">
      <c r="A201" s="9" t="s">
        <v>30</v>
      </c>
      <c r="B201" s="31"/>
      <c r="C201" s="31"/>
      <c r="D201" s="31">
        <v>43</v>
      </c>
      <c r="E201" s="31"/>
      <c r="F201" s="31"/>
      <c r="G201" s="31"/>
      <c r="H201" s="31"/>
      <c r="I201" s="31"/>
      <c r="J201" s="31"/>
      <c r="K201" s="51"/>
      <c r="L201" s="132"/>
      <c r="M201" s="17"/>
      <c r="N201" s="39"/>
      <c r="O201" s="40">
        <f>IF(D201=0,"",D201/C200)</f>
        <v>0.7678571428571429</v>
      </c>
      <c r="P201" s="41">
        <v>43</v>
      </c>
      <c r="Q201" s="42">
        <f t="shared" si="16"/>
        <v>0.7678571428571429</v>
      </c>
      <c r="R201" s="42">
        <f t="shared" si="17"/>
        <v>0.2321428571428571</v>
      </c>
      <c r="S201" s="57">
        <f>P201/P199</f>
        <v>0.52439024390243905</v>
      </c>
      <c r="T201" s="52"/>
      <c r="U201" s="52"/>
      <c r="V201" s="52"/>
    </row>
    <row r="202" spans="1:22" ht="15.75" customHeight="1">
      <c r="A202" s="9" t="s">
        <v>31</v>
      </c>
      <c r="B202" s="31"/>
      <c r="C202" s="31"/>
      <c r="D202" s="31"/>
      <c r="E202" s="31">
        <v>43</v>
      </c>
      <c r="F202" s="31"/>
      <c r="G202" s="31"/>
      <c r="H202" s="31"/>
      <c r="I202" s="31"/>
      <c r="J202" s="31"/>
      <c r="K202" s="51"/>
      <c r="L202" s="132"/>
      <c r="M202" s="17"/>
      <c r="N202" s="39"/>
      <c r="O202" s="40">
        <f>IF(E202=0,"",E202/D201)</f>
        <v>1</v>
      </c>
      <c r="P202" s="41">
        <v>47</v>
      </c>
      <c r="Q202" s="42">
        <f t="shared" si="16"/>
        <v>1.0930232558139534</v>
      </c>
      <c r="R202" s="42">
        <f t="shared" si="17"/>
        <v>-9.3023255813953432E-2</v>
      </c>
      <c r="S202" s="52"/>
      <c r="T202" s="52"/>
      <c r="U202" s="52"/>
      <c r="V202" s="52"/>
    </row>
    <row r="203" spans="1:22" ht="15.75" customHeight="1">
      <c r="A203" s="9" t="s">
        <v>32</v>
      </c>
      <c r="B203" s="31"/>
      <c r="C203" s="31"/>
      <c r="D203" s="31"/>
      <c r="E203" s="31"/>
      <c r="F203" s="31">
        <v>36</v>
      </c>
      <c r="G203" s="31"/>
      <c r="H203" s="31"/>
      <c r="I203" s="31"/>
      <c r="J203" s="31"/>
      <c r="K203" s="51"/>
      <c r="L203" s="132"/>
      <c r="M203" s="17"/>
      <c r="N203" s="39"/>
      <c r="O203" s="40">
        <f>IF(F203=0,"",F203/E202)</f>
        <v>0.83720930232558144</v>
      </c>
      <c r="P203" s="41">
        <v>42</v>
      </c>
      <c r="Q203" s="42">
        <f t="shared" si="16"/>
        <v>0.8936170212765957</v>
      </c>
      <c r="R203" s="42">
        <f t="shared" si="17"/>
        <v>0.1063829787234043</v>
      </c>
      <c r="S203" s="52"/>
      <c r="T203" s="52"/>
      <c r="U203" s="52"/>
      <c r="V203" s="52"/>
    </row>
    <row r="204" spans="1:22" ht="15.75" customHeight="1">
      <c r="A204" s="9" t="s">
        <v>33</v>
      </c>
      <c r="B204" s="31"/>
      <c r="C204" s="31"/>
      <c r="D204" s="31"/>
      <c r="E204" s="31"/>
      <c r="F204" s="31"/>
      <c r="G204" s="31">
        <v>36</v>
      </c>
      <c r="H204" s="31"/>
      <c r="I204" s="31"/>
      <c r="J204" s="31"/>
      <c r="K204" s="51"/>
      <c r="L204" s="132"/>
      <c r="M204" s="17"/>
      <c r="N204" s="39"/>
      <c r="O204" s="40">
        <f>IF(G204=0,"",G204/F203)</f>
        <v>1</v>
      </c>
      <c r="P204" s="41">
        <v>44</v>
      </c>
      <c r="Q204" s="42">
        <f t="shared" si="16"/>
        <v>1.0476190476190477</v>
      </c>
      <c r="R204" s="42">
        <f t="shared" si="17"/>
        <v>-4.7619047619047672E-2</v>
      </c>
      <c r="S204" s="52"/>
      <c r="T204" s="52"/>
      <c r="U204" s="52"/>
      <c r="V204" s="52"/>
    </row>
    <row r="205" spans="1:22" ht="15.75" customHeight="1">
      <c r="A205" s="9" t="s">
        <v>34</v>
      </c>
      <c r="B205" s="31"/>
      <c r="C205" s="31"/>
      <c r="D205" s="31"/>
      <c r="E205" s="31"/>
      <c r="F205" s="31"/>
      <c r="G205" s="31"/>
      <c r="H205" s="31">
        <v>31</v>
      </c>
      <c r="I205" s="31"/>
      <c r="J205" s="31"/>
      <c r="K205" s="51"/>
      <c r="L205" s="132"/>
      <c r="M205" s="17"/>
      <c r="N205" s="39"/>
      <c r="O205" s="40">
        <f>IF(H205=0,"",H205/G204)</f>
        <v>0.86111111111111116</v>
      </c>
      <c r="P205" s="41">
        <v>39</v>
      </c>
      <c r="Q205" s="42">
        <f t="shared" si="16"/>
        <v>0.88636363636363635</v>
      </c>
      <c r="R205" s="42">
        <f t="shared" si="17"/>
        <v>0.11363636363636365</v>
      </c>
      <c r="S205" s="52"/>
      <c r="T205" s="52"/>
      <c r="U205" s="52"/>
      <c r="V205" s="52"/>
    </row>
    <row r="206" spans="1:22" ht="15.75" customHeight="1">
      <c r="A206" s="9" t="s">
        <v>35</v>
      </c>
      <c r="B206" s="31"/>
      <c r="C206" s="31"/>
      <c r="D206" s="31"/>
      <c r="E206" s="31"/>
      <c r="F206" s="31"/>
      <c r="G206" s="31"/>
      <c r="H206" s="31"/>
      <c r="I206" s="31">
        <v>28</v>
      </c>
      <c r="J206" s="31"/>
      <c r="K206" s="51"/>
      <c r="L206" s="132"/>
      <c r="M206" s="17"/>
      <c r="N206" s="39"/>
      <c r="O206" s="40">
        <f>IF(I206=0,"",I206/H205)</f>
        <v>0.90322580645161288</v>
      </c>
      <c r="P206" s="41">
        <v>36</v>
      </c>
      <c r="Q206" s="42">
        <f t="shared" si="16"/>
        <v>0.92307692307692313</v>
      </c>
      <c r="R206" s="42">
        <f t="shared" si="17"/>
        <v>7.6923076923076872E-2</v>
      </c>
      <c r="S206" s="52"/>
      <c r="T206" s="52"/>
      <c r="U206" s="52"/>
      <c r="V206" s="52"/>
    </row>
    <row r="207" spans="1:22" ht="15.75" customHeight="1">
      <c r="A207" s="9" t="s">
        <v>36</v>
      </c>
      <c r="B207" s="31"/>
      <c r="C207" s="31"/>
      <c r="D207" s="31"/>
      <c r="E207" s="31"/>
      <c r="F207" s="31"/>
      <c r="G207" s="31"/>
      <c r="H207" s="31"/>
      <c r="I207" s="31"/>
      <c r="J207" s="31">
        <v>28</v>
      </c>
      <c r="K207" s="51">
        <v>25</v>
      </c>
      <c r="L207" s="132"/>
      <c r="M207" s="17"/>
      <c r="N207" s="39"/>
      <c r="O207" s="55">
        <f>IF(J207=0,"",J207/I206)</f>
        <v>1</v>
      </c>
      <c r="P207" s="41">
        <v>35</v>
      </c>
      <c r="Q207" s="56">
        <f t="shared" si="16"/>
        <v>0.97222222222222221</v>
      </c>
      <c r="R207" s="56">
        <f t="shared" si="17"/>
        <v>2.777777777777779E-2</v>
      </c>
      <c r="S207" s="52"/>
      <c r="T207" s="52"/>
      <c r="U207" s="52"/>
      <c r="V207" s="52"/>
    </row>
    <row r="208" spans="1:22" ht="15.75" customHeight="1">
      <c r="A208" s="9" t="s">
        <v>38</v>
      </c>
      <c r="B208" s="31"/>
      <c r="C208" s="31"/>
      <c r="D208" s="31"/>
      <c r="E208" s="31"/>
      <c r="F208" s="31"/>
      <c r="G208" s="31"/>
      <c r="H208" s="31"/>
      <c r="I208" s="31"/>
      <c r="J208" s="31">
        <v>5</v>
      </c>
      <c r="K208" s="51">
        <v>4</v>
      </c>
      <c r="L208" s="132"/>
      <c r="M208" s="17"/>
      <c r="N208" s="18"/>
      <c r="O208" s="59"/>
      <c r="P208" s="41">
        <v>10</v>
      </c>
      <c r="Q208" s="60"/>
      <c r="R208" s="61"/>
      <c r="S208" s="52"/>
      <c r="T208" s="52"/>
      <c r="U208" s="52"/>
      <c r="V208" s="52"/>
    </row>
    <row r="209" spans="1:22" ht="15.75" customHeight="1">
      <c r="A209" s="9" t="s">
        <v>39</v>
      </c>
      <c r="B209" s="31"/>
      <c r="C209" s="31"/>
      <c r="D209" s="31"/>
      <c r="E209" s="31"/>
      <c r="F209" s="31"/>
      <c r="G209" s="31"/>
      <c r="H209" s="31"/>
      <c r="I209" s="31"/>
      <c r="J209" s="31">
        <v>4</v>
      </c>
      <c r="K209" s="51">
        <v>4</v>
      </c>
      <c r="L209" s="132"/>
      <c r="M209" s="17"/>
      <c r="N209" s="18"/>
      <c r="O209" s="29"/>
      <c r="P209" s="44">
        <v>4</v>
      </c>
      <c r="Q209" s="46"/>
      <c r="R209" s="29"/>
      <c r="S209" s="52"/>
      <c r="T209" s="52"/>
      <c r="U209" s="52"/>
      <c r="V209" s="52"/>
    </row>
    <row r="210" spans="1:22" ht="15.75" customHeight="1">
      <c r="A210" s="9" t="s">
        <v>40</v>
      </c>
      <c r="B210" s="31"/>
      <c r="C210" s="31"/>
      <c r="D210" s="31"/>
      <c r="E210" s="31"/>
      <c r="F210" s="31"/>
      <c r="G210" s="31"/>
      <c r="H210" s="31"/>
      <c r="I210" s="31"/>
      <c r="J210" s="31">
        <v>1</v>
      </c>
      <c r="K210" s="51"/>
      <c r="L210" s="132"/>
      <c r="M210" s="17"/>
      <c r="N210" s="18"/>
      <c r="O210" s="29"/>
      <c r="P210" s="44">
        <v>1</v>
      </c>
      <c r="Q210" s="46"/>
      <c r="R210" s="29"/>
      <c r="S210" s="52"/>
      <c r="T210" s="52"/>
      <c r="U210" s="52"/>
      <c r="V210" s="52"/>
    </row>
    <row r="211" spans="1:22" ht="15.75" customHeight="1">
      <c r="A211" s="9" t="s">
        <v>41</v>
      </c>
      <c r="B211" s="31"/>
      <c r="C211" s="31"/>
      <c r="D211" s="31"/>
      <c r="E211" s="31"/>
      <c r="F211" s="31"/>
      <c r="G211" s="31"/>
      <c r="H211" s="31"/>
      <c r="I211" s="31"/>
      <c r="J211" s="31"/>
      <c r="K211" s="51"/>
      <c r="L211" s="132"/>
      <c r="M211" s="17"/>
      <c r="N211" s="18"/>
      <c r="O211" s="29"/>
      <c r="P211" s="44"/>
      <c r="Q211" s="46"/>
      <c r="R211" s="29"/>
      <c r="S211" s="52"/>
      <c r="T211" s="52"/>
      <c r="U211" s="52"/>
      <c r="V211" s="52"/>
    </row>
    <row r="212" spans="1:22" ht="15.75" customHeight="1">
      <c r="A212" s="9" t="s">
        <v>42</v>
      </c>
      <c r="B212" s="31"/>
      <c r="C212" s="31"/>
      <c r="D212" s="31"/>
      <c r="E212" s="31"/>
      <c r="F212" s="31"/>
      <c r="G212" s="31"/>
      <c r="H212" s="31"/>
      <c r="I212" s="31"/>
      <c r="J212" s="31"/>
      <c r="K212" s="51"/>
      <c r="L212" s="132"/>
      <c r="M212" s="17"/>
      <c r="N212" s="18"/>
      <c r="O212" s="17"/>
      <c r="P212" s="18"/>
      <c r="Q212" s="28"/>
      <c r="R212" s="29"/>
      <c r="S212" s="52"/>
      <c r="T212" s="52"/>
      <c r="U212" s="52"/>
      <c r="V212" s="52"/>
    </row>
    <row r="213" spans="1:22" ht="15.75" customHeight="1">
      <c r="A213" s="9" t="s">
        <v>43</v>
      </c>
      <c r="B213" s="31"/>
      <c r="C213" s="31"/>
      <c r="D213" s="31"/>
      <c r="E213" s="31"/>
      <c r="F213" s="31"/>
      <c r="G213" s="31"/>
      <c r="H213" s="31"/>
      <c r="I213" s="31"/>
      <c r="J213" s="31"/>
      <c r="K213" s="51"/>
      <c r="L213" s="132"/>
      <c r="M213" s="17"/>
      <c r="N213" s="18"/>
      <c r="O213" s="19"/>
      <c r="P213" s="20"/>
      <c r="Q213" s="21"/>
      <c r="R213" s="22"/>
      <c r="S213" s="52"/>
      <c r="T213" s="52"/>
      <c r="U213" s="52"/>
      <c r="V213" s="52"/>
    </row>
    <row r="214" spans="1:22" ht="15.75" customHeight="1">
      <c r="A214" s="9" t="s">
        <v>44</v>
      </c>
      <c r="B214" s="31"/>
      <c r="C214" s="31"/>
      <c r="D214" s="31"/>
      <c r="E214" s="31"/>
      <c r="F214" s="31"/>
      <c r="G214" s="31"/>
      <c r="H214" s="31"/>
      <c r="I214" s="31"/>
      <c r="J214" s="31"/>
      <c r="K214" s="51"/>
      <c r="L214" s="132"/>
      <c r="M214" s="17"/>
      <c r="N214" s="18"/>
      <c r="O214" s="23"/>
      <c r="P214" s="24"/>
      <c r="Q214" s="25"/>
      <c r="R214" s="26"/>
      <c r="S214" s="52"/>
      <c r="T214" s="52"/>
      <c r="U214" s="52"/>
      <c r="V214" s="52"/>
    </row>
    <row r="215" spans="1:22" ht="15.75" customHeight="1">
      <c r="A215" s="9" t="s">
        <v>45</v>
      </c>
      <c r="B215" s="115"/>
      <c r="C215" s="115"/>
      <c r="D215" s="115"/>
      <c r="E215" s="115"/>
      <c r="F215" s="115"/>
      <c r="G215" s="115"/>
      <c r="H215" s="115"/>
      <c r="I215" s="115"/>
      <c r="J215" s="115"/>
      <c r="K215" s="51"/>
      <c r="L215" s="133"/>
      <c r="M215" s="48"/>
      <c r="N215" s="49"/>
      <c r="O215" s="11"/>
      <c r="P215" s="12"/>
      <c r="Q215" s="12"/>
      <c r="R215" s="13"/>
      <c r="S215" s="52"/>
      <c r="T215" s="52"/>
      <c r="U215" s="52"/>
      <c r="V215" s="52"/>
    </row>
    <row r="216" spans="1:22" ht="18.75" customHeight="1">
      <c r="A216" s="14"/>
      <c r="B216" s="193" t="s">
        <v>37</v>
      </c>
      <c r="C216" s="193"/>
      <c r="D216" s="193"/>
      <c r="E216" s="193"/>
      <c r="F216" s="193"/>
      <c r="G216" s="193"/>
      <c r="H216" s="193"/>
      <c r="I216" s="193"/>
      <c r="J216" s="193"/>
      <c r="K216" s="114">
        <f>SUM(K199:K215)</f>
        <v>33</v>
      </c>
      <c r="L216" s="134">
        <f>IF(K207=0,"",K207/B199)</f>
        <v>0.3048780487804878</v>
      </c>
      <c r="M216" s="30">
        <f>IF(K216=0,"",K216/B199)</f>
        <v>0.40243902439024393</v>
      </c>
      <c r="N216" s="30">
        <f>IF(K207=0,"",M216-L216)</f>
        <v>9.7560975609756129E-2</v>
      </c>
      <c r="O216" s="5"/>
      <c r="P216" s="6"/>
      <c r="Q216" s="16"/>
      <c r="R216" s="5"/>
      <c r="S216" s="52"/>
      <c r="T216" s="52"/>
      <c r="U216" s="52"/>
      <c r="V216" s="52"/>
    </row>
    <row r="217" spans="1:22" ht="12.75" customHeight="1">
      <c r="L217" s="130"/>
      <c r="M217" s="5"/>
      <c r="O217" s="5"/>
      <c r="S217" s="52"/>
      <c r="T217" s="52"/>
      <c r="U217" s="52"/>
      <c r="V217" s="52"/>
    </row>
    <row r="218" spans="1:22" ht="12.75" customHeight="1">
      <c r="L218" s="130"/>
      <c r="M218" s="5"/>
      <c r="O218" s="5"/>
      <c r="S218" s="52"/>
      <c r="T218" s="52"/>
      <c r="U218" s="52"/>
      <c r="V218" s="52"/>
    </row>
    <row r="219" spans="1:22" ht="26.25">
      <c r="A219" s="7"/>
      <c r="B219" s="194" t="s">
        <v>72</v>
      </c>
      <c r="C219" s="194"/>
      <c r="D219" s="194"/>
      <c r="E219" s="194"/>
      <c r="F219" s="194"/>
      <c r="G219" s="194"/>
      <c r="H219" s="194"/>
      <c r="I219" s="194"/>
      <c r="J219" s="194"/>
      <c r="K219" s="113" t="s">
        <v>29</v>
      </c>
      <c r="L219" s="136"/>
      <c r="M219" s="67"/>
      <c r="N219" s="6"/>
      <c r="O219" s="5"/>
      <c r="P219" s="6"/>
      <c r="Q219" s="6"/>
      <c r="R219" s="6"/>
      <c r="S219" s="52"/>
      <c r="T219" s="52"/>
      <c r="U219" s="52"/>
      <c r="V219" s="52"/>
    </row>
    <row r="220" spans="1:22" ht="20.25">
      <c r="A220" s="195" t="s">
        <v>1</v>
      </c>
      <c r="B220" s="197" t="s">
        <v>2</v>
      </c>
      <c r="C220" s="205"/>
      <c r="D220" s="205"/>
      <c r="E220" s="205"/>
      <c r="F220" s="205"/>
      <c r="G220" s="205"/>
      <c r="H220" s="205"/>
      <c r="I220" s="205"/>
      <c r="J220" s="206"/>
      <c r="K220" s="200" t="s">
        <v>3</v>
      </c>
      <c r="L220" s="191" t="s">
        <v>4</v>
      </c>
      <c r="M220" s="191" t="s">
        <v>5</v>
      </c>
      <c r="N220" s="202" t="s">
        <v>6</v>
      </c>
      <c r="O220" s="191" t="s">
        <v>7</v>
      </c>
      <c r="P220" s="189" t="s">
        <v>8</v>
      </c>
      <c r="Q220" s="189" t="s">
        <v>9</v>
      </c>
      <c r="R220" s="191" t="s">
        <v>10</v>
      </c>
      <c r="S220" s="52"/>
      <c r="T220" s="52"/>
      <c r="U220" s="52"/>
      <c r="V220" s="52"/>
    </row>
    <row r="221" spans="1:22" ht="15.75">
      <c r="A221" s="204"/>
      <c r="B221" s="9" t="s">
        <v>11</v>
      </c>
      <c r="C221" s="9" t="s">
        <v>12</v>
      </c>
      <c r="D221" s="9" t="s">
        <v>13</v>
      </c>
      <c r="E221" s="9" t="s">
        <v>14</v>
      </c>
      <c r="F221" s="9" t="s">
        <v>15</v>
      </c>
      <c r="G221" s="9" t="s">
        <v>16</v>
      </c>
      <c r="H221" s="9" t="s">
        <v>17</v>
      </c>
      <c r="I221" s="9" t="s">
        <v>18</v>
      </c>
      <c r="J221" s="9" t="s">
        <v>19</v>
      </c>
      <c r="K221" s="207"/>
      <c r="L221" s="207"/>
      <c r="M221" s="204"/>
      <c r="N221" s="204"/>
      <c r="O221" s="204"/>
      <c r="P221" s="204"/>
      <c r="Q221" s="204"/>
      <c r="R221" s="204"/>
      <c r="S221" s="52"/>
      <c r="T221" s="52"/>
      <c r="U221" s="52"/>
      <c r="V221" s="52"/>
    </row>
    <row r="222" spans="1:22" ht="15.75" customHeight="1">
      <c r="A222" s="9" t="s">
        <v>29</v>
      </c>
      <c r="B222" s="31">
        <v>48</v>
      </c>
      <c r="C222" s="31"/>
      <c r="D222" s="31"/>
      <c r="E222" s="31"/>
      <c r="F222" s="31"/>
      <c r="G222" s="31"/>
      <c r="H222" s="31"/>
      <c r="I222" s="31"/>
      <c r="J222" s="31"/>
      <c r="K222" s="51"/>
      <c r="L222" s="131"/>
      <c r="M222" s="33"/>
      <c r="N222" s="34"/>
      <c r="O222" s="53"/>
      <c r="P222" s="36">
        <v>48</v>
      </c>
      <c r="Q222" s="54"/>
      <c r="R222" s="53"/>
      <c r="S222" s="52"/>
      <c r="T222" s="52"/>
      <c r="U222" s="52"/>
      <c r="V222" s="52"/>
    </row>
    <row r="223" spans="1:22" ht="15.75" customHeight="1">
      <c r="A223" s="9" t="s">
        <v>30</v>
      </c>
      <c r="B223" s="31"/>
      <c r="C223" s="31">
        <v>45</v>
      </c>
      <c r="D223" s="31"/>
      <c r="E223" s="31"/>
      <c r="F223" s="31"/>
      <c r="G223" s="31"/>
      <c r="H223" s="31"/>
      <c r="I223" s="31"/>
      <c r="J223" s="31"/>
      <c r="K223" s="51"/>
      <c r="L223" s="132"/>
      <c r="M223" s="17"/>
      <c r="N223" s="39"/>
      <c r="O223" s="40">
        <f>IF(C223=0,"",C223/B222)</f>
        <v>0.9375</v>
      </c>
      <c r="P223" s="41">
        <v>47</v>
      </c>
      <c r="Q223" s="42">
        <f t="shared" ref="Q223:Q230" si="18">IF(P223=0,"",P223/P222)</f>
        <v>0.97916666666666663</v>
      </c>
      <c r="R223" s="42">
        <f t="shared" ref="R223:R230" si="19">IF(P223=0,"",100%-Q223)</f>
        <v>2.083333333333337E-2</v>
      </c>
      <c r="S223" s="52"/>
      <c r="T223" s="52"/>
      <c r="U223" s="52"/>
      <c r="V223" s="52"/>
    </row>
    <row r="224" spans="1:22" ht="15.75" customHeight="1">
      <c r="A224" s="9" t="s">
        <v>31</v>
      </c>
      <c r="B224" s="31"/>
      <c r="C224" s="31"/>
      <c r="D224" s="31">
        <v>39</v>
      </c>
      <c r="E224" s="31"/>
      <c r="F224" s="31"/>
      <c r="G224" s="31"/>
      <c r="H224" s="31"/>
      <c r="I224" s="31"/>
      <c r="J224" s="31"/>
      <c r="K224" s="51"/>
      <c r="L224" s="132"/>
      <c r="M224" s="17"/>
      <c r="N224" s="39"/>
      <c r="O224" s="40">
        <f>IF(D224=0,"",D224/C223)</f>
        <v>0.8666666666666667</v>
      </c>
      <c r="P224" s="41">
        <v>40</v>
      </c>
      <c r="Q224" s="42">
        <f t="shared" si="18"/>
        <v>0.85106382978723405</v>
      </c>
      <c r="R224" s="42">
        <f t="shared" si="19"/>
        <v>0.14893617021276595</v>
      </c>
      <c r="S224" s="57">
        <f>P224/P222</f>
        <v>0.83333333333333337</v>
      </c>
      <c r="T224" s="52"/>
      <c r="U224" s="52"/>
      <c r="V224" s="52"/>
    </row>
    <row r="225" spans="1:22" ht="15.75" customHeight="1">
      <c r="A225" s="9" t="s">
        <v>32</v>
      </c>
      <c r="B225" s="31"/>
      <c r="C225" s="31"/>
      <c r="D225" s="31"/>
      <c r="E225" s="31">
        <v>36</v>
      </c>
      <c r="F225" s="31"/>
      <c r="G225" s="31"/>
      <c r="H225" s="31"/>
      <c r="I225" s="31"/>
      <c r="J225" s="31"/>
      <c r="K225" s="51"/>
      <c r="L225" s="132"/>
      <c r="M225" s="17"/>
      <c r="N225" s="39"/>
      <c r="O225" s="40">
        <f>IF(E225=0,"",E225/D224)</f>
        <v>0.92307692307692313</v>
      </c>
      <c r="P225" s="41">
        <v>42</v>
      </c>
      <c r="Q225" s="42">
        <f t="shared" si="18"/>
        <v>1.05</v>
      </c>
      <c r="R225" s="42">
        <f t="shared" si="19"/>
        <v>-5.0000000000000044E-2</v>
      </c>
      <c r="S225" s="52"/>
      <c r="T225" s="52"/>
      <c r="U225" s="52"/>
      <c r="V225" s="52"/>
    </row>
    <row r="226" spans="1:22" ht="15.75" customHeight="1">
      <c r="A226" s="9" t="s">
        <v>33</v>
      </c>
      <c r="B226" s="31"/>
      <c r="C226" s="31"/>
      <c r="D226" s="31"/>
      <c r="E226" s="31"/>
      <c r="F226" s="31">
        <v>33</v>
      </c>
      <c r="G226" s="31"/>
      <c r="H226" s="31"/>
      <c r="I226" s="31"/>
      <c r="J226" s="31"/>
      <c r="K226" s="51"/>
      <c r="L226" s="132"/>
      <c r="M226" s="17"/>
      <c r="N226" s="39"/>
      <c r="O226" s="40">
        <f>IF(F226=0,"",F226/E225)</f>
        <v>0.91666666666666663</v>
      </c>
      <c r="P226" s="41">
        <v>39</v>
      </c>
      <c r="Q226" s="42">
        <f t="shared" si="18"/>
        <v>0.9285714285714286</v>
      </c>
      <c r="R226" s="42">
        <f t="shared" si="19"/>
        <v>7.1428571428571397E-2</v>
      </c>
      <c r="S226" s="52"/>
      <c r="T226" s="52"/>
      <c r="U226" s="52"/>
      <c r="V226" s="52"/>
    </row>
    <row r="227" spans="1:22" ht="15.75" customHeight="1">
      <c r="A227" s="9" t="s">
        <v>34</v>
      </c>
      <c r="B227" s="31"/>
      <c r="C227" s="31"/>
      <c r="D227" s="31"/>
      <c r="E227" s="31"/>
      <c r="F227" s="31"/>
      <c r="G227" s="31">
        <v>33</v>
      </c>
      <c r="H227" s="31"/>
      <c r="I227" s="31"/>
      <c r="J227" s="31"/>
      <c r="K227" s="51"/>
      <c r="L227" s="132"/>
      <c r="M227" s="17"/>
      <c r="N227" s="39"/>
      <c r="O227" s="40">
        <f>IF(G227=0,"",G227/F226)</f>
        <v>1</v>
      </c>
      <c r="P227" s="41">
        <v>39</v>
      </c>
      <c r="Q227" s="42">
        <f t="shared" si="18"/>
        <v>1</v>
      </c>
      <c r="R227" s="42">
        <f t="shared" si="19"/>
        <v>0</v>
      </c>
      <c r="S227" s="52"/>
      <c r="T227" s="52"/>
      <c r="U227" s="52"/>
      <c r="V227" s="52"/>
    </row>
    <row r="228" spans="1:22" ht="15.75" customHeight="1">
      <c r="A228" s="9" t="s">
        <v>35</v>
      </c>
      <c r="B228" s="31"/>
      <c r="C228" s="31"/>
      <c r="D228" s="31"/>
      <c r="E228" s="31"/>
      <c r="F228" s="31"/>
      <c r="G228" s="31"/>
      <c r="H228" s="31">
        <v>31</v>
      </c>
      <c r="I228" s="31"/>
      <c r="J228" s="31"/>
      <c r="K228" s="51"/>
      <c r="L228" s="132"/>
      <c r="M228" s="17"/>
      <c r="N228" s="39"/>
      <c r="O228" s="40">
        <f>IF(H228=0,"",H228/G227)</f>
        <v>0.93939393939393945</v>
      </c>
      <c r="P228" s="41">
        <v>37</v>
      </c>
      <c r="Q228" s="42">
        <f t="shared" si="18"/>
        <v>0.94871794871794868</v>
      </c>
      <c r="R228" s="42">
        <f t="shared" si="19"/>
        <v>5.1282051282051322E-2</v>
      </c>
      <c r="S228" s="52"/>
      <c r="T228" s="52"/>
      <c r="U228" s="52"/>
      <c r="V228" s="52"/>
    </row>
    <row r="229" spans="1:22" ht="15.75" customHeight="1">
      <c r="A229" s="9" t="s">
        <v>36</v>
      </c>
      <c r="B229" s="31"/>
      <c r="C229" s="31"/>
      <c r="D229" s="31"/>
      <c r="E229" s="31"/>
      <c r="F229" s="31"/>
      <c r="G229" s="31"/>
      <c r="H229" s="31"/>
      <c r="I229" s="31">
        <v>39</v>
      </c>
      <c r="J229" s="31"/>
      <c r="K229" s="51"/>
      <c r="L229" s="132"/>
      <c r="M229" s="17"/>
      <c r="N229" s="39"/>
      <c r="O229" s="40">
        <f>IF(I229=0,"",I229/H228)</f>
        <v>1.2580645161290323</v>
      </c>
      <c r="P229" s="41">
        <v>33</v>
      </c>
      <c r="Q229" s="42">
        <f t="shared" si="18"/>
        <v>0.89189189189189189</v>
      </c>
      <c r="R229" s="42">
        <f t="shared" si="19"/>
        <v>0.10810810810810811</v>
      </c>
      <c r="S229" s="52"/>
      <c r="T229" s="52"/>
      <c r="U229" s="52"/>
      <c r="V229" s="52"/>
    </row>
    <row r="230" spans="1:22" ht="15.75" customHeight="1">
      <c r="A230" s="9" t="s">
        <v>38</v>
      </c>
      <c r="B230" s="31"/>
      <c r="C230" s="31"/>
      <c r="D230" s="31"/>
      <c r="E230" s="31"/>
      <c r="F230" s="31"/>
      <c r="G230" s="31"/>
      <c r="H230" s="31"/>
      <c r="I230" s="31"/>
      <c r="J230" s="31">
        <v>28</v>
      </c>
      <c r="K230" s="51">
        <v>24</v>
      </c>
      <c r="L230" s="132"/>
      <c r="M230" s="17"/>
      <c r="N230" s="39"/>
      <c r="O230" s="55">
        <f>IF(J230=0,"",J230/I229)</f>
        <v>0.71794871794871795</v>
      </c>
      <c r="P230" s="41">
        <v>34</v>
      </c>
      <c r="Q230" s="56">
        <f t="shared" si="18"/>
        <v>1.0303030303030303</v>
      </c>
      <c r="R230" s="56">
        <f t="shared" si="19"/>
        <v>-3.0303030303030276E-2</v>
      </c>
      <c r="S230" s="52"/>
      <c r="T230" s="52"/>
      <c r="U230" s="52"/>
      <c r="V230" s="52"/>
    </row>
    <row r="231" spans="1:22" ht="15.75" customHeight="1">
      <c r="A231" s="9" t="s">
        <v>39</v>
      </c>
      <c r="B231" s="31"/>
      <c r="C231" s="31"/>
      <c r="D231" s="31"/>
      <c r="E231" s="31"/>
      <c r="F231" s="31"/>
      <c r="G231" s="31"/>
      <c r="H231" s="31"/>
      <c r="I231" s="31"/>
      <c r="J231" s="31">
        <v>8</v>
      </c>
      <c r="K231" s="51">
        <v>6</v>
      </c>
      <c r="L231" s="132"/>
      <c r="M231" s="17"/>
      <c r="N231" s="18"/>
      <c r="O231" s="59"/>
      <c r="P231" s="41">
        <v>9</v>
      </c>
      <c r="Q231" s="60"/>
      <c r="R231" s="61"/>
      <c r="S231" s="52"/>
      <c r="T231" s="52"/>
      <c r="U231" s="52"/>
      <c r="V231" s="52"/>
    </row>
    <row r="232" spans="1:22" ht="15.75" customHeight="1">
      <c r="A232" s="9" t="s">
        <v>40</v>
      </c>
      <c r="B232" s="31"/>
      <c r="C232" s="31"/>
      <c r="D232" s="31"/>
      <c r="E232" s="31"/>
      <c r="F232" s="31"/>
      <c r="G232" s="31"/>
      <c r="H232" s="31"/>
      <c r="I232" s="31"/>
      <c r="J232" s="31">
        <v>2</v>
      </c>
      <c r="K232" s="51">
        <v>2</v>
      </c>
      <c r="L232" s="132"/>
      <c r="M232" s="17"/>
      <c r="N232" s="18"/>
      <c r="O232" s="29"/>
      <c r="P232" s="44">
        <v>3</v>
      </c>
      <c r="Q232" s="46"/>
      <c r="R232" s="29"/>
      <c r="S232" s="52"/>
      <c r="T232" s="52"/>
      <c r="U232" s="52"/>
      <c r="V232" s="52"/>
    </row>
    <row r="233" spans="1:22" ht="15.75" customHeight="1">
      <c r="A233" s="9" t="s">
        <v>41</v>
      </c>
      <c r="B233" s="31"/>
      <c r="C233" s="31"/>
      <c r="D233" s="31"/>
      <c r="E233" s="31"/>
      <c r="F233" s="31"/>
      <c r="G233" s="31"/>
      <c r="H233" s="31"/>
      <c r="I233" s="31"/>
      <c r="J233" s="31">
        <v>1</v>
      </c>
      <c r="K233" s="51"/>
      <c r="L233" s="132"/>
      <c r="M233" s="17"/>
      <c r="N233" s="18"/>
      <c r="O233" s="29"/>
      <c r="P233" s="44">
        <v>1</v>
      </c>
      <c r="Q233" s="46"/>
      <c r="R233" s="29"/>
      <c r="S233" s="52"/>
      <c r="T233" s="52"/>
      <c r="U233" s="52"/>
      <c r="V233" s="52"/>
    </row>
    <row r="234" spans="1:22" ht="15.75" customHeight="1">
      <c r="A234" s="9" t="s">
        <v>42</v>
      </c>
      <c r="B234" s="31"/>
      <c r="C234" s="31"/>
      <c r="D234" s="31"/>
      <c r="E234" s="31"/>
      <c r="F234" s="31"/>
      <c r="G234" s="31"/>
      <c r="H234" s="31"/>
      <c r="I234" s="31"/>
      <c r="J234" s="31">
        <v>2</v>
      </c>
      <c r="K234" s="51">
        <v>2</v>
      </c>
      <c r="L234" s="132"/>
      <c r="M234" s="17"/>
      <c r="N234" s="18"/>
      <c r="O234" s="29"/>
      <c r="P234" s="118">
        <v>2</v>
      </c>
      <c r="Q234" s="46"/>
      <c r="R234" s="29"/>
      <c r="S234" s="52"/>
      <c r="T234" s="52"/>
      <c r="U234" s="52"/>
      <c r="V234" s="52"/>
    </row>
    <row r="235" spans="1:22" ht="15.75" customHeight="1">
      <c r="A235" s="9" t="s">
        <v>43</v>
      </c>
      <c r="B235" s="31"/>
      <c r="C235" s="31"/>
      <c r="D235" s="31"/>
      <c r="E235" s="31"/>
      <c r="F235" s="31"/>
      <c r="G235" s="31"/>
      <c r="H235" s="31"/>
      <c r="I235" s="31"/>
      <c r="J235" s="31">
        <v>1</v>
      </c>
      <c r="K235" s="51"/>
      <c r="L235" s="132"/>
      <c r="M235" s="17"/>
      <c r="N235" s="18"/>
      <c r="O235" s="17"/>
      <c r="P235" s="89">
        <v>1</v>
      </c>
      <c r="Q235" s="28"/>
      <c r="R235" s="29"/>
      <c r="S235" s="52"/>
      <c r="T235" s="52"/>
      <c r="U235" s="52"/>
      <c r="V235" s="52"/>
    </row>
    <row r="236" spans="1:22" ht="15.75" customHeight="1">
      <c r="A236" s="9" t="s">
        <v>44</v>
      </c>
      <c r="B236" s="31"/>
      <c r="C236" s="31"/>
      <c r="D236" s="31"/>
      <c r="E236" s="31"/>
      <c r="F236" s="31"/>
      <c r="G236" s="31"/>
      <c r="H236" s="31"/>
      <c r="I236" s="31"/>
      <c r="J236" s="31">
        <v>1</v>
      </c>
      <c r="K236" s="51">
        <v>1</v>
      </c>
      <c r="L236" s="132"/>
      <c r="M236" s="17"/>
      <c r="N236" s="18"/>
      <c r="O236" s="19"/>
      <c r="P236" s="122"/>
      <c r="Q236" s="21"/>
      <c r="R236" s="22"/>
      <c r="S236" s="52"/>
      <c r="T236" s="52"/>
      <c r="U236" s="52"/>
      <c r="V236" s="52"/>
    </row>
    <row r="237" spans="1:22" ht="15.75" customHeight="1">
      <c r="A237" s="9" t="s">
        <v>45</v>
      </c>
      <c r="B237" s="31"/>
      <c r="C237" s="31"/>
      <c r="D237" s="31"/>
      <c r="E237" s="31"/>
      <c r="F237" s="31"/>
      <c r="G237" s="31"/>
      <c r="H237" s="31"/>
      <c r="I237" s="31"/>
      <c r="J237" s="31">
        <v>1</v>
      </c>
      <c r="K237" s="51">
        <v>1</v>
      </c>
      <c r="L237" s="132"/>
      <c r="M237" s="17"/>
      <c r="N237" s="18"/>
      <c r="O237" s="23"/>
      <c r="P237" s="24"/>
      <c r="Q237" s="25"/>
      <c r="R237" s="26"/>
      <c r="S237" s="52"/>
      <c r="T237" s="52"/>
      <c r="U237" s="52"/>
      <c r="V237" s="52"/>
    </row>
    <row r="238" spans="1:22" ht="15.75" customHeight="1">
      <c r="A238" s="9" t="s">
        <v>46</v>
      </c>
      <c r="B238" s="115"/>
      <c r="C238" s="115"/>
      <c r="D238" s="115"/>
      <c r="E238" s="115"/>
      <c r="F238" s="115"/>
      <c r="G238" s="115"/>
      <c r="H238" s="115"/>
      <c r="I238" s="115"/>
      <c r="J238" s="115"/>
      <c r="K238" s="51"/>
      <c r="L238" s="133"/>
      <c r="M238" s="48"/>
      <c r="N238" s="49"/>
      <c r="O238" s="11"/>
      <c r="P238" s="12"/>
      <c r="Q238" s="12"/>
      <c r="R238" s="13"/>
      <c r="S238" s="52"/>
      <c r="T238" s="52"/>
      <c r="U238" s="52"/>
      <c r="V238" s="52"/>
    </row>
    <row r="239" spans="1:22" ht="18.75" customHeight="1">
      <c r="A239" s="14"/>
      <c r="B239" s="193" t="s">
        <v>37</v>
      </c>
      <c r="C239" s="193"/>
      <c r="D239" s="193"/>
      <c r="E239" s="193"/>
      <c r="F239" s="193"/>
      <c r="G239" s="193"/>
      <c r="H239" s="193"/>
      <c r="I239" s="193"/>
      <c r="J239" s="193"/>
      <c r="K239" s="114">
        <f>SUM(K222:K238)</f>
        <v>36</v>
      </c>
      <c r="L239" s="134">
        <f>IF(K230=0,"",K230/B222)</f>
        <v>0.5</v>
      </c>
      <c r="M239" s="30">
        <f>IF(K239=0,"",K239/B222)</f>
        <v>0.75</v>
      </c>
      <c r="N239" s="30">
        <f>IF(K230=0,"",M239-L239)</f>
        <v>0.25</v>
      </c>
      <c r="O239" s="5"/>
      <c r="P239" s="6"/>
      <c r="Q239" s="16"/>
      <c r="R239" s="5"/>
      <c r="S239" s="52"/>
      <c r="T239" s="52"/>
      <c r="U239" s="52"/>
      <c r="V239" s="52"/>
    </row>
    <row r="240" spans="1:22" ht="12.75" customHeight="1">
      <c r="L240" s="130"/>
      <c r="M240" s="5"/>
      <c r="O240" s="5"/>
      <c r="S240" s="52"/>
      <c r="T240" s="52"/>
      <c r="U240" s="52"/>
      <c r="V240" s="52"/>
    </row>
    <row r="241" spans="1:22" ht="12.75" customHeight="1">
      <c r="L241" s="130"/>
      <c r="M241" s="5"/>
      <c r="O241" s="5"/>
      <c r="S241" s="52"/>
      <c r="T241" s="52"/>
      <c r="U241" s="52"/>
      <c r="V241" s="52"/>
    </row>
    <row r="242" spans="1:22" ht="26.25" customHeight="1">
      <c r="A242" s="7"/>
      <c r="B242" s="194" t="s">
        <v>72</v>
      </c>
      <c r="C242" s="194"/>
      <c r="D242" s="194"/>
      <c r="E242" s="194"/>
      <c r="F242" s="194"/>
      <c r="G242" s="194"/>
      <c r="H242" s="194"/>
      <c r="I242" s="194"/>
      <c r="J242" s="194"/>
      <c r="K242" s="113" t="s">
        <v>30</v>
      </c>
      <c r="L242" s="136"/>
      <c r="M242" s="67"/>
      <c r="N242" s="6"/>
      <c r="O242" s="5"/>
      <c r="P242" s="6"/>
      <c r="Q242" s="6"/>
      <c r="R242" s="6"/>
      <c r="S242" s="52"/>
      <c r="T242" s="52"/>
      <c r="U242" s="52"/>
      <c r="V242" s="52"/>
    </row>
    <row r="243" spans="1:22" ht="20.25">
      <c r="A243" s="195" t="s">
        <v>1</v>
      </c>
      <c r="B243" s="197" t="s">
        <v>2</v>
      </c>
      <c r="C243" s="205"/>
      <c r="D243" s="205"/>
      <c r="E243" s="205"/>
      <c r="F243" s="205"/>
      <c r="G243" s="205"/>
      <c r="H243" s="205"/>
      <c r="I243" s="205"/>
      <c r="J243" s="206"/>
      <c r="K243" s="200" t="s">
        <v>3</v>
      </c>
      <c r="L243" s="191" t="s">
        <v>4</v>
      </c>
      <c r="M243" s="191" t="s">
        <v>5</v>
      </c>
      <c r="N243" s="202" t="s">
        <v>6</v>
      </c>
      <c r="O243" s="191" t="s">
        <v>7</v>
      </c>
      <c r="P243" s="189" t="s">
        <v>8</v>
      </c>
      <c r="Q243" s="189" t="s">
        <v>9</v>
      </c>
      <c r="R243" s="191" t="s">
        <v>10</v>
      </c>
      <c r="S243" s="52"/>
      <c r="T243" s="52"/>
      <c r="U243" s="52"/>
      <c r="V243" s="52"/>
    </row>
    <row r="244" spans="1:22" ht="15.75">
      <c r="A244" s="204"/>
      <c r="B244" s="9" t="s">
        <v>11</v>
      </c>
      <c r="C244" s="9" t="s">
        <v>12</v>
      </c>
      <c r="D244" s="9" t="s">
        <v>13</v>
      </c>
      <c r="E244" s="9" t="s">
        <v>14</v>
      </c>
      <c r="F244" s="9" t="s">
        <v>15</v>
      </c>
      <c r="G244" s="9" t="s">
        <v>16</v>
      </c>
      <c r="H244" s="9" t="s">
        <v>17</v>
      </c>
      <c r="I244" s="9" t="s">
        <v>18</v>
      </c>
      <c r="J244" s="9" t="s">
        <v>19</v>
      </c>
      <c r="K244" s="207"/>
      <c r="L244" s="207"/>
      <c r="M244" s="204"/>
      <c r="N244" s="204"/>
      <c r="O244" s="204"/>
      <c r="P244" s="204"/>
      <c r="Q244" s="204"/>
      <c r="R244" s="204"/>
      <c r="S244" s="52"/>
      <c r="T244" s="52"/>
      <c r="U244" s="52"/>
      <c r="V244" s="52"/>
    </row>
    <row r="245" spans="1:22" ht="15.75" customHeight="1">
      <c r="A245" s="9" t="s">
        <v>30</v>
      </c>
      <c r="B245" s="31">
        <v>58</v>
      </c>
      <c r="C245" s="31"/>
      <c r="D245" s="31"/>
      <c r="E245" s="31"/>
      <c r="F245" s="31"/>
      <c r="G245" s="31"/>
      <c r="H245" s="31"/>
      <c r="I245" s="31"/>
      <c r="J245" s="31"/>
      <c r="K245" s="51"/>
      <c r="L245" s="131"/>
      <c r="M245" s="33"/>
      <c r="N245" s="34"/>
      <c r="O245" s="53"/>
      <c r="P245" s="36">
        <v>58</v>
      </c>
      <c r="Q245" s="54"/>
      <c r="R245" s="53"/>
      <c r="S245" s="52"/>
      <c r="T245" s="52"/>
      <c r="U245" s="52"/>
      <c r="V245" s="52"/>
    </row>
    <row r="246" spans="1:22" ht="15.75" customHeight="1">
      <c r="A246" s="9" t="s">
        <v>31</v>
      </c>
      <c r="B246" s="31"/>
      <c r="C246" s="31">
        <v>49</v>
      </c>
      <c r="D246" s="31"/>
      <c r="E246" s="31"/>
      <c r="F246" s="31"/>
      <c r="G246" s="31"/>
      <c r="H246" s="31"/>
      <c r="I246" s="31"/>
      <c r="J246" s="31"/>
      <c r="K246" s="51"/>
      <c r="L246" s="132"/>
      <c r="M246" s="17"/>
      <c r="N246" s="39"/>
      <c r="O246" s="40">
        <f>IF(C246=0,"",C246/B245)</f>
        <v>0.84482758620689657</v>
      </c>
      <c r="P246" s="41">
        <v>49</v>
      </c>
      <c r="Q246" s="42">
        <f t="shared" ref="Q246:Q253" si="20">IF(P246=0,"",P246/P245)</f>
        <v>0.84482758620689657</v>
      </c>
      <c r="R246" s="42">
        <f t="shared" ref="R246:R253" si="21">IF(P246=0,"",100%-Q246)</f>
        <v>0.15517241379310343</v>
      </c>
      <c r="S246" s="52"/>
      <c r="T246" s="52"/>
      <c r="U246" s="52"/>
      <c r="V246" s="52"/>
    </row>
    <row r="247" spans="1:22" ht="15.75" customHeight="1">
      <c r="A247" s="9" t="s">
        <v>32</v>
      </c>
      <c r="B247" s="31"/>
      <c r="C247" s="31"/>
      <c r="D247" s="31">
        <v>45</v>
      </c>
      <c r="E247" s="31"/>
      <c r="F247" s="31"/>
      <c r="G247" s="31"/>
      <c r="H247" s="31"/>
      <c r="I247" s="31"/>
      <c r="J247" s="31"/>
      <c r="K247" s="51"/>
      <c r="L247" s="132"/>
      <c r="M247" s="17"/>
      <c r="N247" s="39"/>
      <c r="O247" s="40">
        <f>IF(D247=0,"",D247/C246)</f>
        <v>0.91836734693877553</v>
      </c>
      <c r="P247" s="41">
        <v>45</v>
      </c>
      <c r="Q247" s="42">
        <f t="shared" si="20"/>
        <v>0.91836734693877553</v>
      </c>
      <c r="R247" s="42">
        <f t="shared" si="21"/>
        <v>8.1632653061224469E-2</v>
      </c>
      <c r="S247" s="57">
        <f>P247/P245</f>
        <v>0.77586206896551724</v>
      </c>
      <c r="T247" s="52"/>
      <c r="U247" s="52"/>
      <c r="V247" s="52"/>
    </row>
    <row r="248" spans="1:22" ht="15.75" customHeight="1">
      <c r="A248" s="9" t="s">
        <v>33</v>
      </c>
      <c r="B248" s="31"/>
      <c r="C248" s="31"/>
      <c r="D248" s="31"/>
      <c r="E248" s="31">
        <v>45</v>
      </c>
      <c r="F248" s="31"/>
      <c r="G248" s="31"/>
      <c r="H248" s="31"/>
      <c r="I248" s="31"/>
      <c r="J248" s="31"/>
      <c r="K248" s="51"/>
      <c r="L248" s="132"/>
      <c r="M248" s="17"/>
      <c r="N248" s="39"/>
      <c r="O248" s="40">
        <f>IF(E248=0,"",E248/D247)</f>
        <v>1</v>
      </c>
      <c r="P248" s="41">
        <v>47</v>
      </c>
      <c r="Q248" s="42">
        <f t="shared" si="20"/>
        <v>1.0444444444444445</v>
      </c>
      <c r="R248" s="42">
        <f t="shared" si="21"/>
        <v>-4.4444444444444509E-2</v>
      </c>
      <c r="S248" s="52"/>
      <c r="T248" s="52"/>
      <c r="U248" s="52"/>
      <c r="V248" s="52"/>
    </row>
    <row r="249" spans="1:22" ht="15.75" customHeight="1">
      <c r="A249" s="9" t="s">
        <v>34</v>
      </c>
      <c r="B249" s="31"/>
      <c r="C249" s="31"/>
      <c r="D249" s="31"/>
      <c r="E249" s="31"/>
      <c r="F249" s="31">
        <v>43</v>
      </c>
      <c r="G249" s="31"/>
      <c r="H249" s="31"/>
      <c r="I249" s="31"/>
      <c r="J249" s="31"/>
      <c r="K249" s="51"/>
      <c r="L249" s="132"/>
      <c r="M249" s="17"/>
      <c r="N249" s="39"/>
      <c r="O249" s="40">
        <f>IF(F249=0,"",F249/E248)</f>
        <v>0.9555555555555556</v>
      </c>
      <c r="P249" s="41">
        <v>44</v>
      </c>
      <c r="Q249" s="42">
        <f t="shared" si="20"/>
        <v>0.93617021276595747</v>
      </c>
      <c r="R249" s="42">
        <f t="shared" si="21"/>
        <v>6.3829787234042534E-2</v>
      </c>
      <c r="S249" s="52"/>
      <c r="T249" s="52"/>
      <c r="U249" s="52"/>
      <c r="V249" s="52"/>
    </row>
    <row r="250" spans="1:22" ht="15.75" customHeight="1">
      <c r="A250" s="9" t="s">
        <v>35</v>
      </c>
      <c r="B250" s="31"/>
      <c r="C250" s="31"/>
      <c r="D250" s="31"/>
      <c r="E250" s="31"/>
      <c r="F250" s="31"/>
      <c r="G250" s="31">
        <v>40</v>
      </c>
      <c r="H250" s="31"/>
      <c r="I250" s="31"/>
      <c r="J250" s="31"/>
      <c r="K250" s="51"/>
      <c r="L250" s="132"/>
      <c r="M250" s="17"/>
      <c r="N250" s="39"/>
      <c r="O250" s="40">
        <f>IF(G250=0,"",G250/F249)</f>
        <v>0.93023255813953487</v>
      </c>
      <c r="P250" s="41">
        <v>44</v>
      </c>
      <c r="Q250" s="42">
        <f t="shared" si="20"/>
        <v>1</v>
      </c>
      <c r="R250" s="42">
        <f t="shared" si="21"/>
        <v>0</v>
      </c>
      <c r="S250" s="52"/>
      <c r="T250" s="52"/>
      <c r="U250" s="52"/>
      <c r="V250" s="52"/>
    </row>
    <row r="251" spans="1:22" ht="15.75" customHeight="1">
      <c r="A251" s="9" t="s">
        <v>36</v>
      </c>
      <c r="B251" s="31"/>
      <c r="C251" s="31"/>
      <c r="D251" s="31"/>
      <c r="E251" s="31"/>
      <c r="F251" s="31"/>
      <c r="G251" s="31"/>
      <c r="H251" s="31">
        <v>37</v>
      </c>
      <c r="I251" s="31"/>
      <c r="J251" s="31"/>
      <c r="K251" s="51"/>
      <c r="L251" s="132"/>
      <c r="M251" s="17"/>
      <c r="N251" s="39"/>
      <c r="O251" s="40">
        <f>IF(H251=0,"",H251/G250)</f>
        <v>0.92500000000000004</v>
      </c>
      <c r="P251" s="41">
        <v>40</v>
      </c>
      <c r="Q251" s="42">
        <f t="shared" si="20"/>
        <v>0.90909090909090906</v>
      </c>
      <c r="R251" s="42">
        <f t="shared" si="21"/>
        <v>9.0909090909090939E-2</v>
      </c>
      <c r="S251" s="52"/>
      <c r="T251" s="52"/>
      <c r="U251" s="52"/>
      <c r="V251" s="52"/>
    </row>
    <row r="252" spans="1:22" ht="15.75" customHeight="1">
      <c r="A252" s="9" t="s">
        <v>38</v>
      </c>
      <c r="B252" s="31"/>
      <c r="C252" s="31"/>
      <c r="D252" s="31"/>
      <c r="E252" s="31"/>
      <c r="F252" s="31"/>
      <c r="G252" s="31"/>
      <c r="H252" s="31"/>
      <c r="I252" s="31">
        <v>37</v>
      </c>
      <c r="J252" s="31"/>
      <c r="K252" s="51"/>
      <c r="L252" s="132"/>
      <c r="M252" s="17"/>
      <c r="N252" s="39"/>
      <c r="O252" s="40">
        <f>IF(I252=0,"",I252/H251)</f>
        <v>1</v>
      </c>
      <c r="P252" s="41">
        <v>41</v>
      </c>
      <c r="Q252" s="42">
        <f t="shared" si="20"/>
        <v>1.0249999999999999</v>
      </c>
      <c r="R252" s="42">
        <f t="shared" si="21"/>
        <v>-2.4999999999999911E-2</v>
      </c>
      <c r="S252" s="52"/>
      <c r="T252" s="52"/>
      <c r="U252" s="52"/>
      <c r="V252" s="52"/>
    </row>
    <row r="253" spans="1:22" ht="15.75" customHeight="1">
      <c r="A253" s="9" t="s">
        <v>39</v>
      </c>
      <c r="B253" s="31"/>
      <c r="C253" s="31"/>
      <c r="D253" s="31"/>
      <c r="E253" s="31"/>
      <c r="F253" s="31"/>
      <c r="G253" s="31"/>
      <c r="H253" s="31"/>
      <c r="I253" s="31"/>
      <c r="J253" s="31">
        <v>37</v>
      </c>
      <c r="K253" s="51">
        <v>37</v>
      </c>
      <c r="L253" s="132"/>
      <c r="M253" s="17"/>
      <c r="N253" s="39"/>
      <c r="O253" s="55">
        <f>IF(J253=0,"",J253/I252)</f>
        <v>1</v>
      </c>
      <c r="P253" s="41">
        <v>42</v>
      </c>
      <c r="Q253" s="56">
        <f t="shared" si="20"/>
        <v>1.024390243902439</v>
      </c>
      <c r="R253" s="56">
        <f t="shared" si="21"/>
        <v>-2.4390243902439046E-2</v>
      </c>
      <c r="S253" s="52"/>
      <c r="T253" s="52"/>
      <c r="U253" s="52"/>
      <c r="V253" s="52"/>
    </row>
    <row r="254" spans="1:22" ht="15.75" customHeight="1">
      <c r="A254" s="9" t="s">
        <v>40</v>
      </c>
      <c r="B254" s="31"/>
      <c r="C254" s="31"/>
      <c r="D254" s="31"/>
      <c r="E254" s="31"/>
      <c r="F254" s="31"/>
      <c r="G254" s="31"/>
      <c r="H254" s="31"/>
      <c r="I254" s="31"/>
      <c r="J254" s="31">
        <v>4</v>
      </c>
      <c r="K254" s="51">
        <v>4</v>
      </c>
      <c r="L254" s="132"/>
      <c r="M254" s="17"/>
      <c r="N254" s="18"/>
      <c r="O254" s="59"/>
      <c r="P254" s="41">
        <v>6</v>
      </c>
      <c r="Q254" s="60"/>
      <c r="R254" s="61"/>
      <c r="S254" s="52"/>
      <c r="T254" s="52"/>
      <c r="U254" s="52"/>
      <c r="V254" s="52"/>
    </row>
    <row r="255" spans="1:22" ht="15.75" customHeight="1">
      <c r="A255" s="9" t="s">
        <v>41</v>
      </c>
      <c r="B255" s="31"/>
      <c r="C255" s="31"/>
      <c r="D255" s="31"/>
      <c r="E255" s="31"/>
      <c r="F255" s="31"/>
      <c r="G255" s="31"/>
      <c r="H255" s="31"/>
      <c r="I255" s="31"/>
      <c r="J255" s="31">
        <v>1</v>
      </c>
      <c r="K255" s="51"/>
      <c r="L255" s="132"/>
      <c r="M255" s="17"/>
      <c r="N255" s="18"/>
      <c r="O255" s="29"/>
      <c r="P255" s="44">
        <v>1</v>
      </c>
      <c r="Q255" s="46"/>
      <c r="R255" s="29"/>
      <c r="S255" s="52"/>
      <c r="T255" s="52"/>
      <c r="U255" s="52"/>
      <c r="V255" s="52"/>
    </row>
    <row r="256" spans="1:22" ht="15.75" customHeight="1">
      <c r="A256" s="9" t="s">
        <v>42</v>
      </c>
      <c r="B256" s="31"/>
      <c r="C256" s="31"/>
      <c r="D256" s="31"/>
      <c r="E256" s="31"/>
      <c r="F256" s="31"/>
      <c r="G256" s="31"/>
      <c r="H256" s="31"/>
      <c r="I256" s="31"/>
      <c r="J256" s="31">
        <v>1</v>
      </c>
      <c r="K256" s="51">
        <v>1</v>
      </c>
      <c r="L256" s="132"/>
      <c r="M256" s="17"/>
      <c r="N256" s="18"/>
      <c r="O256" s="29"/>
      <c r="P256" s="44">
        <v>1</v>
      </c>
      <c r="Q256" s="46"/>
      <c r="R256" s="29"/>
      <c r="S256" s="52"/>
      <c r="T256" s="52"/>
      <c r="U256" s="52"/>
      <c r="V256" s="52"/>
    </row>
    <row r="257" spans="1:22" ht="15.75" customHeight="1">
      <c r="A257" s="9" t="s">
        <v>43</v>
      </c>
      <c r="B257" s="31"/>
      <c r="C257" s="31"/>
      <c r="D257" s="31"/>
      <c r="E257" s="31"/>
      <c r="F257" s="31"/>
      <c r="G257" s="31"/>
      <c r="H257" s="31"/>
      <c r="I257" s="31"/>
      <c r="J257" s="31"/>
      <c r="K257" s="51"/>
      <c r="L257" s="132"/>
      <c r="M257" s="17"/>
      <c r="N257" s="18"/>
      <c r="O257" s="29"/>
      <c r="P257" s="44"/>
      <c r="Q257" s="46"/>
      <c r="R257" s="29"/>
      <c r="S257" s="52"/>
      <c r="T257" s="52"/>
      <c r="U257" s="52"/>
      <c r="V257" s="52"/>
    </row>
    <row r="258" spans="1:22" ht="15.75" customHeight="1">
      <c r="A258" s="9" t="s">
        <v>44</v>
      </c>
      <c r="B258" s="31"/>
      <c r="C258" s="31"/>
      <c r="D258" s="31"/>
      <c r="E258" s="31"/>
      <c r="F258" s="31"/>
      <c r="G258" s="31"/>
      <c r="H258" s="31"/>
      <c r="I258" s="31"/>
      <c r="J258" s="31"/>
      <c r="K258" s="51"/>
      <c r="L258" s="132"/>
      <c r="M258" s="17"/>
      <c r="N258" s="18"/>
      <c r="O258" s="17"/>
      <c r="P258" s="18"/>
      <c r="Q258" s="28"/>
      <c r="R258" s="29"/>
      <c r="S258" s="52"/>
      <c r="T258" s="52"/>
      <c r="U258" s="52"/>
      <c r="V258" s="52"/>
    </row>
    <row r="259" spans="1:22" ht="15.75" customHeight="1">
      <c r="A259" s="9" t="s">
        <v>45</v>
      </c>
      <c r="B259" s="31"/>
      <c r="C259" s="31"/>
      <c r="D259" s="31"/>
      <c r="E259" s="31"/>
      <c r="F259" s="31"/>
      <c r="G259" s="31"/>
      <c r="H259" s="31"/>
      <c r="I259" s="31"/>
      <c r="J259" s="31"/>
      <c r="K259" s="51"/>
      <c r="L259" s="132"/>
      <c r="M259" s="17"/>
      <c r="N259" s="18"/>
      <c r="O259" s="19"/>
      <c r="P259" s="20"/>
      <c r="Q259" s="21"/>
      <c r="R259" s="22"/>
      <c r="S259" s="52"/>
      <c r="T259" s="52"/>
      <c r="U259" s="52"/>
      <c r="V259" s="52"/>
    </row>
    <row r="260" spans="1:22" ht="15.75" customHeight="1">
      <c r="A260" s="9" t="s">
        <v>46</v>
      </c>
      <c r="B260" s="31"/>
      <c r="C260" s="31"/>
      <c r="D260" s="31"/>
      <c r="E260" s="31"/>
      <c r="F260" s="31"/>
      <c r="G260" s="31"/>
      <c r="H260" s="31"/>
      <c r="I260" s="31"/>
      <c r="J260" s="31"/>
      <c r="K260" s="51"/>
      <c r="L260" s="132"/>
      <c r="M260" s="17"/>
      <c r="N260" s="18"/>
      <c r="O260" s="23"/>
      <c r="P260" s="24"/>
      <c r="Q260" s="25"/>
      <c r="R260" s="26"/>
      <c r="S260" s="52"/>
      <c r="T260" s="52"/>
      <c r="U260" s="52"/>
      <c r="V260" s="52"/>
    </row>
    <row r="261" spans="1:22" ht="15.75" customHeight="1">
      <c r="A261" s="9" t="s">
        <v>47</v>
      </c>
      <c r="B261" s="115"/>
      <c r="C261" s="115"/>
      <c r="D261" s="115"/>
      <c r="E261" s="115"/>
      <c r="F261" s="115"/>
      <c r="G261" s="115"/>
      <c r="H261" s="115"/>
      <c r="I261" s="115"/>
      <c r="J261" s="115"/>
      <c r="K261" s="51"/>
      <c r="L261" s="133"/>
      <c r="M261" s="48"/>
      <c r="N261" s="49"/>
      <c r="O261" s="11"/>
      <c r="P261" s="12"/>
      <c r="Q261" s="12"/>
      <c r="R261" s="13"/>
      <c r="S261" s="52"/>
      <c r="T261" s="52"/>
      <c r="U261" s="52"/>
      <c r="V261" s="52"/>
    </row>
    <row r="262" spans="1:22" ht="18.75" customHeight="1">
      <c r="A262" s="14"/>
      <c r="B262" s="193" t="s">
        <v>37</v>
      </c>
      <c r="C262" s="193"/>
      <c r="D262" s="193"/>
      <c r="E262" s="193"/>
      <c r="F262" s="193"/>
      <c r="G262" s="193"/>
      <c r="H262" s="193"/>
      <c r="I262" s="193"/>
      <c r="J262" s="193"/>
      <c r="K262" s="114">
        <f>SUM(K245:K261)</f>
        <v>42</v>
      </c>
      <c r="L262" s="134">
        <f>IF(K253=0,"",K253/B245)</f>
        <v>0.63793103448275867</v>
      </c>
      <c r="M262" s="30">
        <f>IF(K262=0,"",K262/B245)</f>
        <v>0.72413793103448276</v>
      </c>
      <c r="N262" s="30">
        <f>IF(K253=0,"",M262-L262)</f>
        <v>8.6206896551724088E-2</v>
      </c>
      <c r="O262" s="5"/>
      <c r="P262" s="6"/>
      <c r="Q262" s="16"/>
      <c r="R262" s="5"/>
      <c r="S262" s="52"/>
      <c r="T262" s="52"/>
      <c r="U262" s="52"/>
      <c r="V262" s="52"/>
    </row>
    <row r="263" spans="1:22" ht="12.75" customHeight="1">
      <c r="L263" s="130"/>
      <c r="M263" s="5"/>
      <c r="O263" s="5"/>
      <c r="S263" s="52"/>
      <c r="T263" s="52"/>
      <c r="U263" s="52"/>
      <c r="V263" s="52"/>
    </row>
    <row r="264" spans="1:22" ht="12.75" customHeight="1">
      <c r="L264" s="130"/>
      <c r="M264" s="5"/>
      <c r="O264" s="5"/>
      <c r="S264" s="52"/>
      <c r="T264" s="52"/>
      <c r="U264" s="52"/>
      <c r="V264" s="52"/>
    </row>
    <row r="265" spans="1:22" ht="26.25">
      <c r="A265" s="7"/>
      <c r="B265" s="194" t="s">
        <v>72</v>
      </c>
      <c r="C265" s="194"/>
      <c r="D265" s="194"/>
      <c r="E265" s="194"/>
      <c r="F265" s="194"/>
      <c r="G265" s="194"/>
      <c r="H265" s="194"/>
      <c r="I265" s="194"/>
      <c r="J265" s="194"/>
      <c r="K265" s="113" t="s">
        <v>31</v>
      </c>
      <c r="L265" s="136"/>
      <c r="M265" s="67"/>
      <c r="N265" s="6"/>
      <c r="O265" s="5"/>
      <c r="P265" s="6"/>
      <c r="Q265" s="6"/>
      <c r="R265" s="6"/>
      <c r="S265" s="52"/>
      <c r="T265" s="52"/>
      <c r="U265" s="52"/>
      <c r="V265" s="52"/>
    </row>
    <row r="266" spans="1:22" ht="20.25">
      <c r="A266" s="195" t="s">
        <v>1</v>
      </c>
      <c r="B266" s="197" t="s">
        <v>2</v>
      </c>
      <c r="C266" s="205"/>
      <c r="D266" s="205"/>
      <c r="E266" s="205"/>
      <c r="F266" s="205"/>
      <c r="G266" s="205"/>
      <c r="H266" s="205"/>
      <c r="I266" s="205"/>
      <c r="J266" s="206"/>
      <c r="K266" s="200" t="s">
        <v>3</v>
      </c>
      <c r="L266" s="191" t="s">
        <v>4</v>
      </c>
      <c r="M266" s="191" t="s">
        <v>5</v>
      </c>
      <c r="N266" s="202" t="s">
        <v>6</v>
      </c>
      <c r="O266" s="191" t="s">
        <v>7</v>
      </c>
      <c r="P266" s="189" t="s">
        <v>8</v>
      </c>
      <c r="Q266" s="189" t="s">
        <v>9</v>
      </c>
      <c r="R266" s="191" t="s">
        <v>10</v>
      </c>
      <c r="S266" s="52"/>
      <c r="T266" s="52"/>
      <c r="U266" s="52"/>
      <c r="V266" s="52"/>
    </row>
    <row r="267" spans="1:22" ht="15.75" customHeight="1">
      <c r="A267" s="204"/>
      <c r="B267" s="9" t="s">
        <v>11</v>
      </c>
      <c r="C267" s="9" t="s">
        <v>12</v>
      </c>
      <c r="D267" s="9" t="s">
        <v>13</v>
      </c>
      <c r="E267" s="9" t="s">
        <v>14</v>
      </c>
      <c r="F267" s="9" t="s">
        <v>15</v>
      </c>
      <c r="G267" s="9" t="s">
        <v>16</v>
      </c>
      <c r="H267" s="9" t="s">
        <v>17</v>
      </c>
      <c r="I267" s="9" t="s">
        <v>18</v>
      </c>
      <c r="J267" s="9" t="s">
        <v>19</v>
      </c>
      <c r="K267" s="207"/>
      <c r="L267" s="207"/>
      <c r="M267" s="204"/>
      <c r="N267" s="204"/>
      <c r="O267" s="204"/>
      <c r="P267" s="204"/>
      <c r="Q267" s="204"/>
      <c r="R267" s="204"/>
      <c r="S267" s="52"/>
      <c r="T267" s="52"/>
      <c r="U267" s="52"/>
      <c r="V267" s="52"/>
    </row>
    <row r="268" spans="1:22" ht="15.75" customHeight="1">
      <c r="A268" s="9" t="s">
        <v>31</v>
      </c>
      <c r="B268" s="31">
        <v>37</v>
      </c>
      <c r="C268" s="31"/>
      <c r="D268" s="31"/>
      <c r="E268" s="31"/>
      <c r="F268" s="31"/>
      <c r="G268" s="31"/>
      <c r="H268" s="31"/>
      <c r="I268" s="31"/>
      <c r="J268" s="31"/>
      <c r="K268" s="51"/>
      <c r="L268" s="131"/>
      <c r="M268" s="33"/>
      <c r="N268" s="34"/>
      <c r="O268" s="53"/>
      <c r="P268" s="36">
        <v>37</v>
      </c>
      <c r="Q268" s="54"/>
      <c r="R268" s="53"/>
      <c r="S268" s="52"/>
      <c r="T268" s="52"/>
      <c r="U268" s="52"/>
      <c r="V268" s="52"/>
    </row>
    <row r="269" spans="1:22" ht="15.75" customHeight="1">
      <c r="A269" s="9" t="s">
        <v>32</v>
      </c>
      <c r="B269" s="31"/>
      <c r="C269" s="31">
        <v>32</v>
      </c>
      <c r="D269" s="31"/>
      <c r="E269" s="31"/>
      <c r="F269" s="31"/>
      <c r="G269" s="31"/>
      <c r="H269" s="31"/>
      <c r="I269" s="31"/>
      <c r="J269" s="31"/>
      <c r="K269" s="51"/>
      <c r="L269" s="132"/>
      <c r="M269" s="17"/>
      <c r="N269" s="39"/>
      <c r="O269" s="40">
        <f>IF(C269=0,"",C269/B268)</f>
        <v>0.86486486486486491</v>
      </c>
      <c r="P269" s="41">
        <v>32</v>
      </c>
      <c r="Q269" s="42">
        <f t="shared" ref="Q269:Q276" si="22">IF(P269=0,"",P269/P268)</f>
        <v>0.86486486486486491</v>
      </c>
      <c r="R269" s="42">
        <f t="shared" ref="R269:R276" si="23">IF(P269=0,"",100%-Q269)</f>
        <v>0.13513513513513509</v>
      </c>
      <c r="S269" s="52"/>
      <c r="T269" s="52"/>
      <c r="U269" s="52"/>
      <c r="V269" s="52"/>
    </row>
    <row r="270" spans="1:22" ht="15.75" customHeight="1">
      <c r="A270" s="9" t="s">
        <v>33</v>
      </c>
      <c r="B270" s="31"/>
      <c r="C270" s="31"/>
      <c r="D270" s="31">
        <v>28</v>
      </c>
      <c r="E270" s="31"/>
      <c r="F270" s="31"/>
      <c r="G270" s="31"/>
      <c r="H270" s="31"/>
      <c r="I270" s="31"/>
      <c r="J270" s="31"/>
      <c r="K270" s="51"/>
      <c r="L270" s="132"/>
      <c r="M270" s="17"/>
      <c r="N270" s="39"/>
      <c r="O270" s="40">
        <f>IF(D270=0,"",D270/C269)</f>
        <v>0.875</v>
      </c>
      <c r="P270" s="41">
        <v>29</v>
      </c>
      <c r="Q270" s="42">
        <f t="shared" si="22"/>
        <v>0.90625</v>
      </c>
      <c r="R270" s="42">
        <f t="shared" si="23"/>
        <v>9.375E-2</v>
      </c>
      <c r="S270" s="57">
        <f>P270/P268</f>
        <v>0.78378378378378377</v>
      </c>
      <c r="T270" s="52"/>
      <c r="U270" s="52"/>
      <c r="V270" s="52"/>
    </row>
    <row r="271" spans="1:22" ht="15.75" customHeight="1">
      <c r="A271" s="9" t="s">
        <v>34</v>
      </c>
      <c r="B271" s="31"/>
      <c r="C271" s="31"/>
      <c r="D271" s="31"/>
      <c r="E271" s="31">
        <v>28</v>
      </c>
      <c r="F271" s="31"/>
      <c r="G271" s="31"/>
      <c r="H271" s="31"/>
      <c r="I271" s="31"/>
      <c r="J271" s="31"/>
      <c r="K271" s="51"/>
      <c r="L271" s="132"/>
      <c r="M271" s="17"/>
      <c r="N271" s="39"/>
      <c r="O271" s="40">
        <f>IF(E271=0,"",E271/D270)</f>
        <v>1</v>
      </c>
      <c r="P271" s="41">
        <v>31</v>
      </c>
      <c r="Q271" s="42">
        <f t="shared" si="22"/>
        <v>1.0689655172413792</v>
      </c>
      <c r="R271" s="42">
        <f t="shared" si="23"/>
        <v>-6.8965517241379226E-2</v>
      </c>
      <c r="S271" s="52"/>
      <c r="T271" s="52"/>
      <c r="U271" s="52"/>
      <c r="V271" s="52"/>
    </row>
    <row r="272" spans="1:22" ht="15.75" customHeight="1">
      <c r="A272" s="9" t="s">
        <v>35</v>
      </c>
      <c r="B272" s="31"/>
      <c r="C272" s="31"/>
      <c r="D272" s="31"/>
      <c r="E272" s="31"/>
      <c r="F272" s="31">
        <v>27</v>
      </c>
      <c r="G272" s="31"/>
      <c r="H272" s="31"/>
      <c r="I272" s="31"/>
      <c r="J272" s="31"/>
      <c r="K272" s="51"/>
      <c r="L272" s="132"/>
      <c r="M272" s="17"/>
      <c r="N272" s="39"/>
      <c r="O272" s="40">
        <f>IF(F272=0,"",F272/E271)</f>
        <v>0.9642857142857143</v>
      </c>
      <c r="P272" s="41">
        <v>30</v>
      </c>
      <c r="Q272" s="42">
        <f t="shared" si="22"/>
        <v>0.967741935483871</v>
      </c>
      <c r="R272" s="42">
        <f t="shared" si="23"/>
        <v>3.2258064516129004E-2</v>
      </c>
      <c r="S272" s="52"/>
      <c r="T272" s="52"/>
      <c r="U272" s="52"/>
      <c r="V272" s="52"/>
    </row>
    <row r="273" spans="1:22" ht="15.75" customHeight="1">
      <c r="A273" s="9" t="s">
        <v>36</v>
      </c>
      <c r="B273" s="31"/>
      <c r="C273" s="31"/>
      <c r="D273" s="31"/>
      <c r="E273" s="31"/>
      <c r="F273" s="31"/>
      <c r="G273" s="31">
        <v>27</v>
      </c>
      <c r="H273" s="31"/>
      <c r="I273" s="31"/>
      <c r="J273" s="31"/>
      <c r="K273" s="51"/>
      <c r="L273" s="132"/>
      <c r="M273" s="17"/>
      <c r="N273" s="39"/>
      <c r="O273" s="40">
        <f>IF(G273=0,"",G273/F272)</f>
        <v>1</v>
      </c>
      <c r="P273" s="41">
        <v>33</v>
      </c>
      <c r="Q273" s="42">
        <f t="shared" si="22"/>
        <v>1.1000000000000001</v>
      </c>
      <c r="R273" s="42">
        <f t="shared" si="23"/>
        <v>-0.10000000000000009</v>
      </c>
      <c r="S273" s="52"/>
      <c r="T273" s="52"/>
      <c r="U273" s="52"/>
      <c r="V273" s="52"/>
    </row>
    <row r="274" spans="1:22" ht="15.75" customHeight="1">
      <c r="A274" s="9" t="s">
        <v>38</v>
      </c>
      <c r="B274" s="31"/>
      <c r="C274" s="31"/>
      <c r="D274" s="31"/>
      <c r="E274" s="31"/>
      <c r="F274" s="31"/>
      <c r="G274" s="31"/>
      <c r="H274" s="31">
        <v>21</v>
      </c>
      <c r="I274" s="31"/>
      <c r="J274" s="31"/>
      <c r="K274" s="51"/>
      <c r="L274" s="132"/>
      <c r="M274" s="17"/>
      <c r="N274" s="39"/>
      <c r="O274" s="40">
        <f>IF(H274=0,"",H274/G273)</f>
        <v>0.77777777777777779</v>
      </c>
      <c r="P274" s="41">
        <v>29</v>
      </c>
      <c r="Q274" s="42">
        <f t="shared" si="22"/>
        <v>0.87878787878787878</v>
      </c>
      <c r="R274" s="42">
        <f t="shared" si="23"/>
        <v>0.12121212121212122</v>
      </c>
      <c r="S274" s="52"/>
      <c r="T274" s="52"/>
      <c r="U274" s="52"/>
      <c r="V274" s="52"/>
    </row>
    <row r="275" spans="1:22" ht="15.75" customHeight="1">
      <c r="A275" s="9" t="s">
        <v>39</v>
      </c>
      <c r="B275" s="31"/>
      <c r="C275" s="31"/>
      <c r="D275" s="31"/>
      <c r="E275" s="31"/>
      <c r="F275" s="31"/>
      <c r="G275" s="31"/>
      <c r="H275" s="31"/>
      <c r="I275" s="31">
        <v>20</v>
      </c>
      <c r="J275" s="31"/>
      <c r="K275" s="51"/>
      <c r="L275" s="132"/>
      <c r="M275" s="17"/>
      <c r="N275" s="39"/>
      <c r="O275" s="40">
        <f>IF(I275=0,"",I275/H274)</f>
        <v>0.95238095238095233</v>
      </c>
      <c r="P275" s="41">
        <v>22</v>
      </c>
      <c r="Q275" s="42">
        <f t="shared" si="22"/>
        <v>0.75862068965517238</v>
      </c>
      <c r="R275" s="42">
        <f t="shared" si="23"/>
        <v>0.24137931034482762</v>
      </c>
      <c r="S275" s="52"/>
      <c r="T275" s="52"/>
      <c r="U275" s="52"/>
      <c r="V275" s="52"/>
    </row>
    <row r="276" spans="1:22" ht="15.75" customHeight="1">
      <c r="A276" s="9" t="s">
        <v>40</v>
      </c>
      <c r="B276" s="31"/>
      <c r="C276" s="31"/>
      <c r="D276" s="31"/>
      <c r="E276" s="31"/>
      <c r="F276" s="31"/>
      <c r="G276" s="31"/>
      <c r="H276" s="31"/>
      <c r="I276" s="31"/>
      <c r="J276" s="31">
        <v>20</v>
      </c>
      <c r="K276" s="51">
        <v>19</v>
      </c>
      <c r="L276" s="132"/>
      <c r="M276" s="17"/>
      <c r="N276" s="39"/>
      <c r="O276" s="55">
        <f>IF(J276=0,"",J276/I275)</f>
        <v>1</v>
      </c>
      <c r="P276" s="41">
        <v>24</v>
      </c>
      <c r="Q276" s="56">
        <f t="shared" si="22"/>
        <v>1.0909090909090908</v>
      </c>
      <c r="R276" s="56">
        <f t="shared" si="23"/>
        <v>-9.0909090909090828E-2</v>
      </c>
      <c r="S276" s="52"/>
      <c r="T276" s="52"/>
      <c r="U276" s="52"/>
      <c r="V276" s="52"/>
    </row>
    <row r="277" spans="1:22" ht="15.75" customHeight="1">
      <c r="A277" s="9" t="s">
        <v>41</v>
      </c>
      <c r="B277" s="31"/>
      <c r="C277" s="31"/>
      <c r="D277" s="31"/>
      <c r="E277" s="31"/>
      <c r="F277" s="31"/>
      <c r="G277" s="31"/>
      <c r="H277" s="31"/>
      <c r="I277" s="31"/>
      <c r="J277" s="31">
        <v>4</v>
      </c>
      <c r="K277" s="51">
        <v>2</v>
      </c>
      <c r="L277" s="132"/>
      <c r="M277" s="17"/>
      <c r="N277" s="18"/>
      <c r="O277" s="59"/>
      <c r="P277" s="41">
        <v>6</v>
      </c>
      <c r="Q277" s="60"/>
      <c r="R277" s="61"/>
      <c r="S277" s="52"/>
      <c r="T277" s="52"/>
      <c r="U277" s="52"/>
      <c r="V277" s="52"/>
    </row>
    <row r="278" spans="1:22" ht="15.75" customHeight="1">
      <c r="A278" s="9" t="s">
        <v>42</v>
      </c>
      <c r="B278" s="31"/>
      <c r="C278" s="31"/>
      <c r="D278" s="31"/>
      <c r="E278" s="31"/>
      <c r="F278" s="31"/>
      <c r="G278" s="31"/>
      <c r="H278" s="31"/>
      <c r="I278" s="31"/>
      <c r="J278" s="31">
        <v>3</v>
      </c>
      <c r="K278" s="51">
        <v>1</v>
      </c>
      <c r="L278" s="132"/>
      <c r="M278" s="17"/>
      <c r="N278" s="18"/>
      <c r="O278" s="29"/>
      <c r="P278" s="44">
        <v>3</v>
      </c>
      <c r="Q278" s="46"/>
      <c r="R278" s="29"/>
      <c r="S278" s="52"/>
      <c r="T278" s="52"/>
      <c r="U278" s="52"/>
      <c r="V278" s="52"/>
    </row>
    <row r="279" spans="1:22" ht="15.75" customHeight="1">
      <c r="A279" s="9" t="s">
        <v>43</v>
      </c>
      <c r="B279" s="31"/>
      <c r="C279" s="31"/>
      <c r="D279" s="31"/>
      <c r="E279" s="31"/>
      <c r="F279" s="31"/>
      <c r="G279" s="31"/>
      <c r="H279" s="31"/>
      <c r="I279" s="31"/>
      <c r="J279" s="31">
        <v>1</v>
      </c>
      <c r="K279" s="51">
        <v>1</v>
      </c>
      <c r="L279" s="132"/>
      <c r="M279" s="17"/>
      <c r="N279" s="18"/>
      <c r="O279" s="29"/>
      <c r="P279" s="44">
        <v>2</v>
      </c>
      <c r="Q279" s="46"/>
      <c r="R279" s="29"/>
      <c r="S279" s="52"/>
      <c r="T279" s="52"/>
      <c r="U279" s="52"/>
      <c r="V279" s="52"/>
    </row>
    <row r="280" spans="1:22" ht="15.75" customHeight="1">
      <c r="A280" s="9" t="s">
        <v>44</v>
      </c>
      <c r="B280" s="31"/>
      <c r="C280" s="31"/>
      <c r="D280" s="31"/>
      <c r="E280" s="31"/>
      <c r="F280" s="31"/>
      <c r="G280" s="31"/>
      <c r="H280" s="31"/>
      <c r="I280" s="31"/>
      <c r="J280" s="31">
        <v>1</v>
      </c>
      <c r="K280" s="51"/>
      <c r="L280" s="132"/>
      <c r="M280" s="17"/>
      <c r="N280" s="18"/>
      <c r="O280" s="29"/>
      <c r="P280" s="118">
        <v>1</v>
      </c>
      <c r="Q280" s="46"/>
      <c r="R280" s="29"/>
      <c r="S280" s="52"/>
      <c r="T280" s="52"/>
      <c r="U280" s="52"/>
      <c r="V280" s="52"/>
    </row>
    <row r="281" spans="1:22" ht="15.75" customHeight="1">
      <c r="A281" s="9" t="s">
        <v>45</v>
      </c>
      <c r="B281" s="31"/>
      <c r="C281" s="31"/>
      <c r="D281" s="31"/>
      <c r="E281" s="31"/>
      <c r="F281" s="31"/>
      <c r="G281" s="31"/>
      <c r="H281" s="31"/>
      <c r="I281" s="31"/>
      <c r="J281" s="31">
        <v>1</v>
      </c>
      <c r="K281" s="51">
        <v>1</v>
      </c>
      <c r="L281" s="132"/>
      <c r="M281" s="17"/>
      <c r="N281" s="18"/>
      <c r="O281" s="17"/>
      <c r="P281" s="89">
        <v>1</v>
      </c>
      <c r="Q281" s="28"/>
      <c r="R281" s="29"/>
      <c r="S281" s="52"/>
      <c r="T281" s="52"/>
      <c r="U281" s="52"/>
      <c r="V281" s="52"/>
    </row>
    <row r="282" spans="1:22" ht="15.75" customHeight="1">
      <c r="A282" s="9" t="s">
        <v>46</v>
      </c>
      <c r="B282" s="31"/>
      <c r="C282" s="31"/>
      <c r="D282" s="31"/>
      <c r="E282" s="31"/>
      <c r="F282" s="31"/>
      <c r="G282" s="31"/>
      <c r="H282" s="31"/>
      <c r="I282" s="31"/>
      <c r="J282" s="31"/>
      <c r="K282" s="51"/>
      <c r="L282" s="132"/>
      <c r="M282" s="17"/>
      <c r="N282" s="18"/>
      <c r="O282" s="19"/>
      <c r="P282" s="122"/>
      <c r="Q282" s="21"/>
      <c r="R282" s="22"/>
      <c r="S282" s="52"/>
      <c r="T282" s="52"/>
      <c r="U282" s="52"/>
      <c r="V282" s="52"/>
    </row>
    <row r="283" spans="1:22" ht="15.75" customHeight="1">
      <c r="A283" s="9" t="s">
        <v>47</v>
      </c>
      <c r="B283" s="31"/>
      <c r="C283" s="31"/>
      <c r="D283" s="31"/>
      <c r="E283" s="31"/>
      <c r="F283" s="31"/>
      <c r="G283" s="31"/>
      <c r="H283" s="31"/>
      <c r="I283" s="31"/>
      <c r="J283" s="31"/>
      <c r="K283" s="51"/>
      <c r="L283" s="132"/>
      <c r="M283" s="17"/>
      <c r="N283" s="18"/>
      <c r="O283" s="23"/>
      <c r="P283" s="24"/>
      <c r="Q283" s="25"/>
      <c r="R283" s="26"/>
      <c r="S283" s="52"/>
      <c r="T283" s="52"/>
      <c r="U283" s="52"/>
      <c r="V283" s="52"/>
    </row>
    <row r="284" spans="1:22" ht="15.75" customHeight="1">
      <c r="A284" s="9" t="s">
        <v>49</v>
      </c>
      <c r="B284" s="115"/>
      <c r="C284" s="115"/>
      <c r="D284" s="115"/>
      <c r="E284" s="115"/>
      <c r="F284" s="115"/>
      <c r="G284" s="115"/>
      <c r="H284" s="115"/>
      <c r="I284" s="115"/>
      <c r="J284" s="115"/>
      <c r="K284" s="51"/>
      <c r="L284" s="133"/>
      <c r="M284" s="48"/>
      <c r="N284" s="49"/>
      <c r="O284" s="11"/>
      <c r="P284" s="12"/>
      <c r="Q284" s="12"/>
      <c r="R284" s="13"/>
      <c r="S284" s="52"/>
      <c r="T284" s="52"/>
      <c r="U284" s="52"/>
      <c r="V284" s="52"/>
    </row>
    <row r="285" spans="1:22" ht="18.75" customHeight="1">
      <c r="A285" s="14"/>
      <c r="B285" s="193" t="s">
        <v>37</v>
      </c>
      <c r="C285" s="193"/>
      <c r="D285" s="193"/>
      <c r="E285" s="193"/>
      <c r="F285" s="193"/>
      <c r="G285" s="193"/>
      <c r="H285" s="193"/>
      <c r="I285" s="193"/>
      <c r="J285" s="193"/>
      <c r="K285" s="114">
        <f>SUM(K268:K284)</f>
        <v>24</v>
      </c>
      <c r="L285" s="134">
        <f>IF(K276=0,"",K276/B268)</f>
        <v>0.51351351351351349</v>
      </c>
      <c r="M285" s="30">
        <f>IF(K285=0,"",K285/B268)</f>
        <v>0.64864864864864868</v>
      </c>
      <c r="N285" s="30">
        <f>IF(K276=0,"",M285-L285)</f>
        <v>0.1351351351351352</v>
      </c>
      <c r="O285" s="5"/>
      <c r="P285" s="6"/>
      <c r="Q285" s="16"/>
      <c r="R285" s="5"/>
      <c r="S285" s="52"/>
      <c r="T285" s="52"/>
      <c r="U285" s="52"/>
      <c r="V285" s="52"/>
    </row>
    <row r="286" spans="1:22" ht="12.75" customHeight="1">
      <c r="L286" s="130"/>
      <c r="M286" s="5"/>
      <c r="O286" s="5"/>
      <c r="S286" s="52"/>
      <c r="T286" s="52"/>
      <c r="U286" s="52"/>
      <c r="V286" s="52"/>
    </row>
    <row r="287" spans="1:22" ht="12.75" customHeight="1">
      <c r="L287" s="130"/>
      <c r="M287" s="5"/>
      <c r="O287" s="5"/>
      <c r="S287" s="52"/>
      <c r="T287" s="52"/>
      <c r="U287" s="52"/>
      <c r="V287" s="52"/>
    </row>
    <row r="288" spans="1:22" ht="26.25">
      <c r="A288" s="7"/>
      <c r="B288" s="194" t="s">
        <v>72</v>
      </c>
      <c r="C288" s="194"/>
      <c r="D288" s="194"/>
      <c r="E288" s="194"/>
      <c r="F288" s="194"/>
      <c r="G288" s="194"/>
      <c r="H288" s="194"/>
      <c r="I288" s="194"/>
      <c r="J288" s="194"/>
      <c r="K288" s="113" t="s">
        <v>32</v>
      </c>
      <c r="L288" s="136"/>
      <c r="M288" s="67"/>
      <c r="N288" s="6"/>
      <c r="O288" s="5"/>
      <c r="P288" s="6"/>
      <c r="Q288" s="6"/>
      <c r="R288" s="6"/>
      <c r="S288" s="52"/>
      <c r="T288" s="52"/>
      <c r="U288" s="52"/>
      <c r="V288" s="52"/>
    </row>
    <row r="289" spans="1:22" ht="20.25">
      <c r="A289" s="195" t="s">
        <v>1</v>
      </c>
      <c r="B289" s="197" t="s">
        <v>2</v>
      </c>
      <c r="C289" s="205"/>
      <c r="D289" s="205"/>
      <c r="E289" s="205"/>
      <c r="F289" s="205"/>
      <c r="G289" s="205"/>
      <c r="H289" s="205"/>
      <c r="I289" s="205"/>
      <c r="J289" s="206"/>
      <c r="K289" s="200" t="s">
        <v>3</v>
      </c>
      <c r="L289" s="191" t="s">
        <v>4</v>
      </c>
      <c r="M289" s="191" t="s">
        <v>5</v>
      </c>
      <c r="N289" s="202" t="s">
        <v>6</v>
      </c>
      <c r="O289" s="191" t="s">
        <v>7</v>
      </c>
      <c r="P289" s="189" t="s">
        <v>8</v>
      </c>
      <c r="Q289" s="189" t="s">
        <v>9</v>
      </c>
      <c r="R289" s="191" t="s">
        <v>10</v>
      </c>
      <c r="S289" s="52"/>
      <c r="T289" s="52"/>
      <c r="U289" s="52"/>
      <c r="V289" s="52"/>
    </row>
    <row r="290" spans="1:22" ht="15.75" customHeight="1">
      <c r="A290" s="204"/>
      <c r="B290" s="9" t="s">
        <v>11</v>
      </c>
      <c r="C290" s="9" t="s">
        <v>12</v>
      </c>
      <c r="D290" s="9" t="s">
        <v>13</v>
      </c>
      <c r="E290" s="9" t="s">
        <v>14</v>
      </c>
      <c r="F290" s="9" t="s">
        <v>15</v>
      </c>
      <c r="G290" s="9" t="s">
        <v>16</v>
      </c>
      <c r="H290" s="9" t="s">
        <v>17</v>
      </c>
      <c r="I290" s="9" t="s">
        <v>18</v>
      </c>
      <c r="J290" s="9" t="s">
        <v>19</v>
      </c>
      <c r="K290" s="207"/>
      <c r="L290" s="207"/>
      <c r="M290" s="204"/>
      <c r="N290" s="204"/>
      <c r="O290" s="204"/>
      <c r="P290" s="204"/>
      <c r="Q290" s="204"/>
      <c r="R290" s="204"/>
      <c r="S290" s="52"/>
      <c r="T290" s="52"/>
      <c r="U290" s="52"/>
      <c r="V290" s="52"/>
    </row>
    <row r="291" spans="1:22" ht="15.75" customHeight="1">
      <c r="A291" s="9" t="s">
        <v>32</v>
      </c>
      <c r="B291" s="31">
        <v>81</v>
      </c>
      <c r="C291" s="31"/>
      <c r="D291" s="31"/>
      <c r="E291" s="31"/>
      <c r="F291" s="31"/>
      <c r="G291" s="31"/>
      <c r="H291" s="31"/>
      <c r="I291" s="31"/>
      <c r="J291" s="31"/>
      <c r="K291" s="51"/>
      <c r="L291" s="131"/>
      <c r="M291" s="33"/>
      <c r="N291" s="34"/>
      <c r="O291" s="53"/>
      <c r="P291" s="36">
        <v>81</v>
      </c>
      <c r="Q291" s="54"/>
      <c r="R291" s="53"/>
      <c r="S291" s="52"/>
      <c r="T291" s="52"/>
      <c r="U291" s="52"/>
      <c r="V291" s="52"/>
    </row>
    <row r="292" spans="1:22" ht="15.75" customHeight="1">
      <c r="A292" s="9" t="s">
        <v>33</v>
      </c>
      <c r="B292" s="31"/>
      <c r="C292" s="31">
        <v>68</v>
      </c>
      <c r="D292" s="31"/>
      <c r="E292" s="31"/>
      <c r="F292" s="31"/>
      <c r="G292" s="31"/>
      <c r="H292" s="31"/>
      <c r="I292" s="31"/>
      <c r="J292" s="31"/>
      <c r="K292" s="51"/>
      <c r="L292" s="132"/>
      <c r="M292" s="17"/>
      <c r="N292" s="39"/>
      <c r="O292" s="40">
        <f>IF(C292=0,"",C292/B291)</f>
        <v>0.83950617283950613</v>
      </c>
      <c r="P292" s="41">
        <v>69</v>
      </c>
      <c r="Q292" s="42">
        <f t="shared" ref="Q292:Q299" si="24">IF(P292=0,"",P292/P291)</f>
        <v>0.85185185185185186</v>
      </c>
      <c r="R292" s="42">
        <f t="shared" ref="R292:R299" si="25">IF(P292=0,"",100%-Q292)</f>
        <v>0.14814814814814814</v>
      </c>
      <c r="S292" s="52"/>
      <c r="T292" s="52"/>
      <c r="U292" s="52"/>
      <c r="V292" s="52"/>
    </row>
    <row r="293" spans="1:22" ht="15.75" customHeight="1">
      <c r="A293" s="9" t="s">
        <v>34</v>
      </c>
      <c r="B293" s="31"/>
      <c r="C293" s="31"/>
      <c r="D293" s="31">
        <v>64</v>
      </c>
      <c r="E293" s="31"/>
      <c r="F293" s="31"/>
      <c r="G293" s="31"/>
      <c r="H293" s="31"/>
      <c r="I293" s="31"/>
      <c r="J293" s="31"/>
      <c r="K293" s="51"/>
      <c r="L293" s="132"/>
      <c r="M293" s="17"/>
      <c r="N293" s="39"/>
      <c r="O293" s="40">
        <f>IF(D293=0,"",D293/C292)</f>
        <v>0.94117647058823528</v>
      </c>
      <c r="P293" s="41">
        <v>66</v>
      </c>
      <c r="Q293" s="42">
        <f t="shared" si="24"/>
        <v>0.95652173913043481</v>
      </c>
      <c r="R293" s="42">
        <f t="shared" si="25"/>
        <v>4.3478260869565188E-2</v>
      </c>
      <c r="S293" s="57">
        <f>P293/P291</f>
        <v>0.81481481481481477</v>
      </c>
      <c r="T293" s="52"/>
      <c r="U293" s="52"/>
      <c r="V293" s="52"/>
    </row>
    <row r="294" spans="1:22" ht="15.75" customHeight="1">
      <c r="A294" s="9" t="s">
        <v>35</v>
      </c>
      <c r="B294" s="31"/>
      <c r="C294" s="31"/>
      <c r="D294" s="31"/>
      <c r="E294" s="31">
        <v>52</v>
      </c>
      <c r="F294" s="31"/>
      <c r="G294" s="31"/>
      <c r="H294" s="31"/>
      <c r="I294" s="31"/>
      <c r="J294" s="31"/>
      <c r="K294" s="51"/>
      <c r="L294" s="132"/>
      <c r="M294" s="17"/>
      <c r="N294" s="39"/>
      <c r="O294" s="40">
        <f>IF(E294=0,"",E294/D293)</f>
        <v>0.8125</v>
      </c>
      <c r="P294" s="41">
        <v>60</v>
      </c>
      <c r="Q294" s="42">
        <f t="shared" si="24"/>
        <v>0.90909090909090906</v>
      </c>
      <c r="R294" s="42">
        <f t="shared" si="25"/>
        <v>9.0909090909090939E-2</v>
      </c>
      <c r="S294" s="52"/>
      <c r="T294" s="52"/>
      <c r="U294" s="52"/>
      <c r="V294" s="52"/>
    </row>
    <row r="295" spans="1:22" ht="15.75" customHeight="1">
      <c r="A295" s="9" t="s">
        <v>36</v>
      </c>
      <c r="B295" s="31"/>
      <c r="C295" s="31"/>
      <c r="D295" s="31"/>
      <c r="E295" s="31"/>
      <c r="F295" s="31">
        <v>50</v>
      </c>
      <c r="G295" s="31"/>
      <c r="H295" s="31"/>
      <c r="I295" s="31"/>
      <c r="J295" s="31"/>
      <c r="K295" s="51"/>
      <c r="L295" s="132"/>
      <c r="M295" s="17"/>
      <c r="N295" s="39"/>
      <c r="O295" s="40">
        <f>IF(F295=0,"",F295/E294)</f>
        <v>0.96153846153846156</v>
      </c>
      <c r="P295" s="41">
        <v>59</v>
      </c>
      <c r="Q295" s="42">
        <f t="shared" si="24"/>
        <v>0.98333333333333328</v>
      </c>
      <c r="R295" s="42">
        <f t="shared" si="25"/>
        <v>1.6666666666666718E-2</v>
      </c>
      <c r="S295" s="52"/>
      <c r="T295" s="52"/>
      <c r="U295" s="52"/>
      <c r="V295" s="52"/>
    </row>
    <row r="296" spans="1:22" ht="15.75" customHeight="1">
      <c r="A296" s="9" t="s">
        <v>38</v>
      </c>
      <c r="B296" s="31"/>
      <c r="C296" s="31"/>
      <c r="D296" s="31"/>
      <c r="E296" s="31"/>
      <c r="F296" s="31"/>
      <c r="G296" s="31">
        <v>44</v>
      </c>
      <c r="H296" s="31"/>
      <c r="I296" s="31"/>
      <c r="J296" s="31"/>
      <c r="K296" s="51"/>
      <c r="L296" s="132"/>
      <c r="M296" s="17"/>
      <c r="N296" s="39"/>
      <c r="O296" s="40">
        <f>IF(G296=0,"",G296/F295)</f>
        <v>0.88</v>
      </c>
      <c r="P296" s="41">
        <v>54</v>
      </c>
      <c r="Q296" s="42">
        <f t="shared" si="24"/>
        <v>0.9152542372881356</v>
      </c>
      <c r="R296" s="42">
        <f t="shared" si="25"/>
        <v>8.4745762711864403E-2</v>
      </c>
      <c r="S296" s="52"/>
      <c r="T296" s="52"/>
      <c r="U296" s="52"/>
      <c r="V296" s="52"/>
    </row>
    <row r="297" spans="1:22" ht="15.75" customHeight="1">
      <c r="A297" s="9" t="s">
        <v>39</v>
      </c>
      <c r="B297" s="31"/>
      <c r="C297" s="31"/>
      <c r="D297" s="31"/>
      <c r="E297" s="31"/>
      <c r="F297" s="31"/>
      <c r="G297" s="31"/>
      <c r="H297" s="31">
        <v>43</v>
      </c>
      <c r="I297" s="31"/>
      <c r="J297" s="31"/>
      <c r="K297" s="51"/>
      <c r="L297" s="132"/>
      <c r="M297" s="17"/>
      <c r="N297" s="39"/>
      <c r="O297" s="40">
        <f>IF(H297=0,"",H297/G296)</f>
        <v>0.97727272727272729</v>
      </c>
      <c r="P297" s="41">
        <v>55</v>
      </c>
      <c r="Q297" s="42">
        <f t="shared" si="24"/>
        <v>1.0185185185185186</v>
      </c>
      <c r="R297" s="42">
        <f t="shared" si="25"/>
        <v>-1.8518518518518601E-2</v>
      </c>
      <c r="S297" s="52"/>
      <c r="T297" s="52"/>
      <c r="U297" s="52"/>
      <c r="V297" s="52"/>
    </row>
    <row r="298" spans="1:22" ht="15.75" customHeight="1">
      <c r="A298" s="9" t="s">
        <v>40</v>
      </c>
      <c r="B298" s="31"/>
      <c r="C298" s="31"/>
      <c r="D298" s="31"/>
      <c r="E298" s="31"/>
      <c r="F298" s="31"/>
      <c r="G298" s="31"/>
      <c r="H298" s="31"/>
      <c r="I298" s="31">
        <v>38</v>
      </c>
      <c r="J298" s="31"/>
      <c r="K298" s="51"/>
      <c r="L298" s="132"/>
      <c r="M298" s="17"/>
      <c r="N298" s="39"/>
      <c r="O298" s="40">
        <f>IF(I298=0,"",I298/H297)</f>
        <v>0.88372093023255816</v>
      </c>
      <c r="P298" s="41">
        <v>49</v>
      </c>
      <c r="Q298" s="42">
        <f t="shared" si="24"/>
        <v>0.89090909090909087</v>
      </c>
      <c r="R298" s="42">
        <f t="shared" si="25"/>
        <v>0.10909090909090913</v>
      </c>
      <c r="S298" s="52"/>
      <c r="T298" s="52"/>
      <c r="U298" s="52"/>
      <c r="V298" s="52"/>
    </row>
    <row r="299" spans="1:22" ht="15.75" customHeight="1">
      <c r="A299" s="9" t="s">
        <v>41</v>
      </c>
      <c r="B299" s="31"/>
      <c r="C299" s="31"/>
      <c r="D299" s="31"/>
      <c r="E299" s="31"/>
      <c r="F299" s="31"/>
      <c r="G299" s="31"/>
      <c r="H299" s="31"/>
      <c r="I299" s="31"/>
      <c r="J299" s="31">
        <v>37</v>
      </c>
      <c r="K299" s="51">
        <v>33</v>
      </c>
      <c r="L299" s="132"/>
      <c r="M299" s="17"/>
      <c r="N299" s="39"/>
      <c r="O299" s="55">
        <f>IF(J299=0,"",J299/I298)</f>
        <v>0.97368421052631582</v>
      </c>
      <c r="P299" s="41">
        <v>49</v>
      </c>
      <c r="Q299" s="56">
        <f t="shared" si="24"/>
        <v>1</v>
      </c>
      <c r="R299" s="56">
        <f t="shared" si="25"/>
        <v>0</v>
      </c>
      <c r="S299" s="52"/>
      <c r="T299" s="52"/>
      <c r="U299" s="52"/>
      <c r="V299" s="52"/>
    </row>
    <row r="300" spans="1:22" ht="15.75" customHeight="1">
      <c r="A300" s="9" t="s">
        <v>42</v>
      </c>
      <c r="B300" s="31"/>
      <c r="C300" s="31"/>
      <c r="D300" s="31"/>
      <c r="E300" s="31"/>
      <c r="F300" s="31"/>
      <c r="G300" s="31"/>
      <c r="H300" s="31"/>
      <c r="I300" s="31"/>
      <c r="J300" s="31">
        <v>8</v>
      </c>
      <c r="K300" s="51">
        <v>8</v>
      </c>
      <c r="L300" s="132"/>
      <c r="M300" s="17"/>
      <c r="N300" s="18"/>
      <c r="O300" s="59"/>
      <c r="P300" s="41">
        <v>14</v>
      </c>
      <c r="Q300" s="60"/>
      <c r="R300" s="61"/>
      <c r="S300" s="52"/>
      <c r="T300" s="52"/>
      <c r="U300" s="52"/>
      <c r="V300" s="52"/>
    </row>
    <row r="301" spans="1:22" ht="15.75" customHeight="1">
      <c r="A301" s="9" t="s">
        <v>43</v>
      </c>
      <c r="B301" s="31"/>
      <c r="C301" s="31"/>
      <c r="D301" s="31"/>
      <c r="E301" s="31"/>
      <c r="F301" s="31"/>
      <c r="G301" s="31"/>
      <c r="H301" s="31"/>
      <c r="I301" s="31"/>
      <c r="J301" s="31">
        <v>4</v>
      </c>
      <c r="K301" s="51"/>
      <c r="L301" s="132"/>
      <c r="M301" s="17"/>
      <c r="N301" s="18"/>
      <c r="O301" s="29"/>
      <c r="P301" s="44">
        <v>6</v>
      </c>
      <c r="Q301" s="46"/>
      <c r="R301" s="29"/>
      <c r="S301" s="52"/>
      <c r="T301" s="52"/>
      <c r="U301" s="52"/>
      <c r="V301" s="52"/>
    </row>
    <row r="302" spans="1:22" ht="15.75" customHeight="1">
      <c r="A302" s="9" t="s">
        <v>44</v>
      </c>
      <c r="B302" s="31"/>
      <c r="C302" s="31"/>
      <c r="D302" s="31"/>
      <c r="E302" s="31"/>
      <c r="F302" s="31"/>
      <c r="G302" s="31"/>
      <c r="H302" s="31"/>
      <c r="I302" s="31"/>
      <c r="J302" s="31">
        <v>4</v>
      </c>
      <c r="K302" s="51">
        <v>4</v>
      </c>
      <c r="L302" s="132"/>
      <c r="M302" s="17"/>
      <c r="N302" s="18"/>
      <c r="O302" s="29"/>
      <c r="P302" s="44">
        <v>5</v>
      </c>
      <c r="Q302" s="46"/>
      <c r="R302" s="29"/>
      <c r="S302" s="52"/>
      <c r="T302" s="52"/>
      <c r="U302" s="52"/>
      <c r="V302" s="52"/>
    </row>
    <row r="303" spans="1:22" ht="15.75" customHeight="1">
      <c r="A303" s="9" t="s">
        <v>45</v>
      </c>
      <c r="B303" s="31"/>
      <c r="C303" s="31"/>
      <c r="D303" s="31"/>
      <c r="E303" s="31"/>
      <c r="F303" s="31"/>
      <c r="G303" s="31"/>
      <c r="H303" s="31"/>
      <c r="I303" s="31"/>
      <c r="J303" s="31"/>
      <c r="K303" s="51"/>
      <c r="L303" s="132"/>
      <c r="M303" s="17"/>
      <c r="N303" s="18"/>
      <c r="O303" s="29"/>
      <c r="P303" s="44"/>
      <c r="Q303" s="46"/>
      <c r="R303" s="29"/>
      <c r="S303" s="52"/>
      <c r="T303" s="52"/>
      <c r="U303" s="52"/>
      <c r="V303" s="52"/>
    </row>
    <row r="304" spans="1:22" ht="15.75" customHeight="1">
      <c r="A304" s="9" t="s">
        <v>46</v>
      </c>
      <c r="B304" s="31"/>
      <c r="C304" s="31"/>
      <c r="D304" s="31"/>
      <c r="E304" s="31"/>
      <c r="F304" s="31"/>
      <c r="G304" s="31"/>
      <c r="H304" s="31"/>
      <c r="I304" s="31"/>
      <c r="J304" s="31"/>
      <c r="K304" s="51"/>
      <c r="L304" s="132"/>
      <c r="M304" s="17"/>
      <c r="N304" s="18"/>
      <c r="O304" s="17"/>
      <c r="P304" s="18"/>
      <c r="Q304" s="28"/>
      <c r="R304" s="29"/>
      <c r="S304" s="52"/>
      <c r="T304" s="52"/>
      <c r="U304" s="52"/>
      <c r="V304" s="52"/>
    </row>
    <row r="305" spans="1:22" ht="15.75" customHeight="1">
      <c r="A305" s="9" t="s">
        <v>47</v>
      </c>
      <c r="B305" s="31"/>
      <c r="C305" s="31"/>
      <c r="D305" s="31"/>
      <c r="E305" s="31"/>
      <c r="F305" s="31"/>
      <c r="G305" s="31"/>
      <c r="H305" s="31"/>
      <c r="I305" s="31"/>
      <c r="J305" s="31"/>
      <c r="K305" s="51"/>
      <c r="L305" s="132"/>
      <c r="M305" s="17"/>
      <c r="N305" s="18"/>
      <c r="O305" s="123"/>
      <c r="P305" s="20"/>
      <c r="Q305" s="21"/>
      <c r="R305" s="124"/>
      <c r="S305" s="52"/>
      <c r="T305" s="52"/>
      <c r="U305" s="52"/>
      <c r="V305" s="52"/>
    </row>
    <row r="306" spans="1:22" ht="15.75" customHeight="1">
      <c r="A306" s="9" t="s">
        <v>49</v>
      </c>
      <c r="B306" s="31"/>
      <c r="C306" s="31"/>
      <c r="D306" s="31"/>
      <c r="E306" s="31"/>
      <c r="F306" s="31"/>
      <c r="G306" s="31"/>
      <c r="H306" s="31"/>
      <c r="I306" s="31"/>
      <c r="J306" s="31"/>
      <c r="K306" s="51"/>
      <c r="L306" s="132"/>
      <c r="M306" s="17"/>
      <c r="N306" s="18"/>
      <c r="O306" s="125"/>
      <c r="P306" s="24"/>
      <c r="Q306" s="25"/>
      <c r="R306" s="126"/>
      <c r="S306" s="52"/>
      <c r="T306" s="52"/>
      <c r="U306" s="52"/>
      <c r="V306" s="52"/>
    </row>
    <row r="307" spans="1:22" ht="15.75" customHeight="1">
      <c r="A307" s="9" t="s">
        <v>52</v>
      </c>
      <c r="B307" s="115"/>
      <c r="C307" s="115"/>
      <c r="D307" s="115"/>
      <c r="E307" s="115"/>
      <c r="F307" s="115"/>
      <c r="G307" s="115"/>
      <c r="H307" s="115"/>
      <c r="I307" s="115"/>
      <c r="J307" s="115"/>
      <c r="K307" s="51"/>
      <c r="L307" s="133"/>
      <c r="M307" s="48"/>
      <c r="N307" s="49"/>
      <c r="O307" s="48"/>
      <c r="P307" s="49"/>
      <c r="Q307" s="49"/>
      <c r="R307" s="117"/>
      <c r="S307" s="52"/>
      <c r="T307" s="52"/>
      <c r="U307" s="52"/>
      <c r="V307" s="52"/>
    </row>
    <row r="308" spans="1:22" ht="18.75" customHeight="1">
      <c r="A308" s="14"/>
      <c r="B308" s="193" t="s">
        <v>37</v>
      </c>
      <c r="C308" s="193"/>
      <c r="D308" s="193"/>
      <c r="E308" s="193"/>
      <c r="F308" s="193"/>
      <c r="G308" s="193"/>
      <c r="H308" s="193"/>
      <c r="I308" s="193"/>
      <c r="J308" s="193"/>
      <c r="K308" s="114">
        <f>SUM(K291:K304)</f>
        <v>45</v>
      </c>
      <c r="L308" s="134">
        <f>IF(K299=0,"",K299/B291)</f>
        <v>0.40740740740740738</v>
      </c>
      <c r="M308" s="30">
        <f>IF(K308=0,"",K308/B291)</f>
        <v>0.55555555555555558</v>
      </c>
      <c r="N308" s="30">
        <f>IF(K299=0,"",M308-L308)</f>
        <v>0.1481481481481482</v>
      </c>
      <c r="O308" s="5"/>
      <c r="P308" s="6"/>
      <c r="Q308" s="16"/>
      <c r="R308" s="5"/>
      <c r="S308" s="52"/>
      <c r="T308" s="52"/>
      <c r="U308" s="52"/>
      <c r="V308" s="52"/>
    </row>
    <row r="309" spans="1:22" ht="12.75" customHeight="1">
      <c r="L309" s="130"/>
      <c r="M309" s="5"/>
      <c r="O309" s="5"/>
      <c r="S309" s="52"/>
      <c r="T309" s="52"/>
      <c r="U309" s="52"/>
      <c r="V309" s="52"/>
    </row>
    <row r="310" spans="1:22" ht="12.75" customHeight="1">
      <c r="L310" s="130"/>
      <c r="M310" s="5"/>
      <c r="O310" s="5"/>
      <c r="S310" s="52"/>
      <c r="T310" s="52"/>
      <c r="U310" s="52"/>
      <c r="V310" s="52"/>
    </row>
    <row r="311" spans="1:22" ht="26.25">
      <c r="A311" s="7"/>
      <c r="B311" s="194" t="s">
        <v>72</v>
      </c>
      <c r="C311" s="194"/>
      <c r="D311" s="194"/>
      <c r="E311" s="194"/>
      <c r="F311" s="194"/>
      <c r="G311" s="194"/>
      <c r="H311" s="194"/>
      <c r="I311" s="194"/>
      <c r="J311" s="194"/>
      <c r="K311" s="113" t="s">
        <v>33</v>
      </c>
      <c r="L311" s="136"/>
      <c r="M311" s="67"/>
      <c r="N311" s="6"/>
      <c r="O311" s="5"/>
      <c r="P311" s="6"/>
      <c r="Q311" s="6"/>
      <c r="R311" s="6"/>
      <c r="S311" s="52"/>
      <c r="T311" s="52"/>
      <c r="U311" s="52"/>
      <c r="V311" s="52"/>
    </row>
    <row r="312" spans="1:22" ht="20.25">
      <c r="A312" s="195" t="s">
        <v>1</v>
      </c>
      <c r="B312" s="197" t="s">
        <v>2</v>
      </c>
      <c r="C312" s="205"/>
      <c r="D312" s="205"/>
      <c r="E312" s="205"/>
      <c r="F312" s="205"/>
      <c r="G312" s="205"/>
      <c r="H312" s="205"/>
      <c r="I312" s="205"/>
      <c r="J312" s="206"/>
      <c r="K312" s="200" t="s">
        <v>3</v>
      </c>
      <c r="L312" s="191" t="s">
        <v>4</v>
      </c>
      <c r="M312" s="191" t="s">
        <v>5</v>
      </c>
      <c r="N312" s="202" t="s">
        <v>6</v>
      </c>
      <c r="O312" s="191" t="s">
        <v>7</v>
      </c>
      <c r="P312" s="189" t="s">
        <v>8</v>
      </c>
      <c r="Q312" s="189" t="s">
        <v>9</v>
      </c>
      <c r="R312" s="191" t="s">
        <v>10</v>
      </c>
      <c r="S312" s="52"/>
      <c r="T312" s="52"/>
      <c r="U312" s="52"/>
      <c r="V312" s="52"/>
    </row>
    <row r="313" spans="1:22" ht="15.75">
      <c r="A313" s="204"/>
      <c r="B313" s="9" t="s">
        <v>11</v>
      </c>
      <c r="C313" s="9" t="s">
        <v>12</v>
      </c>
      <c r="D313" s="9" t="s">
        <v>13</v>
      </c>
      <c r="E313" s="9" t="s">
        <v>14</v>
      </c>
      <c r="F313" s="9" t="s">
        <v>15</v>
      </c>
      <c r="G313" s="9" t="s">
        <v>16</v>
      </c>
      <c r="H313" s="9" t="s">
        <v>17</v>
      </c>
      <c r="I313" s="9" t="s">
        <v>18</v>
      </c>
      <c r="J313" s="9" t="s">
        <v>19</v>
      </c>
      <c r="K313" s="207"/>
      <c r="L313" s="207"/>
      <c r="M313" s="204"/>
      <c r="N313" s="204"/>
      <c r="O313" s="204"/>
      <c r="P313" s="204"/>
      <c r="Q313" s="204"/>
      <c r="R313" s="204"/>
      <c r="S313" s="52"/>
      <c r="T313" s="52"/>
      <c r="U313" s="52"/>
      <c r="V313" s="52"/>
    </row>
    <row r="314" spans="1:22" ht="15.75" customHeight="1">
      <c r="A314" s="9" t="s">
        <v>33</v>
      </c>
      <c r="B314" s="31">
        <v>37</v>
      </c>
      <c r="C314" s="31"/>
      <c r="D314" s="31"/>
      <c r="E314" s="31"/>
      <c r="F314" s="31"/>
      <c r="G314" s="31"/>
      <c r="H314" s="31"/>
      <c r="I314" s="31"/>
      <c r="J314" s="31"/>
      <c r="K314" s="51"/>
      <c r="L314" s="131"/>
      <c r="M314" s="33"/>
      <c r="N314" s="34"/>
      <c r="O314" s="53"/>
      <c r="P314" s="36">
        <v>37</v>
      </c>
      <c r="Q314" s="54"/>
      <c r="R314" s="53"/>
      <c r="S314" s="52"/>
      <c r="T314" s="52"/>
      <c r="U314" s="52"/>
      <c r="V314" s="52"/>
    </row>
    <row r="315" spans="1:22" ht="15.75" customHeight="1">
      <c r="A315" s="9" t="s">
        <v>34</v>
      </c>
      <c r="B315" s="31"/>
      <c r="C315" s="31">
        <v>30</v>
      </c>
      <c r="D315" s="31"/>
      <c r="E315" s="31"/>
      <c r="F315" s="31"/>
      <c r="G315" s="31"/>
      <c r="H315" s="31"/>
      <c r="I315" s="31"/>
      <c r="J315" s="31"/>
      <c r="K315" s="51"/>
      <c r="L315" s="132"/>
      <c r="M315" s="17"/>
      <c r="N315" s="39"/>
      <c r="O315" s="40">
        <f>IF(C315=0,"",C315/B314)</f>
        <v>0.81081081081081086</v>
      </c>
      <c r="P315" s="41">
        <v>30</v>
      </c>
      <c r="Q315" s="42">
        <f t="shared" ref="Q315:Q322" si="26">IF(P315=0,"",P315/P314)</f>
        <v>0.81081081081081086</v>
      </c>
      <c r="R315" s="42">
        <f t="shared" ref="R315:R322" si="27">IF(P315=0,"",100%-Q315)</f>
        <v>0.18918918918918914</v>
      </c>
      <c r="S315" s="52"/>
      <c r="T315" s="52"/>
      <c r="U315" s="52"/>
      <c r="V315" s="52"/>
    </row>
    <row r="316" spans="1:22" ht="15.75" customHeight="1">
      <c r="A316" s="9" t="s">
        <v>35</v>
      </c>
      <c r="B316" s="31"/>
      <c r="C316" s="31"/>
      <c r="D316" s="31">
        <v>26</v>
      </c>
      <c r="E316" s="31"/>
      <c r="F316" s="31"/>
      <c r="G316" s="31"/>
      <c r="H316" s="31"/>
      <c r="I316" s="31"/>
      <c r="J316" s="31"/>
      <c r="K316" s="51"/>
      <c r="L316" s="132"/>
      <c r="M316" s="17"/>
      <c r="N316" s="39"/>
      <c r="O316" s="40">
        <f>IF(D316=0,"",D316/C315)</f>
        <v>0.8666666666666667</v>
      </c>
      <c r="P316" s="41">
        <v>27</v>
      </c>
      <c r="Q316" s="42">
        <f t="shared" si="26"/>
        <v>0.9</v>
      </c>
      <c r="R316" s="42">
        <f t="shared" si="27"/>
        <v>9.9999999999999978E-2</v>
      </c>
      <c r="S316" s="57">
        <f>P316/P314</f>
        <v>0.72972972972972971</v>
      </c>
      <c r="T316" s="52"/>
      <c r="U316" s="52"/>
      <c r="V316" s="52"/>
    </row>
    <row r="317" spans="1:22" ht="15.75" customHeight="1">
      <c r="A317" s="9" t="s">
        <v>36</v>
      </c>
      <c r="B317" s="31"/>
      <c r="C317" s="31"/>
      <c r="D317" s="31"/>
      <c r="E317" s="31">
        <v>25</v>
      </c>
      <c r="F317" s="31"/>
      <c r="G317" s="31"/>
      <c r="H317" s="31"/>
      <c r="I317" s="31"/>
      <c r="J317" s="31"/>
      <c r="K317" s="51"/>
      <c r="L317" s="132"/>
      <c r="M317" s="17"/>
      <c r="N317" s="39"/>
      <c r="O317" s="40">
        <f>IF(E317=0,"",E317/D316)</f>
        <v>0.96153846153846156</v>
      </c>
      <c r="P317" s="41">
        <v>25</v>
      </c>
      <c r="Q317" s="42">
        <f t="shared" si="26"/>
        <v>0.92592592592592593</v>
      </c>
      <c r="R317" s="42">
        <f t="shared" si="27"/>
        <v>7.407407407407407E-2</v>
      </c>
      <c r="S317" s="52"/>
      <c r="T317" s="52"/>
      <c r="U317" s="52"/>
      <c r="V317" s="52"/>
    </row>
    <row r="318" spans="1:22" ht="15.75" customHeight="1">
      <c r="A318" s="9" t="s">
        <v>38</v>
      </c>
      <c r="B318" s="31"/>
      <c r="C318" s="31"/>
      <c r="D318" s="31"/>
      <c r="E318" s="31"/>
      <c r="F318" s="31">
        <v>23</v>
      </c>
      <c r="G318" s="31"/>
      <c r="H318" s="31"/>
      <c r="I318" s="31"/>
      <c r="J318" s="31"/>
      <c r="K318" s="51"/>
      <c r="L318" s="132"/>
      <c r="M318" s="17"/>
      <c r="N318" s="39"/>
      <c r="O318" s="40">
        <f>IF(F318=0,"",F318/E317)</f>
        <v>0.92</v>
      </c>
      <c r="P318" s="41">
        <v>23</v>
      </c>
      <c r="Q318" s="42">
        <f t="shared" si="26"/>
        <v>0.92</v>
      </c>
      <c r="R318" s="42">
        <f t="shared" si="27"/>
        <v>7.999999999999996E-2</v>
      </c>
      <c r="S318" s="52"/>
      <c r="T318" s="52"/>
      <c r="U318" s="52"/>
      <c r="V318" s="52"/>
    </row>
    <row r="319" spans="1:22" ht="15.75" customHeight="1">
      <c r="A319" s="9" t="s">
        <v>39</v>
      </c>
      <c r="B319" s="31"/>
      <c r="C319" s="31"/>
      <c r="D319" s="31"/>
      <c r="E319" s="31"/>
      <c r="F319" s="31"/>
      <c r="G319" s="31">
        <v>22</v>
      </c>
      <c r="H319" s="31"/>
      <c r="I319" s="31"/>
      <c r="J319" s="31"/>
      <c r="K319" s="51"/>
      <c r="L319" s="132"/>
      <c r="M319" s="17"/>
      <c r="N319" s="39"/>
      <c r="O319" s="40">
        <f>IF(G319=0,"",G319/F318)</f>
        <v>0.95652173913043481</v>
      </c>
      <c r="P319" s="41">
        <v>22</v>
      </c>
      <c r="Q319" s="42">
        <f t="shared" si="26"/>
        <v>0.95652173913043481</v>
      </c>
      <c r="R319" s="42">
        <f t="shared" si="27"/>
        <v>4.3478260869565188E-2</v>
      </c>
      <c r="S319" s="52"/>
      <c r="T319" s="52"/>
      <c r="U319" s="52"/>
      <c r="V319" s="52"/>
    </row>
    <row r="320" spans="1:22" ht="15.75" customHeight="1">
      <c r="A320" s="9" t="s">
        <v>40</v>
      </c>
      <c r="B320" s="31"/>
      <c r="C320" s="31"/>
      <c r="D320" s="31"/>
      <c r="E320" s="31"/>
      <c r="F320" s="31"/>
      <c r="G320" s="31"/>
      <c r="H320" s="31">
        <v>19</v>
      </c>
      <c r="I320" s="31"/>
      <c r="J320" s="31"/>
      <c r="K320" s="51"/>
      <c r="L320" s="132"/>
      <c r="M320" s="17"/>
      <c r="N320" s="39"/>
      <c r="O320" s="40">
        <f>IF(H320=0,"",H320/G319)</f>
        <v>0.86363636363636365</v>
      </c>
      <c r="P320" s="41">
        <v>20</v>
      </c>
      <c r="Q320" s="42">
        <f t="shared" si="26"/>
        <v>0.90909090909090906</v>
      </c>
      <c r="R320" s="42">
        <f t="shared" si="27"/>
        <v>9.0909090909090939E-2</v>
      </c>
      <c r="S320" s="52"/>
      <c r="T320" s="52"/>
      <c r="U320" s="52"/>
      <c r="V320" s="52"/>
    </row>
    <row r="321" spans="1:22" ht="15.75" customHeight="1">
      <c r="A321" s="9" t="s">
        <v>41</v>
      </c>
      <c r="B321" s="31"/>
      <c r="C321" s="31"/>
      <c r="D321" s="31"/>
      <c r="E321" s="31"/>
      <c r="F321" s="31"/>
      <c r="G321" s="31"/>
      <c r="H321" s="31"/>
      <c r="I321" s="31">
        <v>19</v>
      </c>
      <c r="J321" s="31"/>
      <c r="K321" s="51"/>
      <c r="L321" s="132"/>
      <c r="M321" s="17"/>
      <c r="N321" s="39"/>
      <c r="O321" s="40">
        <f>IF(I321=0,"",I321/H320)</f>
        <v>1</v>
      </c>
      <c r="P321" s="41">
        <v>21</v>
      </c>
      <c r="Q321" s="42">
        <f t="shared" si="26"/>
        <v>1.05</v>
      </c>
      <c r="R321" s="42">
        <f t="shared" si="27"/>
        <v>-5.0000000000000044E-2</v>
      </c>
      <c r="S321" s="52"/>
      <c r="T321" s="52"/>
      <c r="U321" s="52"/>
      <c r="V321" s="52"/>
    </row>
    <row r="322" spans="1:22" ht="15.75" customHeight="1">
      <c r="A322" s="9" t="s">
        <v>42</v>
      </c>
      <c r="B322" s="31"/>
      <c r="C322" s="31"/>
      <c r="D322" s="31"/>
      <c r="E322" s="31"/>
      <c r="F322" s="31"/>
      <c r="G322" s="31"/>
      <c r="H322" s="31"/>
      <c r="I322" s="31"/>
      <c r="J322" s="31">
        <v>19</v>
      </c>
      <c r="K322" s="51">
        <v>18</v>
      </c>
      <c r="L322" s="132"/>
      <c r="M322" s="17"/>
      <c r="N322" s="39"/>
      <c r="O322" s="55">
        <f>IF(J322=0,"",J322/I321)</f>
        <v>1</v>
      </c>
      <c r="P322" s="41">
        <v>21</v>
      </c>
      <c r="Q322" s="56">
        <f t="shared" si="26"/>
        <v>1</v>
      </c>
      <c r="R322" s="56">
        <f t="shared" si="27"/>
        <v>0</v>
      </c>
      <c r="S322" s="52"/>
      <c r="T322" s="52"/>
      <c r="U322" s="52"/>
      <c r="V322" s="52"/>
    </row>
    <row r="323" spans="1:22" ht="15.75" customHeight="1">
      <c r="A323" s="9" t="s">
        <v>43</v>
      </c>
      <c r="B323" s="31"/>
      <c r="C323" s="31"/>
      <c r="D323" s="31"/>
      <c r="E323" s="31"/>
      <c r="F323" s="31"/>
      <c r="G323" s="31"/>
      <c r="H323" s="31"/>
      <c r="I323" s="31"/>
      <c r="J323" s="31">
        <v>2</v>
      </c>
      <c r="K323" s="51">
        <v>1</v>
      </c>
      <c r="L323" s="132"/>
      <c r="M323" s="17"/>
      <c r="N323" s="18"/>
      <c r="O323" s="59"/>
      <c r="P323" s="41">
        <v>3</v>
      </c>
      <c r="Q323" s="60"/>
      <c r="R323" s="61"/>
      <c r="S323" s="52"/>
      <c r="T323" s="52"/>
      <c r="U323" s="52"/>
      <c r="V323" s="52"/>
    </row>
    <row r="324" spans="1:22" ht="15.75" customHeight="1">
      <c r="A324" s="9" t="s">
        <v>44</v>
      </c>
      <c r="B324" s="31"/>
      <c r="C324" s="31"/>
      <c r="D324" s="31"/>
      <c r="E324" s="31"/>
      <c r="F324" s="31"/>
      <c r="G324" s="31"/>
      <c r="H324" s="31"/>
      <c r="I324" s="31"/>
      <c r="J324" s="31">
        <v>1</v>
      </c>
      <c r="K324" s="51">
        <v>1</v>
      </c>
      <c r="L324" s="132"/>
      <c r="M324" s="17"/>
      <c r="N324" s="18"/>
      <c r="O324" s="29"/>
      <c r="P324" s="44">
        <v>1</v>
      </c>
      <c r="Q324" s="46"/>
      <c r="R324" s="29"/>
      <c r="S324" s="52"/>
      <c r="T324" s="52"/>
      <c r="U324" s="52"/>
      <c r="V324" s="52"/>
    </row>
    <row r="325" spans="1:22" ht="15.75" customHeight="1">
      <c r="A325" s="9" t="s">
        <v>45</v>
      </c>
      <c r="B325" s="31"/>
      <c r="C325" s="31"/>
      <c r="D325" s="31"/>
      <c r="E325" s="31"/>
      <c r="F325" s="31"/>
      <c r="G325" s="31"/>
      <c r="H325" s="31"/>
      <c r="I325" s="31"/>
      <c r="J325" s="31"/>
      <c r="K325" s="51"/>
      <c r="L325" s="132"/>
      <c r="M325" s="17"/>
      <c r="N325" s="18"/>
      <c r="O325" s="29"/>
      <c r="P325" s="44"/>
      <c r="Q325" s="46"/>
      <c r="R325" s="29"/>
      <c r="S325" s="52"/>
      <c r="T325" s="52"/>
      <c r="U325" s="52"/>
      <c r="V325" s="52"/>
    </row>
    <row r="326" spans="1:22" ht="15.75" customHeight="1">
      <c r="A326" s="9" t="s">
        <v>46</v>
      </c>
      <c r="B326" s="31"/>
      <c r="C326" s="31"/>
      <c r="D326" s="31"/>
      <c r="E326" s="31"/>
      <c r="F326" s="31"/>
      <c r="G326" s="31"/>
      <c r="H326" s="31"/>
      <c r="I326" s="31"/>
      <c r="J326" s="31"/>
      <c r="K326" s="51"/>
      <c r="L326" s="132"/>
      <c r="M326" s="17"/>
      <c r="N326" s="18"/>
      <c r="O326" s="29"/>
      <c r="P326" s="44"/>
      <c r="Q326" s="46"/>
      <c r="R326" s="29"/>
      <c r="S326" s="52"/>
      <c r="T326" s="52"/>
      <c r="U326" s="52"/>
      <c r="V326" s="52"/>
    </row>
    <row r="327" spans="1:22" ht="15.75" customHeight="1">
      <c r="A327" s="9" t="s">
        <v>47</v>
      </c>
      <c r="B327" s="31"/>
      <c r="C327" s="31"/>
      <c r="D327" s="31"/>
      <c r="E327" s="31"/>
      <c r="F327" s="31"/>
      <c r="G327" s="31"/>
      <c r="H327" s="31"/>
      <c r="I327" s="31"/>
      <c r="J327" s="31"/>
      <c r="K327" s="51"/>
      <c r="L327" s="132"/>
      <c r="M327" s="17"/>
      <c r="N327" s="18"/>
      <c r="O327" s="17"/>
      <c r="P327" s="18"/>
      <c r="Q327" s="28"/>
      <c r="R327" s="29"/>
      <c r="S327" s="52"/>
      <c r="T327" s="52"/>
      <c r="U327" s="52"/>
      <c r="V327" s="52"/>
    </row>
    <row r="328" spans="1:22" ht="15.75" customHeight="1">
      <c r="A328" s="9" t="s">
        <v>49</v>
      </c>
      <c r="B328" s="31"/>
      <c r="C328" s="31"/>
      <c r="D328" s="31"/>
      <c r="E328" s="31"/>
      <c r="F328" s="31"/>
      <c r="G328" s="31"/>
      <c r="H328" s="31"/>
      <c r="I328" s="31"/>
      <c r="J328" s="31"/>
      <c r="K328" s="51"/>
      <c r="L328" s="132"/>
      <c r="M328" s="17"/>
      <c r="N328" s="18"/>
      <c r="O328" s="19" t="s">
        <v>48</v>
      </c>
      <c r="P328" s="20">
        <v>20</v>
      </c>
      <c r="Q328" s="21">
        <f>IF(SUM(K317:K324)=0,"",SUM(K317:K324))</f>
        <v>20</v>
      </c>
      <c r="R328" s="22" t="s">
        <v>3</v>
      </c>
      <c r="S328" s="52"/>
      <c r="T328" s="52"/>
      <c r="U328" s="52"/>
      <c r="V328" s="52"/>
    </row>
    <row r="329" spans="1:22" ht="15.75" customHeight="1">
      <c r="A329" s="9" t="s">
        <v>52</v>
      </c>
      <c r="B329" s="31"/>
      <c r="C329" s="31"/>
      <c r="D329" s="31"/>
      <c r="E329" s="31"/>
      <c r="F329" s="31"/>
      <c r="G329" s="31"/>
      <c r="H329" s="31"/>
      <c r="I329" s="31"/>
      <c r="J329" s="31"/>
      <c r="K329" s="51"/>
      <c r="L329" s="132"/>
      <c r="M329" s="17"/>
      <c r="N329" s="18"/>
      <c r="O329" s="23" t="s">
        <v>50</v>
      </c>
      <c r="P329" s="24">
        <f>IF(P328/B314=0,"",P328/B314)</f>
        <v>0.54054054054054057</v>
      </c>
      <c r="Q329" s="25">
        <f>IF(P328/Q328=0,"",P328/Q328)</f>
        <v>1</v>
      </c>
      <c r="R329" s="26" t="s">
        <v>51</v>
      </c>
      <c r="S329" s="52"/>
      <c r="T329" s="52"/>
      <c r="U329" s="52"/>
      <c r="V329" s="52"/>
    </row>
    <row r="330" spans="1:22" ht="15.75" customHeight="1">
      <c r="A330" s="9" t="s">
        <v>53</v>
      </c>
      <c r="B330" s="115"/>
      <c r="C330" s="115"/>
      <c r="D330" s="115"/>
      <c r="E330" s="115"/>
      <c r="F330" s="115"/>
      <c r="G330" s="115"/>
      <c r="H330" s="115"/>
      <c r="I330" s="115"/>
      <c r="J330" s="115"/>
      <c r="K330" s="51"/>
      <c r="L330" s="133"/>
      <c r="M330" s="48"/>
      <c r="N330" s="49"/>
      <c r="O330" s="11"/>
      <c r="P330" s="12"/>
      <c r="Q330" s="12"/>
      <c r="R330" s="13"/>
      <c r="S330" s="52"/>
      <c r="T330" s="52"/>
      <c r="U330" s="52"/>
      <c r="V330" s="52"/>
    </row>
    <row r="331" spans="1:22" ht="18.75" customHeight="1">
      <c r="A331" s="14"/>
      <c r="B331" s="193" t="s">
        <v>37</v>
      </c>
      <c r="C331" s="193"/>
      <c r="D331" s="193"/>
      <c r="E331" s="193"/>
      <c r="F331" s="193"/>
      <c r="G331" s="193"/>
      <c r="H331" s="193"/>
      <c r="I331" s="193"/>
      <c r="J331" s="193"/>
      <c r="K331" s="114">
        <f>SUM(K314:K327)</f>
        <v>20</v>
      </c>
      <c r="L331" s="134">
        <f>IF(K322=0,"",K322/B314)</f>
        <v>0.48648648648648651</v>
      </c>
      <c r="M331" s="30">
        <f>IF(K331=0,"",K331/B314)</f>
        <v>0.54054054054054057</v>
      </c>
      <c r="N331" s="30">
        <f>IF(K322=0,"",M331-L331)</f>
        <v>5.4054054054054057E-2</v>
      </c>
      <c r="O331" s="5"/>
      <c r="P331" s="6"/>
      <c r="Q331" s="16"/>
      <c r="R331" s="5"/>
      <c r="S331" s="52"/>
      <c r="T331" s="52"/>
      <c r="U331" s="52"/>
      <c r="V331" s="52"/>
    </row>
    <row r="332" spans="1:22" ht="12.75" customHeight="1">
      <c r="L332" s="130"/>
      <c r="M332" s="5"/>
      <c r="O332" s="5"/>
      <c r="S332" s="52"/>
      <c r="T332" s="52"/>
      <c r="U332" s="52"/>
      <c r="V332" s="52"/>
    </row>
    <row r="333" spans="1:22" ht="12.75" customHeight="1">
      <c r="L333" s="130"/>
      <c r="M333" s="5"/>
      <c r="O333" s="5"/>
      <c r="S333" s="52"/>
      <c r="T333" s="52"/>
      <c r="U333" s="52"/>
      <c r="V333" s="52"/>
    </row>
    <row r="334" spans="1:22" ht="26.25">
      <c r="A334" s="7"/>
      <c r="B334" s="194" t="s">
        <v>72</v>
      </c>
      <c r="C334" s="194"/>
      <c r="D334" s="194"/>
      <c r="E334" s="194"/>
      <c r="F334" s="194"/>
      <c r="G334" s="194"/>
      <c r="H334" s="194"/>
      <c r="I334" s="194"/>
      <c r="J334" s="194"/>
      <c r="K334" s="113" t="s">
        <v>34</v>
      </c>
      <c r="L334" s="136"/>
      <c r="M334" s="67"/>
      <c r="N334" s="6"/>
      <c r="O334" s="5"/>
      <c r="P334" s="6"/>
      <c r="Q334" s="6"/>
      <c r="R334" s="6"/>
      <c r="S334" s="52"/>
      <c r="T334" s="52"/>
      <c r="U334" s="52"/>
      <c r="V334" s="52"/>
    </row>
    <row r="335" spans="1:22" ht="20.25">
      <c r="A335" s="195" t="s">
        <v>1</v>
      </c>
      <c r="B335" s="197" t="s">
        <v>2</v>
      </c>
      <c r="C335" s="205"/>
      <c r="D335" s="205"/>
      <c r="E335" s="205"/>
      <c r="F335" s="205"/>
      <c r="G335" s="205"/>
      <c r="H335" s="205"/>
      <c r="I335" s="205"/>
      <c r="J335" s="206"/>
      <c r="K335" s="200" t="s">
        <v>3</v>
      </c>
      <c r="L335" s="191" t="s">
        <v>4</v>
      </c>
      <c r="M335" s="191" t="s">
        <v>5</v>
      </c>
      <c r="N335" s="202" t="s">
        <v>6</v>
      </c>
      <c r="O335" s="191" t="s">
        <v>7</v>
      </c>
      <c r="P335" s="189" t="s">
        <v>8</v>
      </c>
      <c r="Q335" s="189" t="s">
        <v>9</v>
      </c>
      <c r="R335" s="191" t="s">
        <v>10</v>
      </c>
      <c r="S335" s="52"/>
      <c r="T335" s="52"/>
      <c r="U335" s="52"/>
      <c r="V335" s="52"/>
    </row>
    <row r="336" spans="1:22" ht="15.75">
      <c r="A336" s="204"/>
      <c r="B336" s="9" t="s">
        <v>11</v>
      </c>
      <c r="C336" s="9" t="s">
        <v>12</v>
      </c>
      <c r="D336" s="9" t="s">
        <v>13</v>
      </c>
      <c r="E336" s="9" t="s">
        <v>14</v>
      </c>
      <c r="F336" s="9" t="s">
        <v>15</v>
      </c>
      <c r="G336" s="9" t="s">
        <v>16</v>
      </c>
      <c r="H336" s="9" t="s">
        <v>17</v>
      </c>
      <c r="I336" s="9" t="s">
        <v>18</v>
      </c>
      <c r="J336" s="9" t="s">
        <v>19</v>
      </c>
      <c r="K336" s="207"/>
      <c r="L336" s="207"/>
      <c r="M336" s="204"/>
      <c r="N336" s="204"/>
      <c r="O336" s="204"/>
      <c r="P336" s="204"/>
      <c r="Q336" s="204"/>
      <c r="R336" s="204"/>
      <c r="S336" s="52"/>
      <c r="T336" s="52"/>
      <c r="U336" s="52"/>
      <c r="V336" s="52"/>
    </row>
    <row r="337" spans="1:22" ht="15.75" customHeight="1">
      <c r="A337" s="9" t="s">
        <v>34</v>
      </c>
      <c r="B337" s="31">
        <v>77</v>
      </c>
      <c r="C337" s="31"/>
      <c r="D337" s="31"/>
      <c r="E337" s="31"/>
      <c r="F337" s="31"/>
      <c r="G337" s="31"/>
      <c r="H337" s="31"/>
      <c r="I337" s="31"/>
      <c r="J337" s="31"/>
      <c r="K337" s="51"/>
      <c r="L337" s="131"/>
      <c r="M337" s="33"/>
      <c r="N337" s="34"/>
      <c r="O337" s="53"/>
      <c r="P337" s="36">
        <v>77</v>
      </c>
      <c r="Q337" s="54"/>
      <c r="R337" s="53"/>
      <c r="S337" s="52"/>
      <c r="T337" s="52"/>
      <c r="U337" s="52"/>
      <c r="V337" s="52"/>
    </row>
    <row r="338" spans="1:22" ht="15.75" customHeight="1">
      <c r="A338" s="9" t="s">
        <v>35</v>
      </c>
      <c r="B338" s="31"/>
      <c r="C338" s="31">
        <v>70</v>
      </c>
      <c r="D338" s="31"/>
      <c r="E338" s="31"/>
      <c r="F338" s="31"/>
      <c r="G338" s="31"/>
      <c r="H338" s="31"/>
      <c r="I338" s="31"/>
      <c r="J338" s="31"/>
      <c r="K338" s="51"/>
      <c r="L338" s="132"/>
      <c r="M338" s="17"/>
      <c r="N338" s="39"/>
      <c r="O338" s="40">
        <f>IF(C338=0,"",C338/B337)</f>
        <v>0.90909090909090906</v>
      </c>
      <c r="P338" s="41">
        <v>70</v>
      </c>
      <c r="Q338" s="42">
        <f t="shared" ref="Q338:Q345" si="28">IF(P338=0,"",P338/P337)</f>
        <v>0.90909090909090906</v>
      </c>
      <c r="R338" s="42">
        <f t="shared" ref="R338:R345" si="29">IF(P338=0,"",100%-Q338)</f>
        <v>9.0909090909090939E-2</v>
      </c>
      <c r="S338" s="52"/>
      <c r="T338" s="52"/>
      <c r="U338" s="52"/>
      <c r="V338" s="52"/>
    </row>
    <row r="339" spans="1:22" ht="15.75" customHeight="1">
      <c r="A339" s="9" t="s">
        <v>36</v>
      </c>
      <c r="B339" s="31"/>
      <c r="C339" s="31"/>
      <c r="D339" s="31">
        <v>57</v>
      </c>
      <c r="E339" s="31"/>
      <c r="F339" s="31"/>
      <c r="G339" s="31"/>
      <c r="H339" s="31"/>
      <c r="I339" s="31"/>
      <c r="J339" s="31"/>
      <c r="K339" s="51"/>
      <c r="L339" s="132"/>
      <c r="M339" s="17"/>
      <c r="N339" s="39"/>
      <c r="O339" s="40">
        <f>IF(D339=0,"",D339/C338)</f>
        <v>0.81428571428571428</v>
      </c>
      <c r="P339" s="41">
        <v>64</v>
      </c>
      <c r="Q339" s="42">
        <f t="shared" si="28"/>
        <v>0.91428571428571426</v>
      </c>
      <c r="R339" s="42">
        <f t="shared" si="29"/>
        <v>8.5714285714285743E-2</v>
      </c>
      <c r="S339" s="57">
        <f>P339/P337</f>
        <v>0.83116883116883122</v>
      </c>
      <c r="T339" s="52"/>
      <c r="U339" s="52"/>
      <c r="V339" s="52"/>
    </row>
    <row r="340" spans="1:22" ht="15.75" customHeight="1">
      <c r="A340" s="9" t="s">
        <v>38</v>
      </c>
      <c r="B340" s="31"/>
      <c r="C340" s="31"/>
      <c r="D340" s="31"/>
      <c r="E340" s="31">
        <v>54</v>
      </c>
      <c r="F340" s="31"/>
      <c r="G340" s="31"/>
      <c r="H340" s="31"/>
      <c r="I340" s="31"/>
      <c r="J340" s="31"/>
      <c r="K340" s="51"/>
      <c r="L340" s="132"/>
      <c r="M340" s="17"/>
      <c r="N340" s="39"/>
      <c r="O340" s="40">
        <f>IF(E340=0,"",E340/D339)</f>
        <v>0.94736842105263153</v>
      </c>
      <c r="P340" s="41">
        <v>61</v>
      </c>
      <c r="Q340" s="42">
        <f t="shared" si="28"/>
        <v>0.953125</v>
      </c>
      <c r="R340" s="42">
        <f t="shared" si="29"/>
        <v>4.6875E-2</v>
      </c>
      <c r="S340" s="52"/>
      <c r="T340" s="52"/>
      <c r="U340" s="52"/>
      <c r="V340" s="52"/>
    </row>
    <row r="341" spans="1:22" ht="15.75" customHeight="1">
      <c r="A341" s="9" t="s">
        <v>39</v>
      </c>
      <c r="B341" s="31"/>
      <c r="C341" s="31"/>
      <c r="D341" s="31"/>
      <c r="E341" s="31"/>
      <c r="F341" s="31">
        <v>52</v>
      </c>
      <c r="G341" s="31"/>
      <c r="H341" s="31"/>
      <c r="I341" s="31"/>
      <c r="J341" s="31"/>
      <c r="K341" s="51"/>
      <c r="L341" s="132"/>
      <c r="M341" s="17"/>
      <c r="N341" s="39"/>
      <c r="O341" s="40">
        <f>IF(F341=0,"",F341/E340)</f>
        <v>0.96296296296296291</v>
      </c>
      <c r="P341" s="41">
        <v>62</v>
      </c>
      <c r="Q341" s="42">
        <f t="shared" si="28"/>
        <v>1.0163934426229508</v>
      </c>
      <c r="R341" s="42">
        <f t="shared" si="29"/>
        <v>-1.6393442622950838E-2</v>
      </c>
      <c r="S341" s="52"/>
      <c r="T341" s="52"/>
      <c r="U341" s="52"/>
      <c r="V341" s="52"/>
    </row>
    <row r="342" spans="1:22" ht="15.75" customHeight="1">
      <c r="A342" s="9" t="s">
        <v>40</v>
      </c>
      <c r="B342" s="31"/>
      <c r="C342" s="31"/>
      <c r="D342" s="31"/>
      <c r="E342" s="31"/>
      <c r="F342" s="31"/>
      <c r="G342" s="31">
        <v>51</v>
      </c>
      <c r="H342" s="31"/>
      <c r="I342" s="31"/>
      <c r="J342" s="31"/>
      <c r="K342" s="51"/>
      <c r="L342" s="132"/>
      <c r="M342" s="17"/>
      <c r="N342" s="39"/>
      <c r="O342" s="40">
        <f>IF(G342=0,"",G342/F341)</f>
        <v>0.98076923076923073</v>
      </c>
      <c r="P342" s="41">
        <v>63</v>
      </c>
      <c r="Q342" s="42">
        <f t="shared" si="28"/>
        <v>1.0161290322580645</v>
      </c>
      <c r="R342" s="42">
        <f t="shared" si="29"/>
        <v>-1.6129032258064502E-2</v>
      </c>
      <c r="S342" s="52"/>
      <c r="T342" s="52"/>
      <c r="U342" s="52"/>
      <c r="V342" s="52"/>
    </row>
    <row r="343" spans="1:22" ht="15.75" customHeight="1">
      <c r="A343" s="9" t="s">
        <v>41</v>
      </c>
      <c r="B343" s="31"/>
      <c r="C343" s="31"/>
      <c r="D343" s="31"/>
      <c r="E343" s="31"/>
      <c r="F343" s="31"/>
      <c r="G343" s="31"/>
      <c r="H343" s="31">
        <v>51</v>
      </c>
      <c r="I343" s="31"/>
      <c r="J343" s="31"/>
      <c r="K343" s="51"/>
      <c r="L343" s="132"/>
      <c r="M343" s="17"/>
      <c r="N343" s="39"/>
      <c r="O343" s="40">
        <f>IF(H343=0,"",H343/G342)</f>
        <v>1</v>
      </c>
      <c r="P343" s="41">
        <v>59</v>
      </c>
      <c r="Q343" s="42">
        <f t="shared" si="28"/>
        <v>0.93650793650793651</v>
      </c>
      <c r="R343" s="42">
        <f t="shared" si="29"/>
        <v>6.3492063492063489E-2</v>
      </c>
      <c r="S343" s="52"/>
      <c r="T343" s="52"/>
      <c r="U343" s="52"/>
      <c r="V343" s="52"/>
    </row>
    <row r="344" spans="1:22" ht="15.75" customHeight="1">
      <c r="A344" s="9" t="s">
        <v>42</v>
      </c>
      <c r="B344" s="31"/>
      <c r="C344" s="31"/>
      <c r="D344" s="31"/>
      <c r="E344" s="31"/>
      <c r="F344" s="31"/>
      <c r="G344" s="31"/>
      <c r="H344" s="31"/>
      <c r="I344" s="31">
        <v>50</v>
      </c>
      <c r="J344" s="31"/>
      <c r="K344" s="51"/>
      <c r="L344" s="132"/>
      <c r="M344" s="17"/>
      <c r="N344" s="39"/>
      <c r="O344" s="40">
        <f>IF(I344=0,"",I344/H343)</f>
        <v>0.98039215686274506</v>
      </c>
      <c r="P344" s="41">
        <v>58</v>
      </c>
      <c r="Q344" s="42">
        <f t="shared" si="28"/>
        <v>0.98305084745762716</v>
      </c>
      <c r="R344" s="42">
        <f t="shared" si="29"/>
        <v>1.6949152542372836E-2</v>
      </c>
      <c r="S344" s="52"/>
      <c r="T344" s="52"/>
      <c r="U344" s="52"/>
      <c r="V344" s="52"/>
    </row>
    <row r="345" spans="1:22" ht="15.75" customHeight="1">
      <c r="A345" s="9" t="s">
        <v>43</v>
      </c>
      <c r="B345" s="31"/>
      <c r="C345" s="31"/>
      <c r="D345" s="31"/>
      <c r="E345" s="31"/>
      <c r="F345" s="31"/>
      <c r="G345" s="31"/>
      <c r="H345" s="31"/>
      <c r="I345" s="31"/>
      <c r="J345" s="31">
        <v>49</v>
      </c>
      <c r="K345" s="51">
        <v>44</v>
      </c>
      <c r="L345" s="132"/>
      <c r="M345" s="17"/>
      <c r="N345" s="39"/>
      <c r="O345" s="55">
        <f>IF(J345=0,"",J345/I344)</f>
        <v>0.98</v>
      </c>
      <c r="P345" s="41">
        <v>56</v>
      </c>
      <c r="Q345" s="56">
        <f t="shared" si="28"/>
        <v>0.96551724137931039</v>
      </c>
      <c r="R345" s="56">
        <f t="shared" si="29"/>
        <v>3.4482758620689613E-2</v>
      </c>
      <c r="S345" s="52"/>
      <c r="T345" s="52"/>
      <c r="U345" s="52"/>
      <c r="V345" s="52"/>
    </row>
    <row r="346" spans="1:22" ht="15.75" customHeight="1">
      <c r="A346" s="9" t="s">
        <v>44</v>
      </c>
      <c r="B346" s="31"/>
      <c r="C346" s="31"/>
      <c r="D346" s="31"/>
      <c r="E346" s="31"/>
      <c r="F346" s="31"/>
      <c r="G346" s="31"/>
      <c r="H346" s="31"/>
      <c r="I346" s="31"/>
      <c r="J346" s="31">
        <v>4</v>
      </c>
      <c r="K346" s="51">
        <v>3</v>
      </c>
      <c r="L346" s="132"/>
      <c r="M346" s="17"/>
      <c r="N346" s="18"/>
      <c r="O346" s="59"/>
      <c r="P346" s="41">
        <v>11</v>
      </c>
      <c r="Q346" s="60"/>
      <c r="R346" s="61"/>
      <c r="S346" s="52"/>
      <c r="T346" s="52"/>
      <c r="U346" s="52"/>
      <c r="V346" s="52"/>
    </row>
    <row r="347" spans="1:22" ht="15.75" customHeight="1">
      <c r="A347" s="9" t="s">
        <v>45</v>
      </c>
      <c r="B347" s="31"/>
      <c r="C347" s="31"/>
      <c r="D347" s="31"/>
      <c r="E347" s="31"/>
      <c r="F347" s="31"/>
      <c r="G347" s="31"/>
      <c r="H347" s="31"/>
      <c r="I347" s="31"/>
      <c r="J347" s="31">
        <v>5</v>
      </c>
      <c r="K347" s="51">
        <v>6</v>
      </c>
      <c r="L347" s="132"/>
      <c r="M347" s="17"/>
      <c r="N347" s="18"/>
      <c r="O347" s="29"/>
      <c r="P347" s="44">
        <v>7</v>
      </c>
      <c r="Q347" s="46"/>
      <c r="R347" s="29"/>
      <c r="S347" s="52"/>
      <c r="T347" s="52"/>
      <c r="U347" s="52"/>
      <c r="V347" s="52"/>
    </row>
    <row r="348" spans="1:22" ht="15.75" customHeight="1">
      <c r="A348" s="9" t="s">
        <v>46</v>
      </c>
      <c r="B348" s="31"/>
      <c r="C348" s="31"/>
      <c r="D348" s="31"/>
      <c r="E348" s="31"/>
      <c r="F348" s="31"/>
      <c r="G348" s="31"/>
      <c r="H348" s="31"/>
      <c r="I348" s="31"/>
      <c r="J348" s="31">
        <v>1</v>
      </c>
      <c r="K348" s="51">
        <v>1</v>
      </c>
      <c r="L348" s="132"/>
      <c r="M348" s="17"/>
      <c r="N348" s="18"/>
      <c r="O348" s="29"/>
      <c r="P348" s="44">
        <v>1</v>
      </c>
      <c r="Q348" s="46"/>
      <c r="R348" s="29"/>
      <c r="S348" s="52"/>
      <c r="T348" s="52"/>
      <c r="U348" s="52"/>
      <c r="V348" s="52"/>
    </row>
    <row r="349" spans="1:22" ht="15.75" customHeight="1">
      <c r="A349" s="9" t="s">
        <v>47</v>
      </c>
      <c r="B349" s="31"/>
      <c r="C349" s="31"/>
      <c r="D349" s="31"/>
      <c r="E349" s="31"/>
      <c r="F349" s="31"/>
      <c r="G349" s="31"/>
      <c r="H349" s="31"/>
      <c r="I349" s="31"/>
      <c r="J349" s="31"/>
      <c r="K349" s="51"/>
      <c r="L349" s="132"/>
      <c r="M349" s="17"/>
      <c r="N349" s="18"/>
      <c r="O349" s="29"/>
      <c r="P349" s="44"/>
      <c r="Q349" s="46"/>
      <c r="R349" s="29"/>
      <c r="S349" s="52"/>
      <c r="T349" s="52"/>
      <c r="U349" s="52"/>
      <c r="V349" s="52"/>
    </row>
    <row r="350" spans="1:22" ht="15.75" customHeight="1">
      <c r="A350" s="9" t="s">
        <v>49</v>
      </c>
      <c r="B350" s="31"/>
      <c r="C350" s="31"/>
      <c r="D350" s="31"/>
      <c r="E350" s="31"/>
      <c r="F350" s="31"/>
      <c r="G350" s="31"/>
      <c r="H350" s="31"/>
      <c r="I350" s="31"/>
      <c r="J350" s="31"/>
      <c r="K350" s="51"/>
      <c r="L350" s="132"/>
      <c r="M350" s="17"/>
      <c r="N350" s="18"/>
      <c r="O350" s="17"/>
      <c r="P350" s="18"/>
      <c r="Q350" s="28"/>
      <c r="R350" s="29"/>
      <c r="S350" s="52"/>
      <c r="T350" s="52"/>
      <c r="U350" s="52"/>
      <c r="V350" s="52"/>
    </row>
    <row r="351" spans="1:22" ht="15.75" customHeight="1">
      <c r="A351" s="9" t="s">
        <v>52</v>
      </c>
      <c r="B351" s="31"/>
      <c r="C351" s="31"/>
      <c r="D351" s="31"/>
      <c r="E351" s="31"/>
      <c r="F351" s="31"/>
      <c r="G351" s="31"/>
      <c r="H351" s="31"/>
      <c r="I351" s="31"/>
      <c r="J351" s="31"/>
      <c r="K351" s="51"/>
      <c r="L351" s="132"/>
      <c r="M351" s="17"/>
      <c r="N351" s="18"/>
      <c r="O351" s="19" t="s">
        <v>48</v>
      </c>
      <c r="P351" s="20">
        <v>52</v>
      </c>
      <c r="Q351" s="21">
        <f>K354</f>
        <v>54</v>
      </c>
      <c r="R351" s="22" t="s">
        <v>3</v>
      </c>
      <c r="S351" s="52"/>
      <c r="T351" s="52"/>
      <c r="U351" s="52"/>
      <c r="V351" s="52"/>
    </row>
    <row r="352" spans="1:22" ht="15.75" customHeight="1">
      <c r="A352" s="9" t="s">
        <v>53</v>
      </c>
      <c r="B352" s="31"/>
      <c r="C352" s="31"/>
      <c r="D352" s="31"/>
      <c r="E352" s="31"/>
      <c r="F352" s="31"/>
      <c r="G352" s="31"/>
      <c r="H352" s="31"/>
      <c r="I352" s="31"/>
      <c r="J352" s="31"/>
      <c r="K352" s="51"/>
      <c r="L352" s="132"/>
      <c r="M352" s="17"/>
      <c r="N352" s="18"/>
      <c r="O352" s="23" t="s">
        <v>50</v>
      </c>
      <c r="P352" s="24">
        <f>IF(P351/B337=0,"",P351/B337)</f>
        <v>0.67532467532467533</v>
      </c>
      <c r="Q352" s="25">
        <f>IF(P351/Q351=0,"",P351/Q351)</f>
        <v>0.96296296296296291</v>
      </c>
      <c r="R352" s="26" t="s">
        <v>51</v>
      </c>
      <c r="S352" s="52"/>
      <c r="T352" s="52"/>
      <c r="U352" s="52"/>
      <c r="V352" s="52"/>
    </row>
    <row r="353" spans="1:22" ht="15.75" customHeight="1">
      <c r="A353" s="9" t="s">
        <v>54</v>
      </c>
      <c r="B353" s="115"/>
      <c r="C353" s="115"/>
      <c r="D353" s="115"/>
      <c r="E353" s="115"/>
      <c r="F353" s="115"/>
      <c r="G353" s="115"/>
      <c r="H353" s="115"/>
      <c r="I353" s="115"/>
      <c r="J353" s="115"/>
      <c r="K353" s="51"/>
      <c r="L353" s="133"/>
      <c r="M353" s="48"/>
      <c r="N353" s="49"/>
      <c r="O353" s="11"/>
      <c r="P353" s="12"/>
      <c r="Q353" s="12"/>
      <c r="R353" s="13"/>
      <c r="S353" s="52"/>
      <c r="T353" s="52"/>
      <c r="U353" s="52"/>
      <c r="V353" s="52"/>
    </row>
    <row r="354" spans="1:22" ht="18.75" customHeight="1">
      <c r="A354" s="14"/>
      <c r="B354" s="193" t="s">
        <v>37</v>
      </c>
      <c r="C354" s="193"/>
      <c r="D354" s="193"/>
      <c r="E354" s="193"/>
      <c r="F354" s="193"/>
      <c r="G354" s="193"/>
      <c r="H354" s="193"/>
      <c r="I354" s="193"/>
      <c r="J354" s="193"/>
      <c r="K354" s="114">
        <f>SUM(K337:K353)</f>
        <v>54</v>
      </c>
      <c r="L354" s="134">
        <f>IF(K345=0,"",K345/B337)</f>
        <v>0.5714285714285714</v>
      </c>
      <c r="M354" s="30">
        <f>IF(K354=0,"",K354/B337)</f>
        <v>0.70129870129870131</v>
      </c>
      <c r="N354" s="30">
        <f>IF(K345=0,"",M354-L354)</f>
        <v>0.12987012987012991</v>
      </c>
      <c r="O354" s="5"/>
      <c r="P354" s="6"/>
      <c r="Q354" s="16"/>
      <c r="R354" s="5"/>
      <c r="S354" s="52"/>
      <c r="T354" s="52"/>
      <c r="U354" s="52"/>
      <c r="V354" s="52"/>
    </row>
    <row r="355" spans="1:22" ht="12.75" customHeight="1">
      <c r="L355" s="130"/>
      <c r="M355" s="5"/>
      <c r="O355" s="5"/>
      <c r="S355" s="52"/>
      <c r="T355" s="52"/>
      <c r="U355" s="52"/>
      <c r="V355" s="52"/>
    </row>
    <row r="356" spans="1:22" ht="12.75" customHeight="1">
      <c r="L356" s="130"/>
      <c r="M356" s="5"/>
      <c r="O356" s="5"/>
      <c r="S356" s="52"/>
      <c r="T356" s="52"/>
      <c r="U356" s="52"/>
      <c r="V356" s="52"/>
    </row>
    <row r="357" spans="1:22" ht="26.25">
      <c r="A357" s="7"/>
      <c r="B357" s="194" t="s">
        <v>72</v>
      </c>
      <c r="C357" s="194"/>
      <c r="D357" s="194"/>
      <c r="E357" s="194"/>
      <c r="F357" s="194"/>
      <c r="G357" s="194"/>
      <c r="H357" s="194"/>
      <c r="I357" s="194"/>
      <c r="J357" s="194"/>
      <c r="K357" s="113" t="s">
        <v>35</v>
      </c>
      <c r="L357" s="136"/>
      <c r="M357" s="67"/>
      <c r="N357" s="6"/>
      <c r="O357" s="5"/>
      <c r="P357" s="6"/>
      <c r="Q357" s="6"/>
      <c r="R357" s="6"/>
      <c r="S357" s="52"/>
      <c r="T357" s="52"/>
      <c r="U357" s="52"/>
      <c r="V357" s="52"/>
    </row>
    <row r="358" spans="1:22" ht="20.25">
      <c r="A358" s="195" t="s">
        <v>1</v>
      </c>
      <c r="B358" s="197" t="s">
        <v>2</v>
      </c>
      <c r="C358" s="205"/>
      <c r="D358" s="205"/>
      <c r="E358" s="205"/>
      <c r="F358" s="205"/>
      <c r="G358" s="205"/>
      <c r="H358" s="205"/>
      <c r="I358" s="205"/>
      <c r="J358" s="206"/>
      <c r="K358" s="200" t="s">
        <v>3</v>
      </c>
      <c r="L358" s="191" t="s">
        <v>4</v>
      </c>
      <c r="M358" s="191" t="s">
        <v>5</v>
      </c>
      <c r="N358" s="202" t="s">
        <v>6</v>
      </c>
      <c r="O358" s="191" t="s">
        <v>7</v>
      </c>
      <c r="P358" s="189" t="s">
        <v>8</v>
      </c>
      <c r="Q358" s="189" t="s">
        <v>9</v>
      </c>
      <c r="R358" s="191" t="s">
        <v>10</v>
      </c>
      <c r="S358" s="52"/>
      <c r="T358" s="52"/>
      <c r="U358" s="52"/>
      <c r="V358" s="52"/>
    </row>
    <row r="359" spans="1:22" ht="15.75" customHeight="1">
      <c r="A359" s="204"/>
      <c r="B359" s="9" t="s">
        <v>11</v>
      </c>
      <c r="C359" s="9" t="s">
        <v>12</v>
      </c>
      <c r="D359" s="9" t="s">
        <v>13</v>
      </c>
      <c r="E359" s="9" t="s">
        <v>14</v>
      </c>
      <c r="F359" s="9" t="s">
        <v>15</v>
      </c>
      <c r="G359" s="9" t="s">
        <v>16</v>
      </c>
      <c r="H359" s="9" t="s">
        <v>17</v>
      </c>
      <c r="I359" s="9" t="s">
        <v>18</v>
      </c>
      <c r="J359" s="9" t="s">
        <v>19</v>
      </c>
      <c r="K359" s="207"/>
      <c r="L359" s="207"/>
      <c r="M359" s="204"/>
      <c r="N359" s="204"/>
      <c r="O359" s="204"/>
      <c r="P359" s="204"/>
      <c r="Q359" s="204"/>
      <c r="R359" s="204"/>
      <c r="S359" s="52"/>
      <c r="T359" s="52"/>
      <c r="U359" s="52"/>
      <c r="V359" s="52"/>
    </row>
    <row r="360" spans="1:22" ht="15.75" customHeight="1">
      <c r="A360" s="9" t="s">
        <v>35</v>
      </c>
      <c r="B360" s="31">
        <v>39</v>
      </c>
      <c r="C360" s="31"/>
      <c r="D360" s="31"/>
      <c r="E360" s="31"/>
      <c r="F360" s="31"/>
      <c r="G360" s="31"/>
      <c r="H360" s="31"/>
      <c r="I360" s="31"/>
      <c r="J360" s="31"/>
      <c r="K360" s="51"/>
      <c r="L360" s="131"/>
      <c r="M360" s="33"/>
      <c r="N360" s="34"/>
      <c r="O360" s="53"/>
      <c r="P360" s="36">
        <v>39</v>
      </c>
      <c r="Q360" s="54"/>
      <c r="R360" s="53"/>
      <c r="S360" s="52"/>
      <c r="T360" s="52"/>
      <c r="U360" s="52"/>
      <c r="V360" s="52"/>
    </row>
    <row r="361" spans="1:22" ht="15.75" customHeight="1">
      <c r="A361" s="9" t="s">
        <v>36</v>
      </c>
      <c r="B361" s="31"/>
      <c r="C361" s="31">
        <v>38</v>
      </c>
      <c r="D361" s="31"/>
      <c r="E361" s="31"/>
      <c r="F361" s="31"/>
      <c r="G361" s="31"/>
      <c r="H361" s="31"/>
      <c r="I361" s="31"/>
      <c r="J361" s="31"/>
      <c r="K361" s="51"/>
      <c r="L361" s="132"/>
      <c r="M361" s="17"/>
      <c r="N361" s="39"/>
      <c r="O361" s="40">
        <f>IF(C361=0,"",C361/B360)</f>
        <v>0.97435897435897434</v>
      </c>
      <c r="P361" s="41">
        <v>38</v>
      </c>
      <c r="Q361" s="42">
        <f t="shared" ref="Q361:Q368" si="30">IF(P361=0,"",P361/P360)</f>
        <v>0.97435897435897434</v>
      </c>
      <c r="R361" s="42">
        <f t="shared" ref="R361:R368" si="31">IF(P361=0,"",100%-Q361)</f>
        <v>2.5641025641025661E-2</v>
      </c>
      <c r="S361" s="52"/>
      <c r="T361" s="52"/>
      <c r="U361" s="52"/>
      <c r="V361" s="52"/>
    </row>
    <row r="362" spans="1:22" ht="15.75" customHeight="1">
      <c r="A362" s="9" t="s">
        <v>38</v>
      </c>
      <c r="B362" s="31"/>
      <c r="C362" s="31"/>
      <c r="D362" s="31">
        <v>38</v>
      </c>
      <c r="E362" s="31"/>
      <c r="F362" s="31"/>
      <c r="G362" s="31"/>
      <c r="H362" s="31"/>
      <c r="I362" s="31"/>
      <c r="J362" s="31"/>
      <c r="K362" s="51"/>
      <c r="L362" s="132"/>
      <c r="M362" s="17"/>
      <c r="N362" s="39"/>
      <c r="O362" s="40">
        <f>IF(D362=0,"",D362/C361)</f>
        <v>1</v>
      </c>
      <c r="P362" s="41">
        <v>38</v>
      </c>
      <c r="Q362" s="42">
        <f t="shared" si="30"/>
        <v>1</v>
      </c>
      <c r="R362" s="42">
        <f t="shared" si="31"/>
        <v>0</v>
      </c>
      <c r="S362" s="57">
        <f>P362/P360</f>
        <v>0.97435897435897434</v>
      </c>
      <c r="T362" s="52"/>
      <c r="U362" s="52"/>
      <c r="V362" s="52"/>
    </row>
    <row r="363" spans="1:22" ht="15.75" customHeight="1">
      <c r="A363" s="9" t="s">
        <v>39</v>
      </c>
      <c r="B363" s="31"/>
      <c r="C363" s="31"/>
      <c r="D363" s="31"/>
      <c r="E363" s="31">
        <v>32</v>
      </c>
      <c r="F363" s="31"/>
      <c r="G363" s="31"/>
      <c r="H363" s="31"/>
      <c r="I363" s="31"/>
      <c r="J363" s="31"/>
      <c r="K363" s="51"/>
      <c r="L363" s="132"/>
      <c r="M363" s="17"/>
      <c r="N363" s="39"/>
      <c r="O363" s="40">
        <f>IF(E363=0,"",E363/D362)</f>
        <v>0.84210526315789469</v>
      </c>
      <c r="P363" s="41">
        <v>35</v>
      </c>
      <c r="Q363" s="42">
        <f t="shared" si="30"/>
        <v>0.92105263157894735</v>
      </c>
      <c r="R363" s="42">
        <f t="shared" si="31"/>
        <v>7.8947368421052655E-2</v>
      </c>
      <c r="S363" s="52"/>
      <c r="T363" s="52"/>
      <c r="U363" s="52"/>
      <c r="V363" s="52"/>
    </row>
    <row r="364" spans="1:22" ht="15.75" customHeight="1">
      <c r="A364" s="9" t="s">
        <v>40</v>
      </c>
      <c r="B364" s="31"/>
      <c r="C364" s="31"/>
      <c r="D364" s="31"/>
      <c r="E364" s="31"/>
      <c r="F364" s="31">
        <v>33</v>
      </c>
      <c r="G364" s="31"/>
      <c r="H364" s="31"/>
      <c r="I364" s="31"/>
      <c r="J364" s="31"/>
      <c r="K364" s="51"/>
      <c r="L364" s="132"/>
      <c r="M364" s="17"/>
      <c r="N364" s="39"/>
      <c r="O364" s="40">
        <f>IF(F364=0,"",F364/E363)</f>
        <v>1.03125</v>
      </c>
      <c r="P364" s="41">
        <v>38</v>
      </c>
      <c r="Q364" s="42">
        <f t="shared" si="30"/>
        <v>1.0857142857142856</v>
      </c>
      <c r="R364" s="42">
        <f t="shared" si="31"/>
        <v>-8.5714285714285632E-2</v>
      </c>
      <c r="S364" s="52"/>
      <c r="T364" s="52"/>
      <c r="U364" s="52"/>
      <c r="V364" s="52"/>
    </row>
    <row r="365" spans="1:22" ht="15.75" customHeight="1">
      <c r="A365" s="9" t="s">
        <v>41</v>
      </c>
      <c r="B365" s="31"/>
      <c r="C365" s="31"/>
      <c r="D365" s="31"/>
      <c r="E365" s="31"/>
      <c r="F365" s="31"/>
      <c r="G365" s="31">
        <v>29</v>
      </c>
      <c r="H365" s="31"/>
      <c r="I365" s="31"/>
      <c r="J365" s="31"/>
      <c r="K365" s="51"/>
      <c r="L365" s="132"/>
      <c r="M365" s="17"/>
      <c r="N365" s="39"/>
      <c r="O365" s="40">
        <f>IF(G365=0,"",G365/F364)</f>
        <v>0.87878787878787878</v>
      </c>
      <c r="P365" s="41">
        <v>32</v>
      </c>
      <c r="Q365" s="42">
        <f t="shared" si="30"/>
        <v>0.84210526315789469</v>
      </c>
      <c r="R365" s="42">
        <f t="shared" si="31"/>
        <v>0.15789473684210531</v>
      </c>
      <c r="S365" s="52"/>
      <c r="T365" s="52"/>
      <c r="U365" s="52"/>
      <c r="V365" s="52"/>
    </row>
    <row r="366" spans="1:22" ht="15.75" customHeight="1">
      <c r="A366" s="9" t="s">
        <v>42</v>
      </c>
      <c r="B366" s="31"/>
      <c r="C366" s="31"/>
      <c r="D366" s="31"/>
      <c r="E366" s="31"/>
      <c r="F366" s="31"/>
      <c r="G366" s="31"/>
      <c r="H366" s="31">
        <v>28</v>
      </c>
      <c r="I366" s="31"/>
      <c r="J366" s="31"/>
      <c r="K366" s="51"/>
      <c r="L366" s="132"/>
      <c r="M366" s="17"/>
      <c r="N366" s="39"/>
      <c r="O366" s="40">
        <f>IF(H366=0,"",H366/G365)</f>
        <v>0.96551724137931039</v>
      </c>
      <c r="P366" s="41">
        <v>32</v>
      </c>
      <c r="Q366" s="42">
        <f t="shared" si="30"/>
        <v>1</v>
      </c>
      <c r="R366" s="42">
        <f t="shared" si="31"/>
        <v>0</v>
      </c>
      <c r="S366" s="52"/>
      <c r="T366" s="52"/>
      <c r="U366" s="52"/>
      <c r="V366" s="52"/>
    </row>
    <row r="367" spans="1:22" ht="15.75" customHeight="1">
      <c r="A367" s="9" t="s">
        <v>43</v>
      </c>
      <c r="B367" s="31"/>
      <c r="C367" s="31"/>
      <c r="D367" s="31"/>
      <c r="E367" s="31"/>
      <c r="F367" s="31"/>
      <c r="G367" s="31"/>
      <c r="H367" s="31"/>
      <c r="I367" s="31">
        <v>26</v>
      </c>
      <c r="J367" s="31"/>
      <c r="K367" s="51"/>
      <c r="L367" s="132"/>
      <c r="M367" s="17"/>
      <c r="N367" s="39"/>
      <c r="O367" s="40">
        <f>IF(I367=0,"",I367/H366)</f>
        <v>0.9285714285714286</v>
      </c>
      <c r="P367" s="41">
        <v>32</v>
      </c>
      <c r="Q367" s="42">
        <f t="shared" si="30"/>
        <v>1</v>
      </c>
      <c r="R367" s="42">
        <f t="shared" si="31"/>
        <v>0</v>
      </c>
      <c r="S367" s="52"/>
      <c r="T367" s="52"/>
      <c r="U367" s="52"/>
      <c r="V367" s="52"/>
    </row>
    <row r="368" spans="1:22" ht="15.75" customHeight="1">
      <c r="A368" s="9" t="s">
        <v>44</v>
      </c>
      <c r="B368" s="31"/>
      <c r="C368" s="31"/>
      <c r="D368" s="31"/>
      <c r="E368" s="31"/>
      <c r="F368" s="31"/>
      <c r="G368" s="31"/>
      <c r="H368" s="31"/>
      <c r="I368" s="31"/>
      <c r="J368" s="31">
        <v>26</v>
      </c>
      <c r="K368" s="51">
        <v>25</v>
      </c>
      <c r="L368" s="132"/>
      <c r="M368" s="17"/>
      <c r="N368" s="39"/>
      <c r="O368" s="55">
        <f>IF(J368=0,"",J368/I367)</f>
        <v>1</v>
      </c>
      <c r="P368" s="41">
        <v>31</v>
      </c>
      <c r="Q368" s="56">
        <f t="shared" si="30"/>
        <v>0.96875</v>
      </c>
      <c r="R368" s="56">
        <f t="shared" si="31"/>
        <v>3.125E-2</v>
      </c>
      <c r="S368" s="52"/>
      <c r="T368" s="52"/>
      <c r="U368" s="52"/>
      <c r="V368" s="52"/>
    </row>
    <row r="369" spans="1:22" ht="15.75" customHeight="1">
      <c r="A369" s="9" t="s">
        <v>45</v>
      </c>
      <c r="B369" s="31"/>
      <c r="C369" s="31"/>
      <c r="D369" s="31"/>
      <c r="E369" s="31"/>
      <c r="F369" s="31"/>
      <c r="G369" s="31"/>
      <c r="H369" s="31"/>
      <c r="I369" s="31"/>
      <c r="J369" s="31">
        <v>4</v>
      </c>
      <c r="K369" s="51">
        <v>5</v>
      </c>
      <c r="L369" s="132"/>
      <c r="M369" s="17"/>
      <c r="N369" s="18"/>
      <c r="O369" s="59"/>
      <c r="P369" s="41">
        <v>6</v>
      </c>
      <c r="Q369" s="60"/>
      <c r="R369" s="61"/>
      <c r="S369" s="52"/>
      <c r="T369" s="52"/>
      <c r="U369" s="52"/>
      <c r="V369" s="52"/>
    </row>
    <row r="370" spans="1:22" ht="15.75" customHeight="1">
      <c r="A370" s="9" t="s">
        <v>46</v>
      </c>
      <c r="B370" s="31"/>
      <c r="C370" s="31"/>
      <c r="D370" s="31"/>
      <c r="E370" s="31"/>
      <c r="F370" s="31"/>
      <c r="G370" s="31"/>
      <c r="H370" s="31"/>
      <c r="I370" s="31"/>
      <c r="J370" s="31">
        <v>1</v>
      </c>
      <c r="K370" s="51"/>
      <c r="L370" s="132"/>
      <c r="M370" s="17"/>
      <c r="N370" s="18"/>
      <c r="O370" s="29"/>
      <c r="P370" s="44">
        <v>1</v>
      </c>
      <c r="Q370" s="46"/>
      <c r="R370" s="29"/>
      <c r="S370" s="52"/>
      <c r="T370" s="52"/>
      <c r="U370" s="52"/>
      <c r="V370" s="52"/>
    </row>
    <row r="371" spans="1:22" ht="15.75" customHeight="1">
      <c r="A371" s="9" t="s">
        <v>47</v>
      </c>
      <c r="B371" s="31"/>
      <c r="C371" s="31"/>
      <c r="D371" s="31"/>
      <c r="E371" s="31"/>
      <c r="F371" s="31"/>
      <c r="G371" s="31"/>
      <c r="H371" s="31"/>
      <c r="I371" s="31"/>
      <c r="J371" s="31">
        <v>2</v>
      </c>
      <c r="K371" s="51"/>
      <c r="L371" s="132"/>
      <c r="M371" s="17"/>
      <c r="N371" s="18"/>
      <c r="O371" s="29"/>
      <c r="P371" s="44">
        <v>2</v>
      </c>
      <c r="Q371" s="46"/>
      <c r="R371" s="29"/>
      <c r="S371" s="52"/>
      <c r="T371" s="52"/>
      <c r="U371" s="52"/>
      <c r="V371" s="52"/>
    </row>
    <row r="372" spans="1:22" ht="15.75" customHeight="1">
      <c r="A372" s="9" t="s">
        <v>49</v>
      </c>
      <c r="B372" s="31"/>
      <c r="C372" s="31"/>
      <c r="D372" s="31"/>
      <c r="E372" s="31"/>
      <c r="F372" s="31"/>
      <c r="G372" s="31"/>
      <c r="H372" s="31"/>
      <c r="I372" s="31"/>
      <c r="J372" s="31">
        <v>2</v>
      </c>
      <c r="K372" s="51">
        <v>1</v>
      </c>
      <c r="L372" s="132"/>
      <c r="M372" s="17"/>
      <c r="N372" s="18"/>
      <c r="O372" s="29"/>
      <c r="P372" s="44">
        <v>2</v>
      </c>
      <c r="Q372" s="46"/>
      <c r="R372" s="29"/>
      <c r="S372" s="52"/>
      <c r="T372" s="52"/>
      <c r="U372" s="52"/>
      <c r="V372" s="52"/>
    </row>
    <row r="373" spans="1:22" ht="15.75" customHeight="1">
      <c r="A373" s="9" t="s">
        <v>52</v>
      </c>
      <c r="B373" s="31"/>
      <c r="C373" s="31"/>
      <c r="D373" s="31"/>
      <c r="E373" s="31"/>
      <c r="F373" s="31"/>
      <c r="G373" s="31"/>
      <c r="H373" s="31"/>
      <c r="I373" s="31"/>
      <c r="J373" s="31"/>
      <c r="K373" s="51"/>
      <c r="L373" s="132"/>
      <c r="M373" s="17"/>
      <c r="N373" s="18"/>
      <c r="O373" s="17"/>
      <c r="P373" s="18"/>
      <c r="Q373" s="28"/>
      <c r="R373" s="29"/>
      <c r="S373" s="52"/>
      <c r="T373" s="52"/>
      <c r="U373" s="52"/>
      <c r="V373" s="52"/>
    </row>
    <row r="374" spans="1:22" ht="15.75" customHeight="1">
      <c r="A374" s="9" t="s">
        <v>53</v>
      </c>
      <c r="B374" s="31"/>
      <c r="C374" s="31"/>
      <c r="D374" s="31"/>
      <c r="E374" s="31"/>
      <c r="F374" s="31"/>
      <c r="G374" s="31"/>
      <c r="H374" s="31"/>
      <c r="I374" s="31"/>
      <c r="J374" s="31"/>
      <c r="K374" s="51"/>
      <c r="L374" s="132"/>
      <c r="M374" s="17"/>
      <c r="N374" s="18"/>
      <c r="O374" s="19" t="s">
        <v>48</v>
      </c>
      <c r="P374" s="20">
        <v>31</v>
      </c>
      <c r="Q374" s="21">
        <f>K377</f>
        <v>31</v>
      </c>
      <c r="R374" s="22" t="s">
        <v>3</v>
      </c>
      <c r="S374" s="52"/>
      <c r="T374" s="52"/>
      <c r="U374" s="52"/>
      <c r="V374" s="52"/>
    </row>
    <row r="375" spans="1:22" ht="15.75" customHeight="1">
      <c r="A375" s="9" t="s">
        <v>54</v>
      </c>
      <c r="B375" s="31"/>
      <c r="C375" s="31"/>
      <c r="D375" s="31"/>
      <c r="E375" s="31"/>
      <c r="F375" s="31"/>
      <c r="G375" s="31"/>
      <c r="H375" s="31"/>
      <c r="I375" s="31"/>
      <c r="J375" s="31"/>
      <c r="K375" s="51"/>
      <c r="L375" s="132"/>
      <c r="M375" s="17"/>
      <c r="N375" s="18"/>
      <c r="O375" s="23" t="s">
        <v>50</v>
      </c>
      <c r="P375" s="24">
        <f>IF(P374/B360=0,"",P374/B360)</f>
        <v>0.79487179487179482</v>
      </c>
      <c r="Q375" s="25">
        <f>IF(P374/Q374=0,"",P374/Q374)</f>
        <v>1</v>
      </c>
      <c r="R375" s="26" t="s">
        <v>51</v>
      </c>
      <c r="S375" s="52"/>
      <c r="T375" s="52"/>
      <c r="U375" s="52"/>
      <c r="V375" s="52"/>
    </row>
    <row r="376" spans="1:22" ht="15.75" customHeight="1">
      <c r="A376" s="9" t="s">
        <v>55</v>
      </c>
      <c r="B376" s="115"/>
      <c r="C376" s="115"/>
      <c r="D376" s="115"/>
      <c r="E376" s="115"/>
      <c r="F376" s="115"/>
      <c r="G376" s="115"/>
      <c r="H376" s="115"/>
      <c r="I376" s="115"/>
      <c r="J376" s="115"/>
      <c r="K376" s="51"/>
      <c r="L376" s="133"/>
      <c r="M376" s="48"/>
      <c r="N376" s="49"/>
      <c r="O376" s="11"/>
      <c r="P376" s="12"/>
      <c r="Q376" s="12"/>
      <c r="R376" s="13"/>
      <c r="S376" s="52"/>
      <c r="T376" s="52"/>
      <c r="U376" s="52"/>
      <c r="V376" s="52"/>
    </row>
    <row r="377" spans="1:22" ht="18.75" customHeight="1">
      <c r="A377" s="14"/>
      <c r="B377" s="193" t="s">
        <v>37</v>
      </c>
      <c r="C377" s="193"/>
      <c r="D377" s="193"/>
      <c r="E377" s="193"/>
      <c r="F377" s="193"/>
      <c r="G377" s="193"/>
      <c r="H377" s="193"/>
      <c r="I377" s="193"/>
      <c r="J377" s="193"/>
      <c r="K377" s="114">
        <f>SUM(K360:K376)</f>
        <v>31</v>
      </c>
      <c r="L377" s="134">
        <f>IF(K368=0,"",K368/B360)</f>
        <v>0.64102564102564108</v>
      </c>
      <c r="M377" s="30">
        <f>IF(K377=0,"",K377/B360)</f>
        <v>0.79487179487179482</v>
      </c>
      <c r="N377" s="30">
        <f>IF(K368=0,"",M377-L377)</f>
        <v>0.15384615384615374</v>
      </c>
      <c r="O377" s="5"/>
      <c r="P377" s="6"/>
      <c r="Q377" s="16"/>
      <c r="R377" s="5"/>
      <c r="S377" s="52"/>
      <c r="T377" s="52"/>
      <c r="U377" s="52"/>
      <c r="V377" s="52"/>
    </row>
    <row r="378" spans="1:22" ht="12.75" customHeight="1">
      <c r="L378" s="130"/>
      <c r="M378" s="5"/>
      <c r="O378" s="5"/>
      <c r="S378" s="52"/>
      <c r="T378" s="52"/>
      <c r="U378" s="52"/>
      <c r="V378" s="52"/>
    </row>
    <row r="379" spans="1:22" ht="12.75" customHeight="1">
      <c r="L379" s="130"/>
      <c r="M379" s="5"/>
      <c r="O379" s="5"/>
      <c r="S379" s="52"/>
      <c r="T379" s="52"/>
      <c r="U379" s="52"/>
      <c r="V379" s="52"/>
    </row>
    <row r="380" spans="1:22" ht="26.25">
      <c r="A380" s="7"/>
      <c r="B380" s="194" t="s">
        <v>72</v>
      </c>
      <c r="C380" s="194"/>
      <c r="D380" s="194"/>
      <c r="E380" s="194"/>
      <c r="F380" s="194"/>
      <c r="G380" s="194"/>
      <c r="H380" s="194"/>
      <c r="I380" s="194"/>
      <c r="J380" s="194"/>
      <c r="K380" s="113" t="s">
        <v>36</v>
      </c>
      <c r="L380" s="136"/>
      <c r="M380" s="67"/>
      <c r="N380" s="6"/>
      <c r="O380" s="5"/>
      <c r="P380" s="6"/>
      <c r="Q380" s="6"/>
      <c r="R380" s="6"/>
      <c r="S380" s="52"/>
      <c r="T380" s="52"/>
      <c r="U380" s="52"/>
      <c r="V380" s="52"/>
    </row>
    <row r="381" spans="1:22" ht="20.25">
      <c r="A381" s="195" t="s">
        <v>1</v>
      </c>
      <c r="B381" s="197" t="s">
        <v>2</v>
      </c>
      <c r="C381" s="205"/>
      <c r="D381" s="205"/>
      <c r="E381" s="205"/>
      <c r="F381" s="205"/>
      <c r="G381" s="205"/>
      <c r="H381" s="205"/>
      <c r="I381" s="205"/>
      <c r="J381" s="206"/>
      <c r="K381" s="200" t="s">
        <v>3</v>
      </c>
      <c r="L381" s="191" t="s">
        <v>4</v>
      </c>
      <c r="M381" s="191" t="s">
        <v>5</v>
      </c>
      <c r="N381" s="202" t="s">
        <v>6</v>
      </c>
      <c r="O381" s="191" t="s">
        <v>7</v>
      </c>
      <c r="P381" s="189" t="s">
        <v>8</v>
      </c>
      <c r="Q381" s="189" t="s">
        <v>9</v>
      </c>
      <c r="R381" s="191" t="s">
        <v>10</v>
      </c>
      <c r="S381" s="52"/>
      <c r="T381" s="52"/>
      <c r="U381" s="52"/>
      <c r="V381" s="52"/>
    </row>
    <row r="382" spans="1:22" ht="15.75" customHeight="1">
      <c r="A382" s="204"/>
      <c r="B382" s="9" t="s">
        <v>11</v>
      </c>
      <c r="C382" s="9" t="s">
        <v>12</v>
      </c>
      <c r="D382" s="9" t="s">
        <v>13</v>
      </c>
      <c r="E382" s="9" t="s">
        <v>14</v>
      </c>
      <c r="F382" s="9" t="s">
        <v>15</v>
      </c>
      <c r="G382" s="9" t="s">
        <v>16</v>
      </c>
      <c r="H382" s="9" t="s">
        <v>17</v>
      </c>
      <c r="I382" s="9" t="s">
        <v>18</v>
      </c>
      <c r="J382" s="9" t="s">
        <v>19</v>
      </c>
      <c r="K382" s="207"/>
      <c r="L382" s="207"/>
      <c r="M382" s="204"/>
      <c r="N382" s="204"/>
      <c r="O382" s="204"/>
      <c r="P382" s="204"/>
      <c r="Q382" s="204"/>
      <c r="R382" s="204"/>
      <c r="S382" s="52"/>
      <c r="T382" s="52"/>
      <c r="U382" s="52"/>
      <c r="V382" s="52"/>
    </row>
    <row r="383" spans="1:22" ht="15.75" customHeight="1">
      <c r="A383" s="9" t="s">
        <v>36</v>
      </c>
      <c r="B383" s="31">
        <v>70</v>
      </c>
      <c r="C383" s="31"/>
      <c r="D383" s="31"/>
      <c r="E383" s="31"/>
      <c r="F383" s="31"/>
      <c r="G383" s="31"/>
      <c r="H383" s="31"/>
      <c r="I383" s="31"/>
      <c r="J383" s="31"/>
      <c r="K383" s="51"/>
      <c r="L383" s="131"/>
      <c r="M383" s="33"/>
      <c r="N383" s="34"/>
      <c r="O383" s="53"/>
      <c r="P383" s="36">
        <v>70</v>
      </c>
      <c r="Q383" s="54"/>
      <c r="R383" s="53"/>
      <c r="S383" s="52"/>
      <c r="T383" s="52"/>
      <c r="U383" s="52"/>
      <c r="V383" s="52"/>
    </row>
    <row r="384" spans="1:22" ht="15.75" customHeight="1">
      <c r="A384" s="9" t="s">
        <v>38</v>
      </c>
      <c r="B384" s="31"/>
      <c r="C384" s="31">
        <v>67</v>
      </c>
      <c r="D384" s="31"/>
      <c r="E384" s="31"/>
      <c r="F384" s="31"/>
      <c r="G384" s="31"/>
      <c r="H384" s="31"/>
      <c r="I384" s="31"/>
      <c r="J384" s="31"/>
      <c r="K384" s="51"/>
      <c r="L384" s="132"/>
      <c r="M384" s="17"/>
      <c r="N384" s="39"/>
      <c r="O384" s="40">
        <f>IF(C384=0,"",C384/B383)</f>
        <v>0.95714285714285718</v>
      </c>
      <c r="P384" s="41">
        <v>69</v>
      </c>
      <c r="Q384" s="42">
        <f t="shared" ref="Q384:Q391" si="32">IF(P384=0,"",P384/P383)</f>
        <v>0.98571428571428577</v>
      </c>
      <c r="R384" s="42">
        <f t="shared" ref="R384:R391" si="33">IF(P384=0,"",100%-Q384)</f>
        <v>1.4285714285714235E-2</v>
      </c>
      <c r="S384" s="52"/>
      <c r="T384" s="52"/>
      <c r="U384" s="52"/>
      <c r="V384" s="52"/>
    </row>
    <row r="385" spans="1:22" ht="15.75" customHeight="1">
      <c r="A385" s="9" t="s">
        <v>39</v>
      </c>
      <c r="B385" s="31"/>
      <c r="C385" s="31"/>
      <c r="D385" s="31">
        <v>60</v>
      </c>
      <c r="E385" s="31"/>
      <c r="F385" s="31"/>
      <c r="G385" s="31"/>
      <c r="H385" s="31"/>
      <c r="I385" s="31"/>
      <c r="J385" s="31"/>
      <c r="K385" s="51"/>
      <c r="L385" s="132"/>
      <c r="M385" s="17"/>
      <c r="N385" s="39"/>
      <c r="O385" s="40">
        <f>IF(D385=0,"",D385/C384)</f>
        <v>0.89552238805970152</v>
      </c>
      <c r="P385" s="41">
        <v>60</v>
      </c>
      <c r="Q385" s="42">
        <f t="shared" si="32"/>
        <v>0.86956521739130432</v>
      </c>
      <c r="R385" s="42">
        <f t="shared" si="33"/>
        <v>0.13043478260869568</v>
      </c>
      <c r="S385" s="57">
        <f>P385/P383</f>
        <v>0.8571428571428571</v>
      </c>
      <c r="T385" s="52"/>
      <c r="U385" s="52"/>
      <c r="V385" s="52"/>
    </row>
    <row r="386" spans="1:22" ht="15.75" customHeight="1">
      <c r="A386" s="9" t="s">
        <v>40</v>
      </c>
      <c r="B386" s="31"/>
      <c r="C386" s="31"/>
      <c r="D386" s="31"/>
      <c r="E386" s="31">
        <v>52</v>
      </c>
      <c r="F386" s="31"/>
      <c r="G386" s="31"/>
      <c r="H386" s="31"/>
      <c r="I386" s="31"/>
      <c r="J386" s="31"/>
      <c r="K386" s="51"/>
      <c r="L386" s="132"/>
      <c r="M386" s="17"/>
      <c r="N386" s="39"/>
      <c r="O386" s="40">
        <f>IF(E386=0,"",E386/D385)</f>
        <v>0.8666666666666667</v>
      </c>
      <c r="P386" s="41">
        <v>60</v>
      </c>
      <c r="Q386" s="42">
        <f t="shared" si="32"/>
        <v>1</v>
      </c>
      <c r="R386" s="42">
        <f t="shared" si="33"/>
        <v>0</v>
      </c>
      <c r="S386" s="52"/>
      <c r="T386" s="52"/>
      <c r="U386" s="52"/>
      <c r="V386" s="52"/>
    </row>
    <row r="387" spans="1:22" ht="15.75" customHeight="1">
      <c r="A387" s="9" t="s">
        <v>41</v>
      </c>
      <c r="B387" s="31"/>
      <c r="C387" s="31"/>
      <c r="D387" s="31"/>
      <c r="E387" s="31"/>
      <c r="F387" s="31">
        <v>50</v>
      </c>
      <c r="G387" s="31"/>
      <c r="H387" s="31"/>
      <c r="I387" s="31"/>
      <c r="J387" s="31"/>
      <c r="K387" s="51"/>
      <c r="L387" s="132"/>
      <c r="M387" s="17"/>
      <c r="N387" s="39"/>
      <c r="O387" s="40">
        <f>IF(F387=0,"",F387/E386)</f>
        <v>0.96153846153846156</v>
      </c>
      <c r="P387" s="41">
        <v>53</v>
      </c>
      <c r="Q387" s="42">
        <f t="shared" si="32"/>
        <v>0.8833333333333333</v>
      </c>
      <c r="R387" s="42">
        <f t="shared" si="33"/>
        <v>0.1166666666666667</v>
      </c>
      <c r="S387" s="52"/>
      <c r="T387" s="52"/>
      <c r="U387" s="52"/>
      <c r="V387" s="52"/>
    </row>
    <row r="388" spans="1:22" ht="15.75" customHeight="1">
      <c r="A388" s="9" t="s">
        <v>42</v>
      </c>
      <c r="B388" s="31"/>
      <c r="C388" s="31"/>
      <c r="D388" s="31"/>
      <c r="E388" s="31"/>
      <c r="F388" s="31"/>
      <c r="G388" s="31">
        <v>50</v>
      </c>
      <c r="H388" s="31"/>
      <c r="I388" s="31"/>
      <c r="J388" s="31"/>
      <c r="K388" s="51"/>
      <c r="L388" s="132"/>
      <c r="M388" s="17"/>
      <c r="N388" s="39"/>
      <c r="O388" s="40">
        <f>IF(G388=0,"",G388/F387)</f>
        <v>1</v>
      </c>
      <c r="P388" s="41">
        <v>54</v>
      </c>
      <c r="Q388" s="42">
        <f t="shared" si="32"/>
        <v>1.0188679245283019</v>
      </c>
      <c r="R388" s="42">
        <f t="shared" si="33"/>
        <v>-1.8867924528301883E-2</v>
      </c>
      <c r="S388" s="52"/>
      <c r="T388" s="52"/>
      <c r="U388" s="52"/>
      <c r="V388" s="52"/>
    </row>
    <row r="389" spans="1:22" ht="15.75" customHeight="1">
      <c r="A389" s="9" t="s">
        <v>43</v>
      </c>
      <c r="B389" s="31"/>
      <c r="C389" s="31"/>
      <c r="D389" s="31"/>
      <c r="E389" s="31"/>
      <c r="F389" s="31"/>
      <c r="G389" s="31"/>
      <c r="H389" s="31">
        <v>50</v>
      </c>
      <c r="I389" s="31"/>
      <c r="J389" s="31"/>
      <c r="K389" s="51"/>
      <c r="L389" s="132"/>
      <c r="M389" s="17"/>
      <c r="N389" s="39"/>
      <c r="O389" s="40">
        <f>IF(H389=0,"",H389/G388)</f>
        <v>1</v>
      </c>
      <c r="P389" s="41">
        <v>52</v>
      </c>
      <c r="Q389" s="42">
        <f t="shared" si="32"/>
        <v>0.96296296296296291</v>
      </c>
      <c r="R389" s="42">
        <f t="shared" si="33"/>
        <v>3.703703703703709E-2</v>
      </c>
      <c r="S389" s="52"/>
      <c r="T389" s="52"/>
      <c r="U389" s="52"/>
      <c r="V389" s="52"/>
    </row>
    <row r="390" spans="1:22" ht="15.75" customHeight="1">
      <c r="A390" s="9" t="s">
        <v>44</v>
      </c>
      <c r="B390" s="31"/>
      <c r="C390" s="31"/>
      <c r="D390" s="31"/>
      <c r="E390" s="31"/>
      <c r="F390" s="31"/>
      <c r="G390" s="31"/>
      <c r="H390" s="31"/>
      <c r="I390" s="31">
        <v>48</v>
      </c>
      <c r="J390" s="31"/>
      <c r="K390" s="51"/>
      <c r="L390" s="132"/>
      <c r="M390" s="17"/>
      <c r="N390" s="39"/>
      <c r="O390" s="40">
        <f>IF(I390=0,"",I390/H389)</f>
        <v>0.96</v>
      </c>
      <c r="P390" s="41">
        <v>50</v>
      </c>
      <c r="Q390" s="42">
        <f t="shared" si="32"/>
        <v>0.96153846153846156</v>
      </c>
      <c r="R390" s="42">
        <f t="shared" si="33"/>
        <v>3.8461538461538436E-2</v>
      </c>
      <c r="S390" s="52"/>
      <c r="T390" s="52"/>
      <c r="U390" s="52"/>
      <c r="V390" s="52"/>
    </row>
    <row r="391" spans="1:22" ht="15.75" customHeight="1">
      <c r="A391" s="9" t="s">
        <v>45</v>
      </c>
      <c r="B391" s="31"/>
      <c r="C391" s="31"/>
      <c r="D391" s="31"/>
      <c r="E391" s="31"/>
      <c r="F391" s="31"/>
      <c r="G391" s="31"/>
      <c r="H391" s="31"/>
      <c r="I391" s="31"/>
      <c r="J391" s="31">
        <v>48</v>
      </c>
      <c r="K391" s="51">
        <v>47</v>
      </c>
      <c r="L391" s="132"/>
      <c r="M391" s="17"/>
      <c r="N391" s="39"/>
      <c r="O391" s="55">
        <f>IF(J391=0,"",J391/I390)</f>
        <v>1</v>
      </c>
      <c r="P391" s="41">
        <v>49</v>
      </c>
      <c r="Q391" s="56">
        <f t="shared" si="32"/>
        <v>0.98</v>
      </c>
      <c r="R391" s="56">
        <f t="shared" si="33"/>
        <v>2.0000000000000018E-2</v>
      </c>
      <c r="S391" s="52"/>
      <c r="T391" s="52"/>
      <c r="U391" s="52"/>
      <c r="V391" s="52"/>
    </row>
    <row r="392" spans="1:22" ht="15.75" customHeight="1">
      <c r="A392" s="9" t="s">
        <v>46</v>
      </c>
      <c r="B392" s="31"/>
      <c r="C392" s="31"/>
      <c r="D392" s="31"/>
      <c r="E392" s="31"/>
      <c r="F392" s="31"/>
      <c r="G392" s="31"/>
      <c r="H392" s="31"/>
      <c r="I392" s="31"/>
      <c r="J392" s="31">
        <v>1</v>
      </c>
      <c r="K392" s="51">
        <v>1</v>
      </c>
      <c r="L392" s="132"/>
      <c r="M392" s="17"/>
      <c r="N392" s="18"/>
      <c r="O392" s="59"/>
      <c r="P392" s="41">
        <v>2</v>
      </c>
      <c r="Q392" s="60"/>
      <c r="R392" s="61"/>
      <c r="S392" s="52"/>
      <c r="T392" s="52"/>
      <c r="U392" s="52"/>
      <c r="V392" s="52"/>
    </row>
    <row r="393" spans="1:22" ht="15.75" customHeight="1">
      <c r="A393" s="9" t="s">
        <v>47</v>
      </c>
      <c r="B393" s="31"/>
      <c r="C393" s="31"/>
      <c r="D393" s="31"/>
      <c r="E393" s="31"/>
      <c r="F393" s="31"/>
      <c r="G393" s="31"/>
      <c r="H393" s="31"/>
      <c r="I393" s="31"/>
      <c r="J393" s="31">
        <v>1</v>
      </c>
      <c r="K393" s="51"/>
      <c r="L393" s="132"/>
      <c r="M393" s="17"/>
      <c r="N393" s="18"/>
      <c r="O393" s="29"/>
      <c r="P393" s="44">
        <v>1</v>
      </c>
      <c r="Q393" s="46"/>
      <c r="R393" s="29"/>
      <c r="S393" s="52"/>
      <c r="T393" s="52"/>
      <c r="U393" s="52"/>
      <c r="V393" s="52"/>
    </row>
    <row r="394" spans="1:22" ht="15.75" customHeight="1">
      <c r="A394" s="9" t="s">
        <v>49</v>
      </c>
      <c r="B394" s="31"/>
      <c r="C394" s="31"/>
      <c r="D394" s="31"/>
      <c r="E394" s="31"/>
      <c r="F394" s="31"/>
      <c r="G394" s="31"/>
      <c r="H394" s="31"/>
      <c r="I394" s="31"/>
      <c r="J394" s="31">
        <v>1</v>
      </c>
      <c r="K394" s="51">
        <v>1</v>
      </c>
      <c r="L394" s="132"/>
      <c r="M394" s="17"/>
      <c r="N394" s="18"/>
      <c r="O394" s="29"/>
      <c r="P394" s="44">
        <v>1</v>
      </c>
      <c r="Q394" s="46"/>
      <c r="R394" s="29"/>
      <c r="S394" s="52"/>
      <c r="T394" s="52"/>
      <c r="U394" s="52"/>
      <c r="V394" s="52"/>
    </row>
    <row r="395" spans="1:22" ht="15.75" customHeight="1">
      <c r="A395" s="9" t="s">
        <v>52</v>
      </c>
      <c r="B395" s="31"/>
      <c r="C395" s="31"/>
      <c r="D395" s="31"/>
      <c r="E395" s="31"/>
      <c r="F395" s="31"/>
      <c r="G395" s="31"/>
      <c r="H395" s="31"/>
      <c r="I395" s="31"/>
      <c r="J395" s="31"/>
      <c r="K395" s="51"/>
      <c r="L395" s="132"/>
      <c r="M395" s="17"/>
      <c r="N395" s="18"/>
      <c r="O395" s="29"/>
      <c r="P395" s="44"/>
      <c r="Q395" s="46"/>
      <c r="R395" s="29"/>
      <c r="S395" s="52"/>
      <c r="T395" s="52"/>
      <c r="U395" s="52"/>
      <c r="V395" s="52"/>
    </row>
    <row r="396" spans="1:22" ht="15.75" customHeight="1">
      <c r="A396" s="9" t="s">
        <v>53</v>
      </c>
      <c r="B396" s="31"/>
      <c r="C396" s="31"/>
      <c r="D396" s="31"/>
      <c r="E396" s="31"/>
      <c r="F396" s="31"/>
      <c r="G396" s="31"/>
      <c r="H396" s="31"/>
      <c r="I396" s="31"/>
      <c r="J396" s="31"/>
      <c r="K396" s="51"/>
      <c r="L396" s="132"/>
      <c r="M396" s="17"/>
      <c r="N396" s="18"/>
      <c r="O396" s="17"/>
      <c r="P396" s="18"/>
      <c r="Q396" s="28"/>
      <c r="R396" s="29"/>
      <c r="S396" s="52"/>
      <c r="T396" s="52"/>
      <c r="U396" s="52"/>
      <c r="V396" s="52"/>
    </row>
    <row r="397" spans="1:22" ht="15.75" customHeight="1">
      <c r="A397" s="9" t="s">
        <v>54</v>
      </c>
      <c r="B397" s="31"/>
      <c r="C397" s="31"/>
      <c r="D397" s="31"/>
      <c r="E397" s="31"/>
      <c r="F397" s="31"/>
      <c r="G397" s="31"/>
      <c r="H397" s="31"/>
      <c r="I397" s="31"/>
      <c r="J397" s="31"/>
      <c r="K397" s="51"/>
      <c r="L397" s="132"/>
      <c r="M397" s="17"/>
      <c r="N397" s="18"/>
      <c r="O397" s="19" t="s">
        <v>48</v>
      </c>
      <c r="P397" s="20">
        <v>45</v>
      </c>
      <c r="Q397" s="21">
        <f>K400</f>
        <v>49</v>
      </c>
      <c r="R397" s="22" t="s">
        <v>3</v>
      </c>
      <c r="S397" s="52"/>
      <c r="T397" s="52"/>
      <c r="U397" s="52"/>
      <c r="V397" s="52"/>
    </row>
    <row r="398" spans="1:22" ht="15.75" customHeight="1">
      <c r="A398" s="9" t="s">
        <v>55</v>
      </c>
      <c r="B398" s="31"/>
      <c r="C398" s="31"/>
      <c r="D398" s="31"/>
      <c r="E398" s="31"/>
      <c r="F398" s="31"/>
      <c r="G398" s="31"/>
      <c r="H398" s="31"/>
      <c r="I398" s="31"/>
      <c r="J398" s="31"/>
      <c r="K398" s="51"/>
      <c r="L398" s="132"/>
      <c r="M398" s="17"/>
      <c r="N398" s="18"/>
      <c r="O398" s="23" t="s">
        <v>50</v>
      </c>
      <c r="P398" s="24">
        <f>IF(P397/B383=0,"",P397/B383)</f>
        <v>0.6428571428571429</v>
      </c>
      <c r="Q398" s="25">
        <f>IF(P397/Q397=0,"",P397/Q397)</f>
        <v>0.91836734693877553</v>
      </c>
      <c r="R398" s="26" t="s">
        <v>51</v>
      </c>
      <c r="S398" s="52"/>
      <c r="T398" s="52"/>
      <c r="U398" s="52"/>
      <c r="V398" s="52"/>
    </row>
    <row r="399" spans="1:22" ht="15.75" customHeight="1">
      <c r="A399" s="9" t="s">
        <v>56</v>
      </c>
      <c r="B399" s="115"/>
      <c r="C399" s="115"/>
      <c r="D399" s="115"/>
      <c r="E399" s="115"/>
      <c r="F399" s="115"/>
      <c r="G399" s="115"/>
      <c r="H399" s="115"/>
      <c r="I399" s="115"/>
      <c r="J399" s="115"/>
      <c r="K399" s="51"/>
      <c r="L399" s="133"/>
      <c r="M399" s="48"/>
      <c r="N399" s="49"/>
      <c r="O399" s="11"/>
      <c r="P399" s="12"/>
      <c r="Q399" s="12"/>
      <c r="R399" s="13"/>
      <c r="S399" s="52"/>
      <c r="T399" s="52"/>
      <c r="U399" s="52"/>
      <c r="V399" s="52"/>
    </row>
    <row r="400" spans="1:22" ht="18.75" customHeight="1">
      <c r="A400" s="14"/>
      <c r="B400" s="193" t="s">
        <v>37</v>
      </c>
      <c r="C400" s="193"/>
      <c r="D400" s="193"/>
      <c r="E400" s="193"/>
      <c r="F400" s="193"/>
      <c r="G400" s="193"/>
      <c r="H400" s="193"/>
      <c r="I400" s="193"/>
      <c r="J400" s="193"/>
      <c r="K400" s="114">
        <f>SUM(K383:K399)</f>
        <v>49</v>
      </c>
      <c r="L400" s="134">
        <f>IF(K391=0,"",K391/B383)</f>
        <v>0.67142857142857137</v>
      </c>
      <c r="M400" s="30">
        <f>IF(K400=0,"",K400/B383)</f>
        <v>0.7</v>
      </c>
      <c r="N400" s="30">
        <f>IF(K391=0,"",M400-L400)</f>
        <v>2.8571428571428581E-2</v>
      </c>
      <c r="O400" s="5"/>
      <c r="P400" s="6"/>
      <c r="Q400" s="16"/>
      <c r="R400" s="5"/>
      <c r="S400" s="52"/>
      <c r="T400" s="52"/>
      <c r="U400" s="52"/>
      <c r="V400" s="52"/>
    </row>
    <row r="401" spans="1:22" ht="12.75" customHeight="1">
      <c r="L401" s="130"/>
      <c r="M401" s="5"/>
      <c r="O401" s="5"/>
      <c r="S401" s="52"/>
      <c r="T401" s="52"/>
      <c r="U401" s="52"/>
      <c r="V401" s="52"/>
    </row>
    <row r="402" spans="1:22" ht="12.75" customHeight="1">
      <c r="L402" s="130"/>
      <c r="M402" s="5"/>
      <c r="O402" s="5"/>
      <c r="S402" s="52"/>
      <c r="T402" s="52"/>
      <c r="U402" s="52"/>
      <c r="V402" s="52"/>
    </row>
    <row r="403" spans="1:22" ht="26.25" customHeight="1">
      <c r="A403" s="7"/>
      <c r="B403" s="194" t="s">
        <v>72</v>
      </c>
      <c r="C403" s="194"/>
      <c r="D403" s="194"/>
      <c r="E403" s="194"/>
      <c r="F403" s="194"/>
      <c r="G403" s="194"/>
      <c r="H403" s="194"/>
      <c r="I403" s="194"/>
      <c r="J403" s="194"/>
      <c r="K403" s="113" t="s">
        <v>38</v>
      </c>
      <c r="L403" s="136"/>
      <c r="M403" s="67"/>
      <c r="N403" s="6"/>
      <c r="O403" s="5"/>
      <c r="P403" s="6"/>
      <c r="Q403" s="6"/>
      <c r="R403" s="6"/>
      <c r="S403" s="52"/>
      <c r="T403" s="52"/>
      <c r="U403" s="52"/>
      <c r="V403" s="52"/>
    </row>
    <row r="404" spans="1:22" ht="20.25">
      <c r="A404" s="195" t="s">
        <v>1</v>
      </c>
      <c r="B404" s="197" t="s">
        <v>2</v>
      </c>
      <c r="C404" s="205"/>
      <c r="D404" s="205"/>
      <c r="E404" s="205"/>
      <c r="F404" s="205"/>
      <c r="G404" s="205"/>
      <c r="H404" s="205"/>
      <c r="I404" s="205"/>
      <c r="J404" s="206"/>
      <c r="K404" s="200" t="s">
        <v>3</v>
      </c>
      <c r="L404" s="191" t="s">
        <v>4</v>
      </c>
      <c r="M404" s="191" t="s">
        <v>5</v>
      </c>
      <c r="N404" s="202" t="s">
        <v>6</v>
      </c>
      <c r="O404" s="191" t="s">
        <v>7</v>
      </c>
      <c r="P404" s="189" t="s">
        <v>8</v>
      </c>
      <c r="Q404" s="189" t="s">
        <v>9</v>
      </c>
      <c r="R404" s="191" t="s">
        <v>10</v>
      </c>
      <c r="S404" s="52"/>
      <c r="T404" s="52"/>
      <c r="U404" s="52"/>
      <c r="V404" s="52"/>
    </row>
    <row r="405" spans="1:22" ht="15.75" customHeight="1">
      <c r="A405" s="204"/>
      <c r="B405" s="9" t="s">
        <v>11</v>
      </c>
      <c r="C405" s="9" t="s">
        <v>12</v>
      </c>
      <c r="D405" s="9" t="s">
        <v>13</v>
      </c>
      <c r="E405" s="9" t="s">
        <v>14</v>
      </c>
      <c r="F405" s="9" t="s">
        <v>15</v>
      </c>
      <c r="G405" s="9" t="s">
        <v>16</v>
      </c>
      <c r="H405" s="9" t="s">
        <v>17</v>
      </c>
      <c r="I405" s="9" t="s">
        <v>18</v>
      </c>
      <c r="J405" s="9" t="s">
        <v>19</v>
      </c>
      <c r="K405" s="207"/>
      <c r="L405" s="207"/>
      <c r="M405" s="204"/>
      <c r="N405" s="204"/>
      <c r="O405" s="204"/>
      <c r="P405" s="204"/>
      <c r="Q405" s="204"/>
      <c r="R405" s="204"/>
      <c r="S405" s="52"/>
      <c r="T405" s="52"/>
      <c r="U405" s="52"/>
      <c r="V405" s="52"/>
    </row>
    <row r="406" spans="1:22" ht="15.75" customHeight="1">
      <c r="A406" s="9" t="s">
        <v>38</v>
      </c>
      <c r="B406" s="31">
        <v>43</v>
      </c>
      <c r="C406" s="31"/>
      <c r="D406" s="31"/>
      <c r="E406" s="31"/>
      <c r="F406" s="31"/>
      <c r="G406" s="31"/>
      <c r="H406" s="31"/>
      <c r="I406" s="31"/>
      <c r="J406" s="31"/>
      <c r="K406" s="51"/>
      <c r="L406" s="131"/>
      <c r="M406" s="33"/>
      <c r="N406" s="34"/>
      <c r="O406" s="53"/>
      <c r="P406" s="36">
        <v>43</v>
      </c>
      <c r="Q406" s="54"/>
      <c r="R406" s="53"/>
      <c r="S406" s="52"/>
      <c r="T406" s="52"/>
      <c r="U406" s="52"/>
      <c r="V406" s="52"/>
    </row>
    <row r="407" spans="1:22" ht="15.75" customHeight="1">
      <c r="A407" s="9" t="s">
        <v>39</v>
      </c>
      <c r="B407" s="31"/>
      <c r="C407" s="31">
        <v>39</v>
      </c>
      <c r="D407" s="31"/>
      <c r="E407" s="31"/>
      <c r="F407" s="31"/>
      <c r="G407" s="31"/>
      <c r="H407" s="31"/>
      <c r="I407" s="31"/>
      <c r="J407" s="31"/>
      <c r="K407" s="51"/>
      <c r="L407" s="132"/>
      <c r="M407" s="17"/>
      <c r="N407" s="39"/>
      <c r="O407" s="40">
        <f>IF(C407=0,"",C407/B406)</f>
        <v>0.90697674418604646</v>
      </c>
      <c r="P407" s="41">
        <v>40</v>
      </c>
      <c r="Q407" s="42">
        <f t="shared" ref="Q407:Q414" si="34">IF(P407=0,"",P407/P406)</f>
        <v>0.93023255813953487</v>
      </c>
      <c r="R407" s="42">
        <f t="shared" ref="R407:R414" si="35">IF(P407=0,"",100%-Q407)</f>
        <v>6.9767441860465129E-2</v>
      </c>
      <c r="S407" s="52"/>
      <c r="T407" s="52"/>
      <c r="U407" s="52"/>
      <c r="V407" s="52"/>
    </row>
    <row r="408" spans="1:22" ht="15.75" customHeight="1">
      <c r="A408" s="9" t="s">
        <v>40</v>
      </c>
      <c r="B408" s="31"/>
      <c r="C408" s="31"/>
      <c r="D408" s="31">
        <v>35</v>
      </c>
      <c r="E408" s="31"/>
      <c r="F408" s="31"/>
      <c r="G408" s="31"/>
      <c r="H408" s="31"/>
      <c r="I408" s="31"/>
      <c r="J408" s="31"/>
      <c r="K408" s="51"/>
      <c r="L408" s="132"/>
      <c r="M408" s="17"/>
      <c r="N408" s="39"/>
      <c r="O408" s="40">
        <f>IF(D408=0,"",D408/C407)</f>
        <v>0.89743589743589747</v>
      </c>
      <c r="P408" s="41">
        <v>38</v>
      </c>
      <c r="Q408" s="42">
        <f t="shared" si="34"/>
        <v>0.95</v>
      </c>
      <c r="R408" s="42">
        <f t="shared" si="35"/>
        <v>5.0000000000000044E-2</v>
      </c>
      <c r="S408" s="57">
        <f>P408/P406</f>
        <v>0.88372093023255816</v>
      </c>
      <c r="T408" s="52"/>
      <c r="U408" s="52"/>
      <c r="V408" s="52"/>
    </row>
    <row r="409" spans="1:22" ht="15.75" customHeight="1">
      <c r="A409" s="9" t="s">
        <v>41</v>
      </c>
      <c r="B409" s="31"/>
      <c r="C409" s="31"/>
      <c r="D409" s="31"/>
      <c r="E409" s="31">
        <v>34</v>
      </c>
      <c r="F409" s="31"/>
      <c r="G409" s="31"/>
      <c r="H409" s="31"/>
      <c r="I409" s="31"/>
      <c r="J409" s="31"/>
      <c r="K409" s="51"/>
      <c r="L409" s="132"/>
      <c r="M409" s="17"/>
      <c r="N409" s="39"/>
      <c r="O409" s="40">
        <f>IF(E409=0,"",E409/D408)</f>
        <v>0.97142857142857142</v>
      </c>
      <c r="P409" s="41">
        <v>37</v>
      </c>
      <c r="Q409" s="42">
        <f t="shared" si="34"/>
        <v>0.97368421052631582</v>
      </c>
      <c r="R409" s="42">
        <f t="shared" si="35"/>
        <v>2.6315789473684181E-2</v>
      </c>
      <c r="S409" s="52"/>
      <c r="T409" s="52"/>
      <c r="U409" s="52"/>
      <c r="V409" s="52"/>
    </row>
    <row r="410" spans="1:22" ht="15.75" customHeight="1">
      <c r="A410" s="9" t="s">
        <v>42</v>
      </c>
      <c r="B410" s="31"/>
      <c r="C410" s="31"/>
      <c r="D410" s="31"/>
      <c r="E410" s="31"/>
      <c r="F410" s="31">
        <v>32</v>
      </c>
      <c r="G410" s="31"/>
      <c r="H410" s="31"/>
      <c r="I410" s="31"/>
      <c r="J410" s="31"/>
      <c r="K410" s="51"/>
      <c r="L410" s="132"/>
      <c r="M410" s="17"/>
      <c r="N410" s="39"/>
      <c r="O410" s="40">
        <f>IF(F410=0,"",F410/E409)</f>
        <v>0.94117647058823528</v>
      </c>
      <c r="P410" s="41">
        <v>35</v>
      </c>
      <c r="Q410" s="42">
        <f t="shared" si="34"/>
        <v>0.94594594594594594</v>
      </c>
      <c r="R410" s="42">
        <f t="shared" si="35"/>
        <v>5.4054054054054057E-2</v>
      </c>
      <c r="S410" s="52"/>
      <c r="T410" s="52"/>
      <c r="U410" s="52"/>
      <c r="V410" s="52"/>
    </row>
    <row r="411" spans="1:22" ht="15.75" customHeight="1">
      <c r="A411" s="9" t="s">
        <v>43</v>
      </c>
      <c r="B411" s="31"/>
      <c r="C411" s="31"/>
      <c r="D411" s="31"/>
      <c r="E411" s="31"/>
      <c r="F411" s="31"/>
      <c r="G411" s="31">
        <v>32</v>
      </c>
      <c r="H411" s="31"/>
      <c r="I411" s="31"/>
      <c r="J411" s="31"/>
      <c r="K411" s="51"/>
      <c r="L411" s="132"/>
      <c r="M411" s="17"/>
      <c r="N411" s="39"/>
      <c r="O411" s="40">
        <f>IF(G411=0,"",G411/F410)</f>
        <v>1</v>
      </c>
      <c r="P411" s="41">
        <v>33</v>
      </c>
      <c r="Q411" s="42">
        <f t="shared" si="34"/>
        <v>0.94285714285714284</v>
      </c>
      <c r="R411" s="42">
        <f t="shared" si="35"/>
        <v>5.7142857142857162E-2</v>
      </c>
      <c r="S411" s="52"/>
      <c r="T411" s="52"/>
      <c r="U411" s="52"/>
      <c r="V411" s="52"/>
    </row>
    <row r="412" spans="1:22" ht="15.75" customHeight="1">
      <c r="A412" s="9" t="s">
        <v>44</v>
      </c>
      <c r="B412" s="31"/>
      <c r="C412" s="31"/>
      <c r="D412" s="31"/>
      <c r="E412" s="31"/>
      <c r="F412" s="31"/>
      <c r="G412" s="31"/>
      <c r="H412" s="31">
        <v>32</v>
      </c>
      <c r="I412" s="31"/>
      <c r="J412" s="31"/>
      <c r="K412" s="51"/>
      <c r="L412" s="132"/>
      <c r="M412" s="17"/>
      <c r="N412" s="39"/>
      <c r="O412" s="40">
        <f>IF(H412=0,"",H412/G411)</f>
        <v>1</v>
      </c>
      <c r="P412" s="41">
        <v>35</v>
      </c>
      <c r="Q412" s="42">
        <f t="shared" si="34"/>
        <v>1.0606060606060606</v>
      </c>
      <c r="R412" s="42">
        <f t="shared" si="35"/>
        <v>-6.0606060606060552E-2</v>
      </c>
      <c r="S412" s="52"/>
      <c r="T412" s="52"/>
      <c r="U412" s="52"/>
      <c r="V412" s="52"/>
    </row>
    <row r="413" spans="1:22" ht="15.75" customHeight="1">
      <c r="A413" s="9" t="s">
        <v>45</v>
      </c>
      <c r="B413" s="31"/>
      <c r="C413" s="31"/>
      <c r="D413" s="31"/>
      <c r="E413" s="31"/>
      <c r="F413" s="31"/>
      <c r="G413" s="31"/>
      <c r="H413" s="31"/>
      <c r="I413" s="31">
        <v>28</v>
      </c>
      <c r="J413" s="31"/>
      <c r="K413" s="51">
        <v>2</v>
      </c>
      <c r="L413" s="132"/>
      <c r="M413" s="17"/>
      <c r="N413" s="39"/>
      <c r="O413" s="40">
        <f>IF(I413=0,"",I413/H412)</f>
        <v>0.875</v>
      </c>
      <c r="P413" s="41">
        <v>31</v>
      </c>
      <c r="Q413" s="42">
        <f t="shared" si="34"/>
        <v>0.88571428571428568</v>
      </c>
      <c r="R413" s="42">
        <f t="shared" si="35"/>
        <v>0.11428571428571432</v>
      </c>
      <c r="S413" s="52"/>
      <c r="T413" s="52"/>
      <c r="U413" s="52"/>
      <c r="V413" s="52"/>
    </row>
    <row r="414" spans="1:22" ht="15.75" customHeight="1">
      <c r="A414" s="9" t="s">
        <v>46</v>
      </c>
      <c r="B414" s="31"/>
      <c r="C414" s="31"/>
      <c r="D414" s="31"/>
      <c r="E414" s="31"/>
      <c r="F414" s="31"/>
      <c r="G414" s="31"/>
      <c r="H414" s="31"/>
      <c r="I414" s="31"/>
      <c r="J414" s="31">
        <v>28</v>
      </c>
      <c r="K414" s="51">
        <v>24</v>
      </c>
      <c r="L414" s="132"/>
      <c r="M414" s="17"/>
      <c r="N414" s="39"/>
      <c r="O414" s="55">
        <f>IF(J414=0,"",J414/I413)</f>
        <v>1</v>
      </c>
      <c r="P414" s="41">
        <v>32</v>
      </c>
      <c r="Q414" s="56">
        <f t="shared" si="34"/>
        <v>1.032258064516129</v>
      </c>
      <c r="R414" s="56">
        <f t="shared" si="35"/>
        <v>-3.2258064516129004E-2</v>
      </c>
      <c r="S414" s="52"/>
      <c r="T414" s="52"/>
      <c r="U414" s="52"/>
      <c r="V414" s="52"/>
    </row>
    <row r="415" spans="1:22" ht="15.75" customHeight="1">
      <c r="A415" s="9" t="s">
        <v>47</v>
      </c>
      <c r="B415" s="31"/>
      <c r="C415" s="31"/>
      <c r="D415" s="31"/>
      <c r="E415" s="31"/>
      <c r="F415" s="31"/>
      <c r="G415" s="31"/>
      <c r="H415" s="31"/>
      <c r="I415" s="31"/>
      <c r="J415" s="31">
        <v>4</v>
      </c>
      <c r="K415" s="51">
        <v>5</v>
      </c>
      <c r="L415" s="132"/>
      <c r="M415" s="17"/>
      <c r="N415" s="18"/>
      <c r="O415" s="59"/>
      <c r="P415" s="41">
        <v>10</v>
      </c>
      <c r="Q415" s="60"/>
      <c r="R415" s="61"/>
      <c r="S415" s="52"/>
      <c r="T415" s="52"/>
      <c r="U415" s="52"/>
      <c r="V415" s="52"/>
    </row>
    <row r="416" spans="1:22" ht="15.75" customHeight="1">
      <c r="A416" s="9" t="s">
        <v>49</v>
      </c>
      <c r="B416" s="31"/>
      <c r="C416" s="31"/>
      <c r="D416" s="31"/>
      <c r="E416" s="31"/>
      <c r="F416" s="31"/>
      <c r="G416" s="31"/>
      <c r="H416" s="31"/>
      <c r="I416" s="31"/>
      <c r="J416" s="31">
        <v>2</v>
      </c>
      <c r="K416" s="51">
        <v>2</v>
      </c>
      <c r="L416" s="132"/>
      <c r="M416" s="17"/>
      <c r="N416" s="18"/>
      <c r="O416" s="29"/>
      <c r="P416" s="44">
        <v>4</v>
      </c>
      <c r="Q416" s="46"/>
      <c r="R416" s="29"/>
      <c r="S416" s="52"/>
      <c r="T416" s="52"/>
      <c r="U416" s="52"/>
      <c r="V416" s="52"/>
    </row>
    <row r="417" spans="1:22" ht="15.75" customHeight="1">
      <c r="A417" s="9" t="s">
        <v>52</v>
      </c>
      <c r="B417" s="31"/>
      <c r="C417" s="31"/>
      <c r="D417" s="31"/>
      <c r="E417" s="31"/>
      <c r="F417" s="31"/>
      <c r="G417" s="31"/>
      <c r="H417" s="31"/>
      <c r="I417" s="31"/>
      <c r="J417" s="31">
        <v>1</v>
      </c>
      <c r="K417" s="51">
        <v>1</v>
      </c>
      <c r="L417" s="132"/>
      <c r="M417" s="17"/>
      <c r="N417" s="18"/>
      <c r="O417" s="29"/>
      <c r="P417" s="44">
        <v>2</v>
      </c>
      <c r="Q417" s="46"/>
      <c r="R417" s="29"/>
      <c r="S417" s="52"/>
      <c r="T417" s="52"/>
      <c r="U417" s="52"/>
      <c r="V417" s="52"/>
    </row>
    <row r="418" spans="1:22" ht="15.75" customHeight="1">
      <c r="A418" s="9" t="s">
        <v>53</v>
      </c>
      <c r="B418" s="31"/>
      <c r="C418" s="31"/>
      <c r="D418" s="31"/>
      <c r="E418" s="31"/>
      <c r="F418" s="31"/>
      <c r="G418" s="31"/>
      <c r="H418" s="31"/>
      <c r="I418" s="31"/>
      <c r="J418" s="31"/>
      <c r="K418" s="51"/>
      <c r="L418" s="132"/>
      <c r="M418" s="17"/>
      <c r="N418" s="18"/>
      <c r="O418" s="29"/>
      <c r="P418" s="44"/>
      <c r="Q418" s="46"/>
      <c r="R418" s="29"/>
      <c r="S418" s="52"/>
      <c r="T418" s="52"/>
      <c r="U418" s="52"/>
      <c r="V418" s="52"/>
    </row>
    <row r="419" spans="1:22" ht="15.75" customHeight="1">
      <c r="A419" s="9" t="s">
        <v>54</v>
      </c>
      <c r="B419" s="31"/>
      <c r="C419" s="31"/>
      <c r="D419" s="31"/>
      <c r="E419" s="31"/>
      <c r="F419" s="31"/>
      <c r="G419" s="31"/>
      <c r="H419" s="31"/>
      <c r="I419" s="31"/>
      <c r="J419" s="31"/>
      <c r="K419" s="51"/>
      <c r="L419" s="132"/>
      <c r="M419" s="17"/>
      <c r="N419" s="18"/>
      <c r="O419" s="17"/>
      <c r="P419" s="18"/>
      <c r="Q419" s="28"/>
      <c r="R419" s="29"/>
      <c r="S419" s="52"/>
      <c r="T419" s="52"/>
      <c r="U419" s="52"/>
      <c r="V419" s="52"/>
    </row>
    <row r="420" spans="1:22" ht="15.75" customHeight="1">
      <c r="A420" s="9" t="s">
        <v>55</v>
      </c>
      <c r="B420" s="31"/>
      <c r="C420" s="31"/>
      <c r="D420" s="31"/>
      <c r="E420" s="31"/>
      <c r="F420" s="31"/>
      <c r="G420" s="31"/>
      <c r="H420" s="31"/>
      <c r="I420" s="31"/>
      <c r="J420" s="31"/>
      <c r="K420" s="51"/>
      <c r="L420" s="132"/>
      <c r="M420" s="17"/>
      <c r="N420" s="18"/>
      <c r="O420" s="19" t="s">
        <v>48</v>
      </c>
      <c r="P420" s="20">
        <v>32</v>
      </c>
      <c r="Q420" s="21">
        <f>K423</f>
        <v>34</v>
      </c>
      <c r="R420" s="22" t="s">
        <v>3</v>
      </c>
      <c r="S420" s="52"/>
      <c r="T420" s="52"/>
      <c r="U420" s="52"/>
      <c r="V420" s="52"/>
    </row>
    <row r="421" spans="1:22" ht="15.75" customHeight="1">
      <c r="A421" s="9" t="s">
        <v>56</v>
      </c>
      <c r="B421" s="31"/>
      <c r="C421" s="31"/>
      <c r="D421" s="31"/>
      <c r="E421" s="31"/>
      <c r="F421" s="31"/>
      <c r="G421" s="31"/>
      <c r="H421" s="31"/>
      <c r="I421" s="31"/>
      <c r="J421" s="31"/>
      <c r="K421" s="51"/>
      <c r="L421" s="132"/>
      <c r="M421" s="17"/>
      <c r="N421" s="18"/>
      <c r="O421" s="23" t="s">
        <v>50</v>
      </c>
      <c r="P421" s="24">
        <f>IF(P420/B406=0,"",P420/B406)</f>
        <v>0.7441860465116279</v>
      </c>
      <c r="Q421" s="25">
        <f>IF(P420/Q420=0,"",P420/Q420)</f>
        <v>0.94117647058823528</v>
      </c>
      <c r="R421" s="26" t="s">
        <v>51</v>
      </c>
      <c r="S421" s="52"/>
      <c r="T421" s="52"/>
      <c r="U421" s="52"/>
      <c r="V421" s="52"/>
    </row>
    <row r="422" spans="1:22" ht="15.75" customHeight="1">
      <c r="A422" s="9" t="s">
        <v>57</v>
      </c>
      <c r="B422" s="115"/>
      <c r="C422" s="115"/>
      <c r="D422" s="115"/>
      <c r="E422" s="115"/>
      <c r="F422" s="115"/>
      <c r="G422" s="115"/>
      <c r="H422" s="115"/>
      <c r="I422" s="115"/>
      <c r="J422" s="115"/>
      <c r="K422" s="51"/>
      <c r="L422" s="133"/>
      <c r="M422" s="48"/>
      <c r="N422" s="49"/>
      <c r="O422" s="11"/>
      <c r="P422" s="12"/>
      <c r="Q422" s="12"/>
      <c r="R422" s="13"/>
      <c r="S422" s="52"/>
      <c r="T422" s="52"/>
      <c r="U422" s="52"/>
      <c r="V422" s="52"/>
    </row>
    <row r="423" spans="1:22" ht="18.75" customHeight="1">
      <c r="A423" s="14"/>
      <c r="B423" s="193" t="s">
        <v>37</v>
      </c>
      <c r="C423" s="193"/>
      <c r="D423" s="193"/>
      <c r="E423" s="193"/>
      <c r="F423" s="193"/>
      <c r="G423" s="193"/>
      <c r="H423" s="193"/>
      <c r="I423" s="193"/>
      <c r="J423" s="193"/>
      <c r="K423" s="114">
        <f>SUM(K406:K419)</f>
        <v>34</v>
      </c>
      <c r="L423" s="134">
        <f>IF(K414=0,"",(K414+K413)/B406)</f>
        <v>0.60465116279069764</v>
      </c>
      <c r="M423" s="30">
        <f>IF(K423=0,"",K423/B406)</f>
        <v>0.79069767441860461</v>
      </c>
      <c r="N423" s="30">
        <f>IF(K414=0,"",M423-L423)</f>
        <v>0.18604651162790697</v>
      </c>
      <c r="O423" s="5"/>
      <c r="P423" s="6"/>
      <c r="Q423" s="16"/>
      <c r="R423" s="5"/>
      <c r="S423" s="52"/>
      <c r="T423" s="52"/>
      <c r="U423" s="52"/>
      <c r="V423" s="52"/>
    </row>
    <row r="424" spans="1:22" ht="12.75" customHeight="1">
      <c r="L424" s="130"/>
      <c r="M424" s="5"/>
      <c r="O424" s="5"/>
      <c r="S424" s="52"/>
      <c r="T424" s="52"/>
      <c r="U424" s="52"/>
      <c r="V424" s="52"/>
    </row>
    <row r="425" spans="1:22" ht="12.75" customHeight="1">
      <c r="K425" s="129"/>
      <c r="L425" s="130"/>
      <c r="M425" s="5"/>
      <c r="O425" s="5"/>
      <c r="S425" s="52"/>
      <c r="T425" s="52"/>
      <c r="U425" s="52"/>
      <c r="V425" s="52"/>
    </row>
    <row r="426" spans="1:22" ht="26.25">
      <c r="A426" s="7"/>
      <c r="B426" s="194" t="s">
        <v>72</v>
      </c>
      <c r="C426" s="194"/>
      <c r="D426" s="194"/>
      <c r="E426" s="194"/>
      <c r="F426" s="194"/>
      <c r="G426" s="194"/>
      <c r="H426" s="194"/>
      <c r="I426" s="194"/>
      <c r="J426" s="194"/>
      <c r="K426" s="113" t="s">
        <v>39</v>
      </c>
      <c r="L426" s="136"/>
      <c r="M426" s="67"/>
      <c r="N426" s="6"/>
      <c r="O426" s="5"/>
      <c r="P426" s="6"/>
      <c r="Q426" s="6"/>
      <c r="R426" s="6"/>
      <c r="S426" s="52"/>
      <c r="T426" s="52"/>
      <c r="U426" s="52"/>
      <c r="V426" s="52"/>
    </row>
    <row r="427" spans="1:22" ht="20.25">
      <c r="A427" s="195" t="s">
        <v>1</v>
      </c>
      <c r="B427" s="197" t="s">
        <v>2</v>
      </c>
      <c r="C427" s="205"/>
      <c r="D427" s="205"/>
      <c r="E427" s="205"/>
      <c r="F427" s="205"/>
      <c r="G427" s="205"/>
      <c r="H427" s="205"/>
      <c r="I427" s="205"/>
      <c r="J427" s="206"/>
      <c r="K427" s="200" t="s">
        <v>3</v>
      </c>
      <c r="L427" s="191" t="s">
        <v>4</v>
      </c>
      <c r="M427" s="191" t="s">
        <v>5</v>
      </c>
      <c r="N427" s="202" t="s">
        <v>6</v>
      </c>
      <c r="O427" s="191" t="s">
        <v>7</v>
      </c>
      <c r="P427" s="189" t="s">
        <v>8</v>
      </c>
      <c r="Q427" s="189" t="s">
        <v>9</v>
      </c>
      <c r="R427" s="191" t="s">
        <v>10</v>
      </c>
      <c r="S427" s="52"/>
      <c r="T427" s="52"/>
      <c r="U427" s="52"/>
      <c r="V427" s="52"/>
    </row>
    <row r="428" spans="1:22" ht="15.75" customHeight="1">
      <c r="A428" s="204"/>
      <c r="B428" s="9" t="s">
        <v>11</v>
      </c>
      <c r="C428" s="9" t="s">
        <v>12</v>
      </c>
      <c r="D428" s="9" t="s">
        <v>13</v>
      </c>
      <c r="E428" s="9" t="s">
        <v>14</v>
      </c>
      <c r="F428" s="9" t="s">
        <v>15</v>
      </c>
      <c r="G428" s="9" t="s">
        <v>16</v>
      </c>
      <c r="H428" s="9" t="s">
        <v>17</v>
      </c>
      <c r="I428" s="9" t="s">
        <v>18</v>
      </c>
      <c r="J428" s="9" t="s">
        <v>19</v>
      </c>
      <c r="K428" s="207"/>
      <c r="L428" s="207"/>
      <c r="M428" s="204"/>
      <c r="N428" s="204"/>
      <c r="O428" s="204"/>
      <c r="P428" s="204"/>
      <c r="Q428" s="204"/>
      <c r="R428" s="204"/>
      <c r="S428" s="52"/>
      <c r="T428" s="52"/>
      <c r="U428" s="52"/>
      <c r="V428" s="52"/>
    </row>
    <row r="429" spans="1:22" ht="15.75" customHeight="1">
      <c r="A429" s="9" t="s">
        <v>39</v>
      </c>
      <c r="B429" s="31">
        <v>75</v>
      </c>
      <c r="C429" s="31"/>
      <c r="D429" s="31"/>
      <c r="E429" s="31"/>
      <c r="F429" s="31"/>
      <c r="G429" s="31"/>
      <c r="H429" s="31"/>
      <c r="I429" s="31"/>
      <c r="J429" s="31"/>
      <c r="K429" s="51"/>
      <c r="L429" s="131"/>
      <c r="M429" s="33"/>
      <c r="N429" s="34"/>
      <c r="O429" s="53"/>
      <c r="P429" s="36">
        <v>75</v>
      </c>
      <c r="Q429" s="54"/>
      <c r="R429" s="53"/>
      <c r="S429" s="52"/>
      <c r="T429" s="52"/>
      <c r="U429" s="52"/>
      <c r="V429" s="52"/>
    </row>
    <row r="430" spans="1:22" ht="15.75" customHeight="1">
      <c r="A430" s="9" t="s">
        <v>40</v>
      </c>
      <c r="B430" s="31"/>
      <c r="C430" s="31">
        <v>66</v>
      </c>
      <c r="D430" s="31"/>
      <c r="E430" s="31"/>
      <c r="F430" s="31"/>
      <c r="G430" s="31"/>
      <c r="H430" s="31"/>
      <c r="I430" s="31"/>
      <c r="J430" s="31"/>
      <c r="K430" s="51"/>
      <c r="L430" s="132"/>
      <c r="M430" s="17"/>
      <c r="N430" s="39"/>
      <c r="O430" s="40">
        <f>IF(C430=0,"",C430/B429)</f>
        <v>0.88</v>
      </c>
      <c r="P430" s="41">
        <v>66</v>
      </c>
      <c r="Q430" s="42">
        <f t="shared" ref="Q430:Q437" si="36">IF(P430=0,"",P430/P429)</f>
        <v>0.88</v>
      </c>
      <c r="R430" s="42">
        <f t="shared" ref="R430:R437" si="37">IF(P430=0,"",100%-Q430)</f>
        <v>0.12</v>
      </c>
      <c r="S430" s="52"/>
      <c r="T430" s="52"/>
      <c r="U430" s="52"/>
      <c r="V430" s="52"/>
    </row>
    <row r="431" spans="1:22" ht="15.75" customHeight="1">
      <c r="A431" s="9" t="s">
        <v>41</v>
      </c>
      <c r="B431" s="31"/>
      <c r="C431" s="31"/>
      <c r="D431" s="31">
        <v>64</v>
      </c>
      <c r="E431" s="31"/>
      <c r="F431" s="31"/>
      <c r="G431" s="31"/>
      <c r="H431" s="31"/>
      <c r="I431" s="31"/>
      <c r="J431" s="31"/>
      <c r="K431" s="51"/>
      <c r="L431" s="132"/>
      <c r="M431" s="17"/>
      <c r="N431" s="39"/>
      <c r="O431" s="40">
        <f>IF(D431=0,"",D431/C430)</f>
        <v>0.96969696969696972</v>
      </c>
      <c r="P431" s="41">
        <v>65</v>
      </c>
      <c r="Q431" s="42">
        <f t="shared" si="36"/>
        <v>0.98484848484848486</v>
      </c>
      <c r="R431" s="42">
        <f t="shared" si="37"/>
        <v>1.5151515151515138E-2</v>
      </c>
      <c r="S431" s="57">
        <f>P431/P429</f>
        <v>0.8666666666666667</v>
      </c>
      <c r="T431" s="52"/>
      <c r="U431" s="52"/>
      <c r="V431" s="52"/>
    </row>
    <row r="432" spans="1:22" ht="15.75" customHeight="1">
      <c r="A432" s="9" t="s">
        <v>42</v>
      </c>
      <c r="B432" s="31"/>
      <c r="C432" s="31"/>
      <c r="D432" s="31"/>
      <c r="E432" s="31">
        <v>59</v>
      </c>
      <c r="F432" s="31"/>
      <c r="G432" s="31"/>
      <c r="H432" s="31"/>
      <c r="I432" s="31"/>
      <c r="J432" s="31"/>
      <c r="K432" s="51"/>
      <c r="L432" s="132"/>
      <c r="M432" s="17"/>
      <c r="N432" s="39"/>
      <c r="O432" s="40">
        <f>IF(E432=0,"",E432/D431)</f>
        <v>0.921875</v>
      </c>
      <c r="P432" s="41">
        <v>60</v>
      </c>
      <c r="Q432" s="42">
        <f t="shared" si="36"/>
        <v>0.92307692307692313</v>
      </c>
      <c r="R432" s="42">
        <f t="shared" si="37"/>
        <v>7.6923076923076872E-2</v>
      </c>
      <c r="S432" s="52"/>
      <c r="T432" s="52"/>
      <c r="U432" s="52"/>
      <c r="V432" s="52"/>
    </row>
    <row r="433" spans="1:22" ht="15.75" customHeight="1">
      <c r="A433" s="9" t="s">
        <v>43</v>
      </c>
      <c r="B433" s="31"/>
      <c r="C433" s="31"/>
      <c r="D433" s="31"/>
      <c r="E433" s="31"/>
      <c r="F433" s="31">
        <v>55</v>
      </c>
      <c r="G433" s="31"/>
      <c r="H433" s="31"/>
      <c r="I433" s="31"/>
      <c r="J433" s="31"/>
      <c r="K433" s="51"/>
      <c r="L433" s="132"/>
      <c r="M433" s="17"/>
      <c r="N433" s="39"/>
      <c r="O433" s="40">
        <f>IF(F433=0,"",F433/E432)</f>
        <v>0.93220338983050843</v>
      </c>
      <c r="P433" s="41">
        <v>58</v>
      </c>
      <c r="Q433" s="42">
        <f t="shared" si="36"/>
        <v>0.96666666666666667</v>
      </c>
      <c r="R433" s="42">
        <f t="shared" si="37"/>
        <v>3.3333333333333326E-2</v>
      </c>
      <c r="S433" s="52"/>
      <c r="T433" s="52"/>
      <c r="U433" s="52"/>
      <c r="V433" s="52"/>
    </row>
    <row r="434" spans="1:22" ht="15.75" customHeight="1">
      <c r="A434" s="9" t="s">
        <v>44</v>
      </c>
      <c r="B434" s="31"/>
      <c r="C434" s="31"/>
      <c r="D434" s="31"/>
      <c r="E434" s="31"/>
      <c r="F434" s="31"/>
      <c r="G434" s="31">
        <v>53</v>
      </c>
      <c r="H434" s="31"/>
      <c r="I434" s="31"/>
      <c r="J434" s="31"/>
      <c r="K434" s="51"/>
      <c r="L434" s="132"/>
      <c r="M434" s="17"/>
      <c r="N434" s="39"/>
      <c r="O434" s="40">
        <f>IF(G434=0,"",G434/F433)</f>
        <v>0.96363636363636362</v>
      </c>
      <c r="P434" s="41">
        <v>66</v>
      </c>
      <c r="Q434" s="42">
        <f t="shared" si="36"/>
        <v>1.1379310344827587</v>
      </c>
      <c r="R434" s="42">
        <f t="shared" si="37"/>
        <v>-0.13793103448275867</v>
      </c>
      <c r="S434" s="52"/>
      <c r="T434" s="52"/>
      <c r="U434" s="52"/>
      <c r="V434" s="52"/>
    </row>
    <row r="435" spans="1:22" ht="15.75" customHeight="1">
      <c r="A435" s="9" t="s">
        <v>45</v>
      </c>
      <c r="B435" s="31"/>
      <c r="C435" s="31"/>
      <c r="D435" s="31"/>
      <c r="E435" s="31"/>
      <c r="F435" s="31"/>
      <c r="G435" s="31"/>
      <c r="H435" s="31">
        <v>53</v>
      </c>
      <c r="I435" s="31"/>
      <c r="J435" s="31"/>
      <c r="K435" s="51"/>
      <c r="L435" s="132"/>
      <c r="M435" s="17"/>
      <c r="N435" s="39"/>
      <c r="O435" s="40">
        <f>IF(H435=0,"",H435/G434)</f>
        <v>1</v>
      </c>
      <c r="P435" s="41">
        <v>60</v>
      </c>
      <c r="Q435" s="42">
        <f t="shared" si="36"/>
        <v>0.90909090909090906</v>
      </c>
      <c r="R435" s="42">
        <f t="shared" si="37"/>
        <v>9.0909090909090939E-2</v>
      </c>
      <c r="S435" s="52"/>
      <c r="T435" s="52"/>
      <c r="U435" s="52"/>
      <c r="V435" s="52"/>
    </row>
    <row r="436" spans="1:22" ht="15.75" customHeight="1">
      <c r="A436" s="9" t="s">
        <v>46</v>
      </c>
      <c r="B436" s="31"/>
      <c r="C436" s="31"/>
      <c r="D436" s="31"/>
      <c r="E436" s="31"/>
      <c r="F436" s="31"/>
      <c r="G436" s="31"/>
      <c r="H436" s="31"/>
      <c r="I436" s="31">
        <v>52</v>
      </c>
      <c r="J436" s="31"/>
      <c r="K436" s="51"/>
      <c r="L436" s="132"/>
      <c r="M436" s="17"/>
      <c r="N436" s="39"/>
      <c r="O436" s="40">
        <f>IF(I436=0,"",I436/H435)</f>
        <v>0.98113207547169812</v>
      </c>
      <c r="P436" s="41">
        <v>60</v>
      </c>
      <c r="Q436" s="42">
        <f t="shared" si="36"/>
        <v>1</v>
      </c>
      <c r="R436" s="42">
        <f t="shared" si="37"/>
        <v>0</v>
      </c>
      <c r="S436" s="52"/>
      <c r="T436" s="52"/>
      <c r="U436" s="52"/>
      <c r="V436" s="52"/>
    </row>
    <row r="437" spans="1:22" ht="15.75" customHeight="1">
      <c r="A437" s="9" t="s">
        <v>47</v>
      </c>
      <c r="B437" s="31"/>
      <c r="C437" s="31"/>
      <c r="D437" s="31"/>
      <c r="E437" s="31"/>
      <c r="F437" s="31"/>
      <c r="G437" s="31"/>
      <c r="H437" s="31"/>
      <c r="I437" s="31"/>
      <c r="J437" s="31">
        <v>49</v>
      </c>
      <c r="K437" s="51">
        <v>46</v>
      </c>
      <c r="L437" s="132"/>
      <c r="M437" s="17"/>
      <c r="N437" s="39"/>
      <c r="O437" s="55">
        <f>IF(J437=0,"",J437/I436)</f>
        <v>0.94230769230769229</v>
      </c>
      <c r="P437" s="41">
        <v>56</v>
      </c>
      <c r="Q437" s="56">
        <f t="shared" si="36"/>
        <v>0.93333333333333335</v>
      </c>
      <c r="R437" s="56">
        <f t="shared" si="37"/>
        <v>6.6666666666666652E-2</v>
      </c>
      <c r="S437" s="52"/>
      <c r="T437" s="52"/>
      <c r="U437" s="52"/>
      <c r="V437" s="52"/>
    </row>
    <row r="438" spans="1:22" ht="15.75" customHeight="1">
      <c r="A438" s="9" t="s">
        <v>49</v>
      </c>
      <c r="B438" s="31"/>
      <c r="C438" s="31"/>
      <c r="D438" s="31"/>
      <c r="E438" s="31"/>
      <c r="F438" s="31"/>
      <c r="G438" s="31"/>
      <c r="H438" s="31"/>
      <c r="I438" s="31"/>
      <c r="J438" s="31">
        <v>5</v>
      </c>
      <c r="K438" s="51">
        <v>8</v>
      </c>
      <c r="L438" s="132"/>
      <c r="M438" s="17"/>
      <c r="N438" s="18"/>
      <c r="O438" s="59"/>
      <c r="P438" s="41">
        <v>12</v>
      </c>
      <c r="Q438" s="60"/>
      <c r="R438" s="61"/>
      <c r="S438" s="52"/>
      <c r="T438" s="52"/>
      <c r="U438" s="52"/>
      <c r="V438" s="52"/>
    </row>
    <row r="439" spans="1:22" ht="15.75" customHeight="1">
      <c r="A439" s="9" t="s">
        <v>52</v>
      </c>
      <c r="B439" s="31"/>
      <c r="C439" s="31"/>
      <c r="D439" s="31"/>
      <c r="E439" s="31"/>
      <c r="F439" s="31"/>
      <c r="G439" s="31"/>
      <c r="H439" s="31"/>
      <c r="I439" s="31"/>
      <c r="J439" s="31">
        <v>4</v>
      </c>
      <c r="K439" s="51">
        <v>2</v>
      </c>
      <c r="L439" s="132"/>
      <c r="M439" s="17"/>
      <c r="N439" s="18"/>
      <c r="O439" s="29"/>
      <c r="P439" s="44">
        <v>2</v>
      </c>
      <c r="Q439" s="46"/>
      <c r="R439" s="29"/>
      <c r="S439" s="52"/>
      <c r="T439" s="52"/>
      <c r="U439" s="52"/>
      <c r="V439" s="52"/>
    </row>
    <row r="440" spans="1:22" ht="15.75" customHeight="1">
      <c r="A440" s="9" t="s">
        <v>53</v>
      </c>
      <c r="B440" s="31"/>
      <c r="C440" s="31"/>
      <c r="D440" s="31"/>
      <c r="E440" s="31"/>
      <c r="F440" s="31"/>
      <c r="G440" s="31"/>
      <c r="H440" s="31"/>
      <c r="I440" s="31"/>
      <c r="J440" s="31">
        <v>2</v>
      </c>
      <c r="K440" s="51"/>
      <c r="L440" s="132"/>
      <c r="M440" s="17"/>
      <c r="N440" s="18"/>
      <c r="O440" s="29"/>
      <c r="P440" s="44"/>
      <c r="Q440" s="46"/>
      <c r="R440" s="29"/>
      <c r="S440" s="52"/>
      <c r="T440" s="52"/>
      <c r="U440" s="52"/>
      <c r="V440" s="52"/>
    </row>
    <row r="441" spans="1:22" ht="15.75" customHeight="1">
      <c r="A441" s="9" t="s">
        <v>54</v>
      </c>
      <c r="B441" s="31"/>
      <c r="C441" s="31"/>
      <c r="D441" s="31"/>
      <c r="E441" s="31"/>
      <c r="F441" s="31"/>
      <c r="G441" s="31"/>
      <c r="H441" s="31"/>
      <c r="I441" s="31"/>
      <c r="J441" s="31">
        <v>2</v>
      </c>
      <c r="K441" s="51">
        <v>2</v>
      </c>
      <c r="L441" s="132"/>
      <c r="M441" s="17"/>
      <c r="N441" s="18"/>
      <c r="O441" s="29"/>
      <c r="P441" s="44"/>
      <c r="Q441" s="46"/>
      <c r="R441" s="29"/>
      <c r="S441" s="52"/>
      <c r="T441" s="52"/>
      <c r="U441" s="52"/>
      <c r="V441" s="52"/>
    </row>
    <row r="442" spans="1:22" ht="15.75" customHeight="1">
      <c r="A442" s="9" t="s">
        <v>55</v>
      </c>
      <c r="B442" s="31"/>
      <c r="C442" s="31"/>
      <c r="D442" s="31"/>
      <c r="E442" s="31"/>
      <c r="F442" s="31"/>
      <c r="G442" s="31"/>
      <c r="H442" s="31"/>
      <c r="I442" s="31"/>
      <c r="J442" s="31"/>
      <c r="K442" s="51"/>
      <c r="L442" s="132"/>
      <c r="M442" s="17"/>
      <c r="N442" s="18"/>
      <c r="O442" s="17"/>
      <c r="P442" s="18"/>
      <c r="Q442" s="28"/>
      <c r="R442" s="29"/>
      <c r="S442" s="52"/>
      <c r="T442" s="52"/>
      <c r="U442" s="52"/>
      <c r="V442" s="52"/>
    </row>
    <row r="443" spans="1:22" ht="15.75" customHeight="1">
      <c r="A443" s="9" t="s">
        <v>56</v>
      </c>
      <c r="B443" s="31"/>
      <c r="C443" s="31"/>
      <c r="D443" s="31"/>
      <c r="E443" s="31"/>
      <c r="F443" s="31"/>
      <c r="G443" s="31"/>
      <c r="H443" s="31"/>
      <c r="I443" s="31"/>
      <c r="J443" s="31"/>
      <c r="K443" s="51"/>
      <c r="L443" s="132"/>
      <c r="M443" s="17"/>
      <c r="N443" s="18"/>
      <c r="O443" s="19" t="s">
        <v>48</v>
      </c>
      <c r="P443" s="20">
        <v>54</v>
      </c>
      <c r="Q443" s="21">
        <f>K446</f>
        <v>58</v>
      </c>
      <c r="R443" s="22" t="s">
        <v>3</v>
      </c>
      <c r="S443" s="52"/>
      <c r="T443" s="52"/>
      <c r="U443" s="52"/>
      <c r="V443" s="52"/>
    </row>
    <row r="444" spans="1:22" ht="15.75" customHeight="1">
      <c r="A444" s="9" t="s">
        <v>57</v>
      </c>
      <c r="B444" s="31"/>
      <c r="C444" s="31"/>
      <c r="D444" s="31"/>
      <c r="E444" s="31"/>
      <c r="F444" s="31"/>
      <c r="G444" s="31"/>
      <c r="H444" s="31"/>
      <c r="I444" s="31"/>
      <c r="J444" s="31"/>
      <c r="K444" s="51"/>
      <c r="L444" s="132"/>
      <c r="M444" s="17"/>
      <c r="N444" s="18"/>
      <c r="O444" s="23" t="s">
        <v>50</v>
      </c>
      <c r="P444" s="24">
        <f>IF(P443/B429=0,"",P443/B429)</f>
        <v>0.72</v>
      </c>
      <c r="Q444" s="25">
        <f>IF(P443/Q443=0,"",P443/Q443)</f>
        <v>0.93103448275862066</v>
      </c>
      <c r="R444" s="26" t="s">
        <v>51</v>
      </c>
      <c r="S444" s="52"/>
      <c r="T444" s="52"/>
      <c r="U444" s="52"/>
      <c r="V444" s="52"/>
    </row>
    <row r="445" spans="1:22" ht="15.75" customHeight="1">
      <c r="A445" s="9" t="s">
        <v>58</v>
      </c>
      <c r="B445" s="115"/>
      <c r="C445" s="115"/>
      <c r="D445" s="115"/>
      <c r="E445" s="115"/>
      <c r="F445" s="115"/>
      <c r="G445" s="115"/>
      <c r="H445" s="115"/>
      <c r="I445" s="115"/>
      <c r="J445" s="115"/>
      <c r="K445" s="51"/>
      <c r="L445" s="133"/>
      <c r="M445" s="48"/>
      <c r="N445" s="49"/>
      <c r="O445" s="11"/>
      <c r="P445" s="12"/>
      <c r="Q445" s="12"/>
      <c r="R445" s="13"/>
      <c r="S445" s="52"/>
      <c r="T445" s="52"/>
      <c r="U445" s="52"/>
      <c r="V445" s="52"/>
    </row>
    <row r="446" spans="1:22" ht="18.75" customHeight="1">
      <c r="A446" s="14"/>
      <c r="B446" s="193" t="s">
        <v>37</v>
      </c>
      <c r="C446" s="193"/>
      <c r="D446" s="193"/>
      <c r="E446" s="193"/>
      <c r="F446" s="193"/>
      <c r="G446" s="193"/>
      <c r="H446" s="193"/>
      <c r="I446" s="193"/>
      <c r="J446" s="193"/>
      <c r="K446" s="114">
        <f>SUM(K429:K445)</f>
        <v>58</v>
      </c>
      <c r="L446" s="134">
        <f>IF(K437=0,"",K437/B429)</f>
        <v>0.61333333333333329</v>
      </c>
      <c r="M446" s="30">
        <f>IF(K446=0,"",K446/B429)</f>
        <v>0.77333333333333332</v>
      </c>
      <c r="N446" s="30">
        <f>IF(K437=0,"",M446-L446)</f>
        <v>0.16000000000000003</v>
      </c>
      <c r="O446" s="5"/>
      <c r="P446" s="6"/>
      <c r="Q446" s="16"/>
      <c r="R446" s="5"/>
      <c r="S446" s="52"/>
      <c r="T446" s="52"/>
      <c r="U446" s="52"/>
      <c r="V446" s="52"/>
    </row>
    <row r="447" spans="1:22" ht="12.75" customHeight="1">
      <c r="L447" s="130"/>
      <c r="M447" s="5"/>
      <c r="O447" s="5"/>
      <c r="S447" s="52"/>
      <c r="T447" s="52"/>
      <c r="U447" s="52"/>
      <c r="V447" s="52"/>
    </row>
    <row r="448" spans="1:22" ht="12.75" customHeight="1">
      <c r="L448" s="130"/>
      <c r="M448" s="5"/>
      <c r="O448" s="5"/>
      <c r="S448" s="52"/>
      <c r="T448" s="52"/>
      <c r="U448" s="52"/>
      <c r="V448" s="52"/>
    </row>
    <row r="449" spans="1:22" ht="26.25" customHeight="1">
      <c r="A449" s="7"/>
      <c r="B449" s="194" t="s">
        <v>72</v>
      </c>
      <c r="C449" s="194"/>
      <c r="D449" s="194"/>
      <c r="E449" s="194"/>
      <c r="F449" s="194"/>
      <c r="G449" s="194"/>
      <c r="H449" s="194"/>
      <c r="I449" s="194"/>
      <c r="J449" s="194"/>
      <c r="K449" s="113" t="s">
        <v>40</v>
      </c>
      <c r="L449" s="136"/>
      <c r="M449" s="67"/>
      <c r="N449" s="6"/>
      <c r="O449" s="5"/>
      <c r="P449" s="6"/>
      <c r="Q449" s="6"/>
      <c r="R449" s="6"/>
      <c r="S449" s="52"/>
      <c r="T449" s="52"/>
      <c r="U449" s="52"/>
      <c r="V449" s="52"/>
    </row>
    <row r="450" spans="1:22" ht="20.25">
      <c r="A450" s="195" t="s">
        <v>1</v>
      </c>
      <c r="B450" s="197" t="s">
        <v>2</v>
      </c>
      <c r="C450" s="205"/>
      <c r="D450" s="205"/>
      <c r="E450" s="205"/>
      <c r="F450" s="205"/>
      <c r="G450" s="205"/>
      <c r="H450" s="205"/>
      <c r="I450" s="205"/>
      <c r="J450" s="206"/>
      <c r="K450" s="200" t="s">
        <v>3</v>
      </c>
      <c r="L450" s="191" t="s">
        <v>4</v>
      </c>
      <c r="M450" s="191" t="s">
        <v>5</v>
      </c>
      <c r="N450" s="202" t="s">
        <v>6</v>
      </c>
      <c r="O450" s="191" t="s">
        <v>7</v>
      </c>
      <c r="P450" s="189" t="s">
        <v>8</v>
      </c>
      <c r="Q450" s="189" t="s">
        <v>9</v>
      </c>
      <c r="R450" s="191" t="s">
        <v>10</v>
      </c>
      <c r="S450" s="52"/>
      <c r="T450" s="52"/>
      <c r="U450" s="52"/>
      <c r="V450" s="52"/>
    </row>
    <row r="451" spans="1:22" ht="15.75">
      <c r="A451" s="204"/>
      <c r="B451" s="9" t="s">
        <v>11</v>
      </c>
      <c r="C451" s="9" t="s">
        <v>12</v>
      </c>
      <c r="D451" s="9" t="s">
        <v>13</v>
      </c>
      <c r="E451" s="9" t="s">
        <v>14</v>
      </c>
      <c r="F451" s="9" t="s">
        <v>15</v>
      </c>
      <c r="G451" s="9" t="s">
        <v>16</v>
      </c>
      <c r="H451" s="9" t="s">
        <v>17</v>
      </c>
      <c r="I451" s="9" t="s">
        <v>18</v>
      </c>
      <c r="J451" s="9" t="s">
        <v>19</v>
      </c>
      <c r="K451" s="207"/>
      <c r="L451" s="207"/>
      <c r="M451" s="204"/>
      <c r="N451" s="204"/>
      <c r="O451" s="204"/>
      <c r="P451" s="204"/>
      <c r="Q451" s="204"/>
      <c r="R451" s="204"/>
      <c r="S451" s="52"/>
      <c r="T451" s="52"/>
      <c r="U451" s="52"/>
      <c r="V451" s="52"/>
    </row>
    <row r="452" spans="1:22" ht="15.75" customHeight="1">
      <c r="A452" s="9" t="s">
        <v>40</v>
      </c>
      <c r="B452" s="31">
        <v>38</v>
      </c>
      <c r="C452" s="31"/>
      <c r="D452" s="31"/>
      <c r="E452" s="31"/>
      <c r="F452" s="31"/>
      <c r="G452" s="31"/>
      <c r="H452" s="31"/>
      <c r="I452" s="31"/>
      <c r="J452" s="31"/>
      <c r="K452" s="51"/>
      <c r="L452" s="131"/>
      <c r="M452" s="33"/>
      <c r="N452" s="34"/>
      <c r="O452" s="53"/>
      <c r="P452" s="36">
        <v>38</v>
      </c>
      <c r="Q452" s="54"/>
      <c r="R452" s="53"/>
      <c r="S452" s="52"/>
      <c r="T452" s="52"/>
      <c r="U452" s="52"/>
      <c r="V452" s="52"/>
    </row>
    <row r="453" spans="1:22" ht="15.75" customHeight="1">
      <c r="A453" s="9" t="s">
        <v>41</v>
      </c>
      <c r="B453" s="31"/>
      <c r="C453" s="31">
        <v>34</v>
      </c>
      <c r="D453" s="31"/>
      <c r="E453" s="31"/>
      <c r="F453" s="31"/>
      <c r="G453" s="31"/>
      <c r="H453" s="31"/>
      <c r="I453" s="31"/>
      <c r="J453" s="31"/>
      <c r="K453" s="51"/>
      <c r="L453" s="132"/>
      <c r="M453" s="17"/>
      <c r="N453" s="39"/>
      <c r="O453" s="40">
        <f>IF(C453=0,"",C453/B452)</f>
        <v>0.89473684210526316</v>
      </c>
      <c r="P453" s="41">
        <v>34</v>
      </c>
      <c r="Q453" s="42">
        <f t="shared" ref="Q453:Q460" si="38">IF(P453=0,"",P453/P452)</f>
        <v>0.89473684210526316</v>
      </c>
      <c r="R453" s="42">
        <f t="shared" ref="R453:R460" si="39">IF(P453=0,"",100%-Q453)</f>
        <v>0.10526315789473684</v>
      </c>
      <c r="S453" s="52"/>
      <c r="T453" s="52"/>
      <c r="U453" s="52"/>
      <c r="V453" s="52"/>
    </row>
    <row r="454" spans="1:22" ht="15.75" customHeight="1">
      <c r="A454" s="9" t="s">
        <v>42</v>
      </c>
      <c r="B454" s="31"/>
      <c r="C454" s="31"/>
      <c r="D454" s="31">
        <v>33</v>
      </c>
      <c r="E454" s="31"/>
      <c r="F454" s="31"/>
      <c r="G454" s="31"/>
      <c r="H454" s="31"/>
      <c r="I454" s="31"/>
      <c r="J454" s="31"/>
      <c r="K454" s="51"/>
      <c r="L454" s="132"/>
      <c r="M454" s="17"/>
      <c r="N454" s="39"/>
      <c r="O454" s="40">
        <f>IF(D454=0,"",D454/C453)</f>
        <v>0.97058823529411764</v>
      </c>
      <c r="P454" s="41">
        <v>33</v>
      </c>
      <c r="Q454" s="42">
        <f t="shared" si="38"/>
        <v>0.97058823529411764</v>
      </c>
      <c r="R454" s="42">
        <f t="shared" si="39"/>
        <v>2.9411764705882359E-2</v>
      </c>
      <c r="S454" s="57">
        <f>P454/P452</f>
        <v>0.86842105263157898</v>
      </c>
      <c r="T454" s="52"/>
      <c r="U454" s="52"/>
      <c r="V454" s="52"/>
    </row>
    <row r="455" spans="1:22" ht="15.75" customHeight="1">
      <c r="A455" s="9" t="s">
        <v>43</v>
      </c>
      <c r="B455" s="31"/>
      <c r="C455" s="31"/>
      <c r="D455" s="31"/>
      <c r="E455" s="31">
        <v>30</v>
      </c>
      <c r="F455" s="31"/>
      <c r="G455" s="31"/>
      <c r="H455" s="31"/>
      <c r="I455" s="31"/>
      <c r="J455" s="31"/>
      <c r="K455" s="51"/>
      <c r="L455" s="132"/>
      <c r="M455" s="17"/>
      <c r="N455" s="39"/>
      <c r="O455" s="40">
        <f>IF(E455=0,"",E455/D454)</f>
        <v>0.90909090909090906</v>
      </c>
      <c r="P455" s="41">
        <v>32</v>
      </c>
      <c r="Q455" s="42">
        <f t="shared" si="38"/>
        <v>0.96969696969696972</v>
      </c>
      <c r="R455" s="42">
        <f t="shared" si="39"/>
        <v>3.0303030303030276E-2</v>
      </c>
      <c r="S455" s="52"/>
      <c r="T455" s="52"/>
      <c r="U455" s="52"/>
      <c r="V455" s="52"/>
    </row>
    <row r="456" spans="1:22" ht="15.75" customHeight="1">
      <c r="A456" s="9" t="s">
        <v>44</v>
      </c>
      <c r="B456" s="31"/>
      <c r="C456" s="31"/>
      <c r="D456" s="31"/>
      <c r="E456" s="31"/>
      <c r="F456" s="31">
        <v>30</v>
      </c>
      <c r="G456" s="31"/>
      <c r="H456" s="31"/>
      <c r="I456" s="31"/>
      <c r="J456" s="31"/>
      <c r="K456" s="51"/>
      <c r="L456" s="132"/>
      <c r="M456" s="17"/>
      <c r="N456" s="39"/>
      <c r="O456" s="40">
        <f>IF(F456=0,"",F456/E455)</f>
        <v>1</v>
      </c>
      <c r="P456" s="41">
        <v>33</v>
      </c>
      <c r="Q456" s="42">
        <f t="shared" si="38"/>
        <v>1.03125</v>
      </c>
      <c r="R456" s="42">
        <f t="shared" si="39"/>
        <v>-3.125E-2</v>
      </c>
      <c r="S456" s="52"/>
      <c r="T456" s="52"/>
      <c r="U456" s="52"/>
      <c r="V456" s="52"/>
    </row>
    <row r="457" spans="1:22" ht="15.75" customHeight="1">
      <c r="A457" s="9" t="s">
        <v>45</v>
      </c>
      <c r="B457" s="31"/>
      <c r="C457" s="31"/>
      <c r="D457" s="31"/>
      <c r="E457" s="31"/>
      <c r="F457" s="31"/>
      <c r="G457" s="31">
        <v>30</v>
      </c>
      <c r="H457" s="31"/>
      <c r="I457" s="31"/>
      <c r="J457" s="31"/>
      <c r="K457" s="51"/>
      <c r="L457" s="132"/>
      <c r="M457" s="17"/>
      <c r="N457" s="39"/>
      <c r="O457" s="40">
        <f>IF(G457=0,"",G457/F456)</f>
        <v>1</v>
      </c>
      <c r="P457" s="41">
        <v>32</v>
      </c>
      <c r="Q457" s="42">
        <f t="shared" si="38"/>
        <v>0.96969696969696972</v>
      </c>
      <c r="R457" s="42">
        <f t="shared" si="39"/>
        <v>3.0303030303030276E-2</v>
      </c>
      <c r="S457" s="52"/>
      <c r="T457" s="52"/>
      <c r="U457" s="52"/>
      <c r="V457" s="52"/>
    </row>
    <row r="458" spans="1:22" ht="15.75" customHeight="1">
      <c r="A458" s="9" t="s">
        <v>46</v>
      </c>
      <c r="B458" s="31"/>
      <c r="C458" s="31"/>
      <c r="D458" s="31"/>
      <c r="E458" s="31"/>
      <c r="F458" s="31"/>
      <c r="G458" s="31"/>
      <c r="H458" s="31">
        <v>30</v>
      </c>
      <c r="I458" s="31"/>
      <c r="J458" s="31"/>
      <c r="K458" s="51"/>
      <c r="L458" s="132"/>
      <c r="M458" s="17"/>
      <c r="N458" s="39"/>
      <c r="O458" s="40">
        <f>IF(H458=0,"",H458/G457)</f>
        <v>1</v>
      </c>
      <c r="P458" s="41">
        <v>32</v>
      </c>
      <c r="Q458" s="42">
        <f t="shared" si="38"/>
        <v>1</v>
      </c>
      <c r="R458" s="42">
        <f t="shared" si="39"/>
        <v>0</v>
      </c>
      <c r="S458" s="52"/>
      <c r="T458" s="52"/>
      <c r="U458" s="52"/>
      <c r="V458" s="52"/>
    </row>
    <row r="459" spans="1:22" ht="15.75" customHeight="1">
      <c r="A459" s="9" t="s">
        <v>47</v>
      </c>
      <c r="B459" s="31"/>
      <c r="C459" s="31"/>
      <c r="D459" s="31"/>
      <c r="E459" s="31"/>
      <c r="F459" s="31"/>
      <c r="G459" s="31"/>
      <c r="H459" s="31"/>
      <c r="I459" s="31">
        <v>30</v>
      </c>
      <c r="J459" s="31"/>
      <c r="K459" s="51"/>
      <c r="L459" s="132"/>
      <c r="M459" s="17"/>
      <c r="N459" s="39"/>
      <c r="O459" s="40">
        <f>IF(I459=0,"",I459/H458)</f>
        <v>1</v>
      </c>
      <c r="P459" s="41">
        <v>32</v>
      </c>
      <c r="Q459" s="42">
        <f t="shared" si="38"/>
        <v>1</v>
      </c>
      <c r="R459" s="42">
        <f t="shared" si="39"/>
        <v>0</v>
      </c>
      <c r="S459" s="52"/>
      <c r="T459" s="52"/>
      <c r="U459" s="52"/>
      <c r="V459" s="52"/>
    </row>
    <row r="460" spans="1:22" ht="15.75" customHeight="1">
      <c r="A460" s="9" t="s">
        <v>49</v>
      </c>
      <c r="B460" s="31"/>
      <c r="C460" s="31"/>
      <c r="D460" s="31"/>
      <c r="E460" s="31"/>
      <c r="F460" s="31"/>
      <c r="G460" s="31"/>
      <c r="H460" s="31"/>
      <c r="I460" s="31"/>
      <c r="J460" s="31">
        <v>29</v>
      </c>
      <c r="K460" s="51">
        <v>28</v>
      </c>
      <c r="L460" s="132"/>
      <c r="M460" s="17"/>
      <c r="N460" s="39"/>
      <c r="O460" s="55">
        <f>IF(J460=0,"",J460/I459)</f>
        <v>0.96666666666666667</v>
      </c>
      <c r="P460" s="41">
        <v>32</v>
      </c>
      <c r="Q460" s="56">
        <f t="shared" si="38"/>
        <v>1</v>
      </c>
      <c r="R460" s="56">
        <f t="shared" si="39"/>
        <v>0</v>
      </c>
      <c r="S460" s="52"/>
      <c r="T460" s="52"/>
      <c r="U460" s="52"/>
      <c r="V460" s="52"/>
    </row>
    <row r="461" spans="1:22" ht="15.75" customHeight="1">
      <c r="A461" s="9" t="s">
        <v>52</v>
      </c>
      <c r="B461" s="31"/>
      <c r="C461" s="31"/>
      <c r="D461" s="31"/>
      <c r="E461" s="31"/>
      <c r="F461" s="31"/>
      <c r="G461" s="31"/>
      <c r="H461" s="31"/>
      <c r="I461" s="31"/>
      <c r="J461" s="31">
        <v>2</v>
      </c>
      <c r="K461" s="51">
        <v>2</v>
      </c>
      <c r="L461" s="132"/>
      <c r="M461" s="17"/>
      <c r="N461" s="18"/>
      <c r="O461" s="59"/>
      <c r="P461" s="41">
        <v>4</v>
      </c>
      <c r="Q461" s="60"/>
      <c r="R461" s="61"/>
      <c r="S461" s="52"/>
      <c r="T461" s="52"/>
      <c r="U461" s="52"/>
      <c r="V461" s="52"/>
    </row>
    <row r="462" spans="1:22" ht="15.75" customHeight="1">
      <c r="A462" s="9" t="s">
        <v>53</v>
      </c>
      <c r="B462" s="31"/>
      <c r="C462" s="31"/>
      <c r="D462" s="31"/>
      <c r="E462" s="31"/>
      <c r="F462" s="31"/>
      <c r="G462" s="31"/>
      <c r="H462" s="31"/>
      <c r="I462" s="31"/>
      <c r="J462" s="31">
        <v>1</v>
      </c>
      <c r="K462" s="51">
        <v>1</v>
      </c>
      <c r="L462" s="132"/>
      <c r="M462" s="17"/>
      <c r="N462" s="18"/>
      <c r="O462" s="29"/>
      <c r="P462" s="44">
        <v>2</v>
      </c>
      <c r="Q462" s="46"/>
      <c r="R462" s="29"/>
      <c r="S462" s="52"/>
      <c r="T462" s="52"/>
      <c r="U462" s="52"/>
      <c r="V462" s="52"/>
    </row>
    <row r="463" spans="1:22" ht="15.75" customHeight="1">
      <c r="A463" s="9" t="s">
        <v>54</v>
      </c>
      <c r="B463" s="31"/>
      <c r="C463" s="31"/>
      <c r="D463" s="31"/>
      <c r="E463" s="31"/>
      <c r="F463" s="31"/>
      <c r="G463" s="31"/>
      <c r="H463" s="31"/>
      <c r="I463" s="31"/>
      <c r="J463" s="31">
        <v>1</v>
      </c>
      <c r="K463" s="51" t="s">
        <v>67</v>
      </c>
      <c r="L463" s="132"/>
      <c r="M463" s="17"/>
      <c r="N463" s="18"/>
      <c r="O463" s="29"/>
      <c r="P463" s="44">
        <v>1</v>
      </c>
      <c r="Q463" s="46"/>
      <c r="R463" s="29"/>
      <c r="S463" s="52"/>
      <c r="T463" s="52"/>
      <c r="U463" s="52"/>
      <c r="V463" s="52"/>
    </row>
    <row r="464" spans="1:22" ht="15.75" customHeight="1">
      <c r="A464" s="9" t="s">
        <v>55</v>
      </c>
      <c r="B464" s="31"/>
      <c r="C464" s="31"/>
      <c r="D464" s="31"/>
      <c r="E464" s="31"/>
      <c r="F464" s="31"/>
      <c r="G464" s="31"/>
      <c r="H464" s="31"/>
      <c r="I464" s="31"/>
      <c r="J464" s="31"/>
      <c r="K464" s="51"/>
      <c r="L464" s="132"/>
      <c r="M464" s="17"/>
      <c r="N464" s="18"/>
      <c r="O464" s="29"/>
      <c r="P464" s="44"/>
      <c r="Q464" s="46"/>
      <c r="R464" s="29"/>
      <c r="S464" s="52"/>
      <c r="T464" s="52"/>
      <c r="U464" s="52"/>
      <c r="V464" s="52"/>
    </row>
    <row r="465" spans="1:22" ht="15.75" customHeight="1">
      <c r="A465" s="9" t="s">
        <v>56</v>
      </c>
      <c r="B465" s="31"/>
      <c r="C465" s="31"/>
      <c r="D465" s="31"/>
      <c r="E465" s="31"/>
      <c r="F465" s="31"/>
      <c r="G465" s="31"/>
      <c r="H465" s="31"/>
      <c r="I465" s="31"/>
      <c r="J465" s="31"/>
      <c r="K465" s="51"/>
      <c r="L465" s="132"/>
      <c r="M465" s="17"/>
      <c r="N465" s="18"/>
      <c r="O465" s="17"/>
      <c r="P465" s="18"/>
      <c r="Q465" s="28"/>
      <c r="R465" s="29"/>
      <c r="S465" s="52"/>
      <c r="T465" s="52"/>
      <c r="U465" s="52"/>
      <c r="V465" s="52"/>
    </row>
    <row r="466" spans="1:22" ht="15.75" customHeight="1">
      <c r="A466" s="9" t="s">
        <v>57</v>
      </c>
      <c r="B466" s="31"/>
      <c r="C466" s="31"/>
      <c r="D466" s="31"/>
      <c r="E466" s="31"/>
      <c r="F466" s="31"/>
      <c r="G466" s="31"/>
      <c r="H466" s="31"/>
      <c r="I466" s="31"/>
      <c r="J466" s="31"/>
      <c r="K466" s="51"/>
      <c r="L466" s="132"/>
      <c r="M466" s="17"/>
      <c r="N466" s="18"/>
      <c r="O466" s="19" t="s">
        <v>48</v>
      </c>
      <c r="P466" s="20">
        <v>29</v>
      </c>
      <c r="Q466" s="21">
        <f>K469</f>
        <v>31</v>
      </c>
      <c r="R466" s="22" t="s">
        <v>3</v>
      </c>
      <c r="S466" s="52"/>
      <c r="T466" s="52"/>
      <c r="U466" s="52"/>
      <c r="V466" s="52"/>
    </row>
    <row r="467" spans="1:22" ht="15.75" customHeight="1">
      <c r="A467" s="9" t="s">
        <v>58</v>
      </c>
      <c r="B467" s="31"/>
      <c r="C467" s="31"/>
      <c r="D467" s="31"/>
      <c r="E467" s="31"/>
      <c r="F467" s="31"/>
      <c r="G467" s="31"/>
      <c r="H467" s="31"/>
      <c r="I467" s="31"/>
      <c r="J467" s="31"/>
      <c r="K467" s="51"/>
      <c r="L467" s="132"/>
      <c r="M467" s="17"/>
      <c r="N467" s="18"/>
      <c r="O467" s="23" t="s">
        <v>50</v>
      </c>
      <c r="P467" s="24">
        <f>IF(P466/B452=0,"",P466/B452)</f>
        <v>0.76315789473684215</v>
      </c>
      <c r="Q467" s="25">
        <f>IF(P466/Q466=0,"",P466/Q466)</f>
        <v>0.93548387096774188</v>
      </c>
      <c r="R467" s="26" t="s">
        <v>51</v>
      </c>
      <c r="S467" s="52"/>
      <c r="T467" s="52"/>
      <c r="U467" s="52"/>
      <c r="V467" s="52"/>
    </row>
    <row r="468" spans="1:22" ht="15.75" customHeight="1">
      <c r="A468" s="9" t="s">
        <v>59</v>
      </c>
      <c r="B468" s="115"/>
      <c r="C468" s="115"/>
      <c r="D468" s="115"/>
      <c r="E468" s="115"/>
      <c r="F468" s="115"/>
      <c r="G468" s="115"/>
      <c r="H468" s="115"/>
      <c r="I468" s="115"/>
      <c r="J468" s="115"/>
      <c r="K468" s="51"/>
      <c r="L468" s="133"/>
      <c r="M468" s="48"/>
      <c r="N468" s="49"/>
      <c r="O468" s="11"/>
      <c r="P468" s="12"/>
      <c r="Q468" s="12"/>
      <c r="R468" s="13"/>
      <c r="S468" s="52"/>
      <c r="T468" s="52"/>
      <c r="U468" s="52"/>
      <c r="V468" s="52"/>
    </row>
    <row r="469" spans="1:22" ht="18.75" customHeight="1">
      <c r="A469" s="14"/>
      <c r="B469" s="193" t="s">
        <v>37</v>
      </c>
      <c r="C469" s="193"/>
      <c r="D469" s="193"/>
      <c r="E469" s="193"/>
      <c r="F469" s="193"/>
      <c r="G469" s="193"/>
      <c r="H469" s="193"/>
      <c r="I469" s="193"/>
      <c r="J469" s="193"/>
      <c r="K469" s="114">
        <f>SUM(K452:K468)</f>
        <v>31</v>
      </c>
      <c r="L469" s="134">
        <f>IF(K460=0,"",K460/B452)</f>
        <v>0.73684210526315785</v>
      </c>
      <c r="M469" s="30">
        <f>IF(K469=0,"",K469/B452)</f>
        <v>0.81578947368421051</v>
      </c>
      <c r="N469" s="30">
        <f>IF(K460=0,"",M469-L469)</f>
        <v>7.8947368421052655E-2</v>
      </c>
      <c r="O469" s="5"/>
      <c r="P469" s="6"/>
      <c r="Q469" s="16"/>
      <c r="R469" s="5"/>
      <c r="S469" s="52"/>
      <c r="T469" s="52"/>
      <c r="U469" s="52"/>
      <c r="V469" s="52"/>
    </row>
    <row r="470" spans="1:22" ht="12.75" customHeight="1">
      <c r="L470" s="130"/>
      <c r="M470" s="5"/>
      <c r="O470" s="5"/>
      <c r="S470" s="52"/>
      <c r="T470" s="52"/>
      <c r="U470" s="52"/>
      <c r="V470" s="52"/>
    </row>
    <row r="471" spans="1:22" ht="12.75" customHeight="1">
      <c r="L471" s="130"/>
      <c r="M471" s="5"/>
      <c r="O471" s="5"/>
      <c r="S471" s="52"/>
      <c r="T471" s="52"/>
      <c r="U471" s="52"/>
      <c r="V471" s="52"/>
    </row>
    <row r="472" spans="1:22" ht="26.25">
      <c r="A472" s="7"/>
      <c r="B472" s="194" t="s">
        <v>72</v>
      </c>
      <c r="C472" s="194"/>
      <c r="D472" s="194"/>
      <c r="E472" s="194"/>
      <c r="F472" s="194"/>
      <c r="G472" s="194"/>
      <c r="H472" s="194"/>
      <c r="I472" s="194"/>
      <c r="J472" s="194"/>
      <c r="K472" s="113" t="s">
        <v>41</v>
      </c>
      <c r="L472" s="136"/>
      <c r="M472" s="67"/>
      <c r="N472" s="6"/>
      <c r="O472" s="5"/>
      <c r="P472" s="6"/>
      <c r="Q472" s="6"/>
      <c r="R472" s="6"/>
      <c r="S472" s="52"/>
      <c r="T472" s="52"/>
      <c r="U472" s="52"/>
      <c r="V472" s="52"/>
    </row>
    <row r="473" spans="1:22" ht="20.25">
      <c r="A473" s="195" t="s">
        <v>1</v>
      </c>
      <c r="B473" s="197" t="s">
        <v>2</v>
      </c>
      <c r="C473" s="205"/>
      <c r="D473" s="205"/>
      <c r="E473" s="205"/>
      <c r="F473" s="205"/>
      <c r="G473" s="205"/>
      <c r="H473" s="205"/>
      <c r="I473" s="205"/>
      <c r="J473" s="206"/>
      <c r="K473" s="200" t="s">
        <v>3</v>
      </c>
      <c r="L473" s="191" t="s">
        <v>4</v>
      </c>
      <c r="M473" s="191" t="s">
        <v>5</v>
      </c>
      <c r="N473" s="202" t="s">
        <v>6</v>
      </c>
      <c r="O473" s="191" t="s">
        <v>7</v>
      </c>
      <c r="P473" s="189" t="s">
        <v>8</v>
      </c>
      <c r="Q473" s="189" t="s">
        <v>9</v>
      </c>
      <c r="R473" s="191" t="s">
        <v>10</v>
      </c>
      <c r="S473" s="52"/>
      <c r="T473" s="52"/>
      <c r="U473" s="52"/>
      <c r="V473" s="52"/>
    </row>
    <row r="474" spans="1:22" ht="15.75" customHeight="1">
      <c r="A474" s="204"/>
      <c r="B474" s="9" t="s">
        <v>11</v>
      </c>
      <c r="C474" s="9" t="s">
        <v>12</v>
      </c>
      <c r="D474" s="9" t="s">
        <v>13</v>
      </c>
      <c r="E474" s="9" t="s">
        <v>14</v>
      </c>
      <c r="F474" s="9" t="s">
        <v>15</v>
      </c>
      <c r="G474" s="9" t="s">
        <v>16</v>
      </c>
      <c r="H474" s="9" t="s">
        <v>17</v>
      </c>
      <c r="I474" s="9" t="s">
        <v>18</v>
      </c>
      <c r="J474" s="9" t="s">
        <v>19</v>
      </c>
      <c r="K474" s="207"/>
      <c r="L474" s="207"/>
      <c r="M474" s="204"/>
      <c r="N474" s="204"/>
      <c r="O474" s="204"/>
      <c r="P474" s="204"/>
      <c r="Q474" s="204"/>
      <c r="R474" s="204"/>
      <c r="S474" s="52"/>
      <c r="T474" s="52"/>
      <c r="U474" s="52"/>
      <c r="V474" s="52"/>
    </row>
    <row r="475" spans="1:22" ht="15.75" customHeight="1">
      <c r="A475" s="9" t="s">
        <v>41</v>
      </c>
      <c r="B475" s="31">
        <v>76</v>
      </c>
      <c r="C475" s="31"/>
      <c r="D475" s="31"/>
      <c r="E475" s="31"/>
      <c r="F475" s="31"/>
      <c r="G475" s="31"/>
      <c r="H475" s="31"/>
      <c r="I475" s="31"/>
      <c r="J475" s="31"/>
      <c r="K475" s="51"/>
      <c r="L475" s="131"/>
      <c r="M475" s="33"/>
      <c r="N475" s="34"/>
      <c r="O475" s="53"/>
      <c r="P475" s="36">
        <v>76</v>
      </c>
      <c r="Q475" s="54"/>
      <c r="R475" s="53"/>
      <c r="S475" s="52"/>
      <c r="T475" s="52"/>
      <c r="U475" s="52"/>
      <c r="V475" s="52"/>
    </row>
    <row r="476" spans="1:22" ht="15.75" customHeight="1">
      <c r="A476" s="9" t="s">
        <v>42</v>
      </c>
      <c r="B476" s="31"/>
      <c r="C476" s="31">
        <v>66</v>
      </c>
      <c r="D476" s="31"/>
      <c r="E476" s="31"/>
      <c r="F476" s="31"/>
      <c r="G476" s="31"/>
      <c r="H476" s="31"/>
      <c r="I476" s="31"/>
      <c r="J476" s="31"/>
      <c r="K476" s="51"/>
      <c r="L476" s="132"/>
      <c r="M476" s="17"/>
      <c r="N476" s="39"/>
      <c r="O476" s="40">
        <f>IF(C476=0,"",C476/B475)</f>
        <v>0.86842105263157898</v>
      </c>
      <c r="P476" s="41">
        <v>66</v>
      </c>
      <c r="Q476" s="42">
        <f t="shared" ref="Q476:Q483" si="40">IF(P476=0,"",P476/P475)</f>
        <v>0.86842105263157898</v>
      </c>
      <c r="R476" s="42">
        <f t="shared" ref="R476:R483" si="41">IF(P476=0,"",100%-Q476)</f>
        <v>0.13157894736842102</v>
      </c>
      <c r="S476" s="52"/>
      <c r="T476" s="52"/>
      <c r="U476" s="52"/>
      <c r="V476" s="52"/>
    </row>
    <row r="477" spans="1:22" ht="15.75" customHeight="1">
      <c r="A477" s="9" t="s">
        <v>43</v>
      </c>
      <c r="B477" s="31"/>
      <c r="C477" s="31"/>
      <c r="D477" s="31">
        <v>64</v>
      </c>
      <c r="E477" s="31"/>
      <c r="F477" s="31"/>
      <c r="G477" s="31"/>
      <c r="H477" s="31"/>
      <c r="I477" s="31"/>
      <c r="J477" s="31"/>
      <c r="K477" s="51"/>
      <c r="L477" s="132"/>
      <c r="M477" s="17"/>
      <c r="N477" s="39"/>
      <c r="O477" s="40">
        <f>IF(D477=0,"",D477/C476)</f>
        <v>0.96969696969696972</v>
      </c>
      <c r="P477" s="41">
        <v>64</v>
      </c>
      <c r="Q477" s="42">
        <f t="shared" si="40"/>
        <v>0.96969696969696972</v>
      </c>
      <c r="R477" s="42">
        <f t="shared" si="41"/>
        <v>3.0303030303030276E-2</v>
      </c>
      <c r="S477" s="57">
        <f>P477/P475</f>
        <v>0.84210526315789469</v>
      </c>
      <c r="T477" s="52"/>
      <c r="U477" s="52"/>
      <c r="V477" s="52"/>
    </row>
    <row r="478" spans="1:22" ht="15.75" customHeight="1">
      <c r="A478" s="9" t="s">
        <v>44</v>
      </c>
      <c r="B478" s="31"/>
      <c r="C478" s="31"/>
      <c r="D478" s="31"/>
      <c r="E478" s="31">
        <v>63</v>
      </c>
      <c r="F478" s="31"/>
      <c r="G478" s="31"/>
      <c r="H478" s="31"/>
      <c r="I478" s="31"/>
      <c r="J478" s="31"/>
      <c r="K478" s="51"/>
      <c r="L478" s="132"/>
      <c r="M478" s="17"/>
      <c r="N478" s="39"/>
      <c r="O478" s="40">
        <f>IF(E478=0,"",E478/D477)</f>
        <v>0.984375</v>
      </c>
      <c r="P478" s="41">
        <v>64</v>
      </c>
      <c r="Q478" s="42">
        <f t="shared" si="40"/>
        <v>1</v>
      </c>
      <c r="R478" s="42">
        <f t="shared" si="41"/>
        <v>0</v>
      </c>
      <c r="S478" s="52"/>
      <c r="T478" s="52"/>
      <c r="U478" s="52"/>
      <c r="V478" s="52"/>
    </row>
    <row r="479" spans="1:22" ht="15.75" customHeight="1">
      <c r="A479" s="9" t="s">
        <v>45</v>
      </c>
      <c r="B479" s="31"/>
      <c r="C479" s="31"/>
      <c r="D479" s="31"/>
      <c r="E479" s="31"/>
      <c r="F479" s="31">
        <v>62</v>
      </c>
      <c r="G479" s="31"/>
      <c r="H479" s="31"/>
      <c r="I479" s="31"/>
      <c r="J479" s="31"/>
      <c r="K479" s="51"/>
      <c r="L479" s="132"/>
      <c r="M479" s="17"/>
      <c r="N479" s="39"/>
      <c r="O479" s="40">
        <f>IF(F479=0,"",F479/E478)</f>
        <v>0.98412698412698407</v>
      </c>
      <c r="P479" s="41">
        <v>63</v>
      </c>
      <c r="Q479" s="42">
        <f t="shared" si="40"/>
        <v>0.984375</v>
      </c>
      <c r="R479" s="42">
        <f t="shared" si="41"/>
        <v>1.5625E-2</v>
      </c>
      <c r="S479" s="52"/>
      <c r="T479" s="52"/>
      <c r="U479" s="52"/>
      <c r="V479" s="52"/>
    </row>
    <row r="480" spans="1:22" ht="15.75" customHeight="1">
      <c r="A480" s="9" t="s">
        <v>46</v>
      </c>
      <c r="B480" s="31"/>
      <c r="C480" s="31"/>
      <c r="D480" s="31"/>
      <c r="E480" s="31"/>
      <c r="F480" s="31"/>
      <c r="G480" s="31">
        <v>60</v>
      </c>
      <c r="H480" s="31"/>
      <c r="I480" s="31"/>
      <c r="J480" s="31"/>
      <c r="K480" s="51"/>
      <c r="L480" s="132"/>
      <c r="M480" s="17"/>
      <c r="N480" s="39"/>
      <c r="O480" s="40">
        <f>IF(G480=0,"",G480/F479)</f>
        <v>0.967741935483871</v>
      </c>
      <c r="P480" s="41">
        <v>63</v>
      </c>
      <c r="Q480" s="42">
        <f t="shared" si="40"/>
        <v>1</v>
      </c>
      <c r="R480" s="42">
        <f t="shared" si="41"/>
        <v>0</v>
      </c>
      <c r="S480" s="52"/>
      <c r="T480" s="52"/>
      <c r="U480" s="52"/>
      <c r="V480" s="52"/>
    </row>
    <row r="481" spans="1:22" ht="15.75" customHeight="1">
      <c r="A481" s="9" t="s">
        <v>47</v>
      </c>
      <c r="B481" s="31"/>
      <c r="C481" s="31"/>
      <c r="D481" s="31"/>
      <c r="E481" s="31"/>
      <c r="F481" s="31"/>
      <c r="G481" s="31"/>
      <c r="H481" s="31">
        <v>56</v>
      </c>
      <c r="I481" s="31"/>
      <c r="J481" s="31"/>
      <c r="K481" s="51"/>
      <c r="L481" s="132"/>
      <c r="M481" s="17"/>
      <c r="N481" s="39"/>
      <c r="O481" s="40">
        <f>IF(H481=0,"",H481/G480)</f>
        <v>0.93333333333333335</v>
      </c>
      <c r="P481" s="41">
        <v>61</v>
      </c>
      <c r="Q481" s="42">
        <f t="shared" si="40"/>
        <v>0.96825396825396826</v>
      </c>
      <c r="R481" s="42">
        <f t="shared" si="41"/>
        <v>3.1746031746031744E-2</v>
      </c>
      <c r="S481" s="52"/>
      <c r="T481" s="52"/>
      <c r="U481" s="52"/>
      <c r="V481" s="52"/>
    </row>
    <row r="482" spans="1:22" ht="15.75" customHeight="1">
      <c r="A482" s="9" t="s">
        <v>49</v>
      </c>
      <c r="B482" s="31"/>
      <c r="C482" s="31"/>
      <c r="D482" s="31"/>
      <c r="E482" s="31"/>
      <c r="F482" s="31"/>
      <c r="G482" s="31"/>
      <c r="H482" s="31"/>
      <c r="I482" s="31">
        <v>56</v>
      </c>
      <c r="J482" s="31"/>
      <c r="K482" s="51"/>
      <c r="L482" s="132"/>
      <c r="M482" s="17"/>
      <c r="N482" s="39"/>
      <c r="O482" s="40">
        <f>IF(I482=0,"",I482/H481)</f>
        <v>1</v>
      </c>
      <c r="P482" s="41">
        <v>61</v>
      </c>
      <c r="Q482" s="42">
        <f t="shared" si="40"/>
        <v>1</v>
      </c>
      <c r="R482" s="42">
        <f t="shared" si="41"/>
        <v>0</v>
      </c>
      <c r="S482" s="52"/>
      <c r="T482" s="52"/>
      <c r="U482" s="52"/>
      <c r="V482" s="52"/>
    </row>
    <row r="483" spans="1:22" ht="15.75" customHeight="1">
      <c r="A483" s="9" t="s">
        <v>52</v>
      </c>
      <c r="B483" s="31"/>
      <c r="C483" s="31"/>
      <c r="D483" s="31"/>
      <c r="E483" s="31"/>
      <c r="F483" s="31"/>
      <c r="G483" s="31"/>
      <c r="H483" s="31"/>
      <c r="I483" s="31"/>
      <c r="J483" s="31">
        <v>55</v>
      </c>
      <c r="K483" s="51">
        <v>53</v>
      </c>
      <c r="L483" s="132"/>
      <c r="M483" s="17"/>
      <c r="N483" s="39"/>
      <c r="O483" s="55">
        <f>IF(J483=0,"",J483/I482)</f>
        <v>0.9821428571428571</v>
      </c>
      <c r="P483" s="41">
        <v>59</v>
      </c>
      <c r="Q483" s="56">
        <f t="shared" si="40"/>
        <v>0.96721311475409832</v>
      </c>
      <c r="R483" s="56">
        <f t="shared" si="41"/>
        <v>3.2786885245901676E-2</v>
      </c>
      <c r="S483" s="52"/>
      <c r="T483" s="52"/>
      <c r="U483" s="52"/>
      <c r="V483" s="52"/>
    </row>
    <row r="484" spans="1:22" ht="15.75" customHeight="1">
      <c r="A484" s="9" t="s">
        <v>53</v>
      </c>
      <c r="B484" s="31"/>
      <c r="C484" s="31"/>
      <c r="D484" s="31"/>
      <c r="E484" s="31"/>
      <c r="F484" s="31"/>
      <c r="G484" s="31"/>
      <c r="H484" s="31"/>
      <c r="I484" s="31"/>
      <c r="J484" s="31">
        <v>3</v>
      </c>
      <c r="K484" s="51">
        <v>3</v>
      </c>
      <c r="L484" s="132"/>
      <c r="M484" s="17"/>
      <c r="N484" s="18"/>
      <c r="O484" s="59"/>
      <c r="P484" s="41">
        <v>6</v>
      </c>
      <c r="Q484" s="60"/>
      <c r="R484" s="61"/>
      <c r="S484" s="52"/>
      <c r="T484" s="52"/>
      <c r="U484" s="52"/>
      <c r="V484" s="52"/>
    </row>
    <row r="485" spans="1:22" ht="15.75" customHeight="1">
      <c r="A485" s="9" t="s">
        <v>54</v>
      </c>
      <c r="B485" s="31"/>
      <c r="C485" s="31"/>
      <c r="D485" s="31"/>
      <c r="E485" s="31"/>
      <c r="F485" s="31"/>
      <c r="G485" s="31"/>
      <c r="H485" s="31"/>
      <c r="I485" s="31"/>
      <c r="J485" s="31">
        <v>1</v>
      </c>
      <c r="K485" s="51">
        <v>1</v>
      </c>
      <c r="L485" s="132"/>
      <c r="M485" s="17"/>
      <c r="N485" s="18"/>
      <c r="O485" s="29"/>
      <c r="P485" s="44">
        <v>2</v>
      </c>
      <c r="Q485" s="46"/>
      <c r="R485" s="29"/>
      <c r="S485" s="52"/>
      <c r="T485" s="52"/>
      <c r="U485" s="52"/>
      <c r="V485" s="52"/>
    </row>
    <row r="486" spans="1:22" ht="15.75" customHeight="1">
      <c r="A486" s="9" t="s">
        <v>55</v>
      </c>
      <c r="B486" s="31"/>
      <c r="C486" s="31"/>
      <c r="D486" s="31"/>
      <c r="E486" s="31"/>
      <c r="F486" s="31"/>
      <c r="G486" s="31"/>
      <c r="H486" s="31"/>
      <c r="I486" s="31"/>
      <c r="J486" s="31">
        <v>1</v>
      </c>
      <c r="K486" s="51">
        <v>2</v>
      </c>
      <c r="L486" s="132"/>
      <c r="M486" s="17"/>
      <c r="N486" s="18"/>
      <c r="O486" s="29"/>
      <c r="P486" s="44">
        <v>2</v>
      </c>
      <c r="Q486" s="46"/>
      <c r="R486" s="29"/>
      <c r="S486" s="52"/>
      <c r="T486" s="52"/>
      <c r="U486" s="52"/>
      <c r="V486" s="52"/>
    </row>
    <row r="487" spans="1:22" ht="15.75" customHeight="1">
      <c r="A487" s="9" t="s">
        <v>56</v>
      </c>
      <c r="B487" s="31"/>
      <c r="C487" s="31"/>
      <c r="D487" s="31"/>
      <c r="E487" s="31"/>
      <c r="F487" s="31"/>
      <c r="G487" s="31"/>
      <c r="H487" s="31"/>
      <c r="I487" s="31"/>
      <c r="J487" s="31"/>
      <c r="K487" s="51"/>
      <c r="L487" s="132"/>
      <c r="M487" s="17"/>
      <c r="N487" s="18"/>
      <c r="O487" s="29"/>
      <c r="P487" s="44"/>
      <c r="Q487" s="46"/>
      <c r="R487" s="29"/>
      <c r="S487" s="52"/>
      <c r="T487" s="52"/>
      <c r="U487" s="52"/>
      <c r="V487" s="52"/>
    </row>
    <row r="488" spans="1:22" ht="15.75" customHeight="1">
      <c r="A488" s="9" t="s">
        <v>57</v>
      </c>
      <c r="B488" s="31"/>
      <c r="C488" s="31"/>
      <c r="D488" s="31"/>
      <c r="E488" s="31"/>
      <c r="F488" s="31"/>
      <c r="G488" s="31"/>
      <c r="H488" s="31"/>
      <c r="I488" s="31"/>
      <c r="J488" s="31"/>
      <c r="K488" s="51"/>
      <c r="L488" s="132"/>
      <c r="M488" s="17"/>
      <c r="N488" s="18"/>
      <c r="O488" s="17"/>
      <c r="P488" s="18"/>
      <c r="Q488" s="28"/>
      <c r="R488" s="29"/>
      <c r="S488" s="52"/>
      <c r="T488" s="52"/>
      <c r="U488" s="52"/>
      <c r="V488" s="52"/>
    </row>
    <row r="489" spans="1:22" ht="15.75" customHeight="1">
      <c r="A489" s="9" t="s">
        <v>58</v>
      </c>
      <c r="B489" s="31"/>
      <c r="C489" s="31"/>
      <c r="D489" s="31"/>
      <c r="E489" s="31"/>
      <c r="F489" s="31"/>
      <c r="G489" s="31"/>
      <c r="H489" s="31"/>
      <c r="I489" s="31"/>
      <c r="J489" s="31"/>
      <c r="K489" s="51"/>
      <c r="L489" s="132"/>
      <c r="M489" s="17"/>
      <c r="N489" s="18"/>
      <c r="O489" s="19" t="s">
        <v>48</v>
      </c>
      <c r="P489" s="20">
        <v>55</v>
      </c>
      <c r="Q489" s="21">
        <f>K492</f>
        <v>59</v>
      </c>
      <c r="R489" s="22" t="s">
        <v>3</v>
      </c>
      <c r="S489" s="52"/>
      <c r="T489" s="52"/>
      <c r="U489" s="52"/>
      <c r="V489" s="52"/>
    </row>
    <row r="490" spans="1:22" ht="15.75" customHeight="1">
      <c r="A490" s="9" t="s">
        <v>59</v>
      </c>
      <c r="B490" s="31"/>
      <c r="C490" s="31"/>
      <c r="D490" s="31"/>
      <c r="E490" s="31"/>
      <c r="F490" s="31"/>
      <c r="G490" s="31"/>
      <c r="H490" s="31"/>
      <c r="I490" s="31"/>
      <c r="J490" s="31"/>
      <c r="K490" s="51"/>
      <c r="L490" s="132"/>
      <c r="M490" s="17"/>
      <c r="N490" s="18"/>
      <c r="O490" s="23" t="s">
        <v>50</v>
      </c>
      <c r="P490" s="24">
        <f>IF(P489/B475=0,"",P489/B475)</f>
        <v>0.72368421052631582</v>
      </c>
      <c r="Q490" s="25">
        <f>IF(P489/Q489=0,"",P489/Q489)</f>
        <v>0.93220338983050843</v>
      </c>
      <c r="R490" s="26" t="s">
        <v>51</v>
      </c>
      <c r="S490" s="52"/>
      <c r="T490" s="52"/>
      <c r="U490" s="52"/>
      <c r="V490" s="52"/>
    </row>
    <row r="491" spans="1:22" ht="15.75" customHeight="1">
      <c r="A491" s="9" t="s">
        <v>60</v>
      </c>
      <c r="B491" s="115"/>
      <c r="C491" s="115"/>
      <c r="D491" s="115"/>
      <c r="E491" s="115"/>
      <c r="F491" s="115"/>
      <c r="G491" s="115"/>
      <c r="H491" s="115"/>
      <c r="I491" s="115"/>
      <c r="J491" s="115"/>
      <c r="K491" s="51"/>
      <c r="L491" s="133"/>
      <c r="M491" s="48"/>
      <c r="N491" s="49"/>
      <c r="O491" s="11"/>
      <c r="P491" s="12"/>
      <c r="Q491" s="12"/>
      <c r="R491" s="13"/>
      <c r="S491" s="52"/>
      <c r="T491" s="52"/>
      <c r="U491" s="52"/>
      <c r="V491" s="52"/>
    </row>
    <row r="492" spans="1:22" ht="18" customHeight="1">
      <c r="A492" s="14"/>
      <c r="B492" s="193" t="s">
        <v>37</v>
      </c>
      <c r="C492" s="193"/>
      <c r="D492" s="193"/>
      <c r="E492" s="193"/>
      <c r="F492" s="193"/>
      <c r="G492" s="193"/>
      <c r="H492" s="193"/>
      <c r="I492" s="193"/>
      <c r="J492" s="193"/>
      <c r="K492" s="114">
        <f>SUM(K475:K488)</f>
        <v>59</v>
      </c>
      <c r="L492" s="134">
        <f>IF(K483=0,"",K483/B475)</f>
        <v>0.69736842105263153</v>
      </c>
      <c r="M492" s="30">
        <f>IF(K492=0,"",K492/B475)</f>
        <v>0.77631578947368418</v>
      </c>
      <c r="N492" s="30">
        <f>IF(K483=0,"",M492-L492)</f>
        <v>7.8947368421052655E-2</v>
      </c>
      <c r="O492" s="5"/>
      <c r="P492" s="6"/>
      <c r="Q492" s="16"/>
      <c r="R492" s="5"/>
      <c r="S492" s="52"/>
      <c r="T492" s="52"/>
      <c r="U492" s="52"/>
      <c r="V492" s="52"/>
    </row>
    <row r="493" spans="1:22" ht="12.75" customHeight="1">
      <c r="L493" s="130"/>
      <c r="M493" s="5"/>
      <c r="O493" s="5"/>
      <c r="S493" s="52"/>
      <c r="T493" s="52"/>
      <c r="U493" s="52"/>
      <c r="V493" s="52"/>
    </row>
    <row r="494" spans="1:22" ht="12.75" customHeight="1">
      <c r="L494" s="130"/>
      <c r="M494" s="5"/>
      <c r="O494" s="5"/>
      <c r="S494" s="52"/>
      <c r="T494" s="52"/>
      <c r="U494" s="52"/>
      <c r="V494" s="52"/>
    </row>
    <row r="495" spans="1:22" ht="26.25">
      <c r="A495" s="7"/>
      <c r="B495" s="194" t="s">
        <v>72</v>
      </c>
      <c r="C495" s="194"/>
      <c r="D495" s="194"/>
      <c r="E495" s="194"/>
      <c r="F495" s="194"/>
      <c r="G495" s="194"/>
      <c r="H495" s="194"/>
      <c r="I495" s="194"/>
      <c r="J495" s="194"/>
      <c r="K495" s="113" t="s">
        <v>42</v>
      </c>
      <c r="L495" s="136"/>
      <c r="M495" s="67"/>
      <c r="N495" s="6"/>
      <c r="O495" s="5"/>
      <c r="P495" s="6"/>
      <c r="Q495" s="6"/>
      <c r="R495" s="6"/>
      <c r="S495" s="52"/>
      <c r="T495" s="52"/>
      <c r="U495" s="52"/>
      <c r="V495" s="52"/>
    </row>
    <row r="496" spans="1:22" ht="20.25">
      <c r="A496" s="195" t="s">
        <v>1</v>
      </c>
      <c r="B496" s="197" t="s">
        <v>2</v>
      </c>
      <c r="C496" s="205"/>
      <c r="D496" s="205"/>
      <c r="E496" s="205"/>
      <c r="F496" s="205"/>
      <c r="G496" s="205"/>
      <c r="H496" s="205"/>
      <c r="I496" s="205"/>
      <c r="J496" s="206"/>
      <c r="K496" s="200" t="s">
        <v>3</v>
      </c>
      <c r="L496" s="191" t="s">
        <v>4</v>
      </c>
      <c r="M496" s="191" t="s">
        <v>5</v>
      </c>
      <c r="N496" s="202" t="s">
        <v>6</v>
      </c>
      <c r="O496" s="191" t="s">
        <v>7</v>
      </c>
      <c r="P496" s="189" t="s">
        <v>8</v>
      </c>
      <c r="Q496" s="189" t="s">
        <v>9</v>
      </c>
      <c r="R496" s="191" t="s">
        <v>10</v>
      </c>
      <c r="S496" s="52"/>
      <c r="T496" s="52"/>
      <c r="U496" s="52"/>
      <c r="V496" s="52"/>
    </row>
    <row r="497" spans="1:22" ht="15.75" customHeight="1">
      <c r="A497" s="204"/>
      <c r="B497" s="9" t="s">
        <v>11</v>
      </c>
      <c r="C497" s="9" t="s">
        <v>12</v>
      </c>
      <c r="D497" s="9" t="s">
        <v>13</v>
      </c>
      <c r="E497" s="9" t="s">
        <v>14</v>
      </c>
      <c r="F497" s="9" t="s">
        <v>15</v>
      </c>
      <c r="G497" s="9" t="s">
        <v>16</v>
      </c>
      <c r="H497" s="9" t="s">
        <v>17</v>
      </c>
      <c r="I497" s="9" t="s">
        <v>18</v>
      </c>
      <c r="J497" s="9" t="s">
        <v>19</v>
      </c>
      <c r="K497" s="207"/>
      <c r="L497" s="207"/>
      <c r="M497" s="204"/>
      <c r="N497" s="204"/>
      <c r="O497" s="204"/>
      <c r="P497" s="204"/>
      <c r="Q497" s="204"/>
      <c r="R497" s="204"/>
      <c r="S497" s="52"/>
      <c r="T497" s="52"/>
      <c r="U497" s="52"/>
      <c r="V497" s="52"/>
    </row>
    <row r="498" spans="1:22" ht="15.75" customHeight="1">
      <c r="A498" s="9" t="s">
        <v>42</v>
      </c>
      <c r="B498" s="31">
        <v>49</v>
      </c>
      <c r="C498" s="31"/>
      <c r="D498" s="31"/>
      <c r="E498" s="31"/>
      <c r="F498" s="31"/>
      <c r="G498" s="31"/>
      <c r="H498" s="31"/>
      <c r="I498" s="31"/>
      <c r="J498" s="31"/>
      <c r="K498" s="51"/>
      <c r="L498" s="131"/>
      <c r="M498" s="33"/>
      <c r="N498" s="34"/>
      <c r="O498" s="53"/>
      <c r="P498" s="36">
        <v>49</v>
      </c>
      <c r="Q498" s="54"/>
      <c r="R498" s="53"/>
      <c r="S498" s="52"/>
      <c r="T498" s="52"/>
      <c r="U498" s="52"/>
      <c r="V498" s="52"/>
    </row>
    <row r="499" spans="1:22" ht="15.75" customHeight="1">
      <c r="A499" s="9" t="s">
        <v>43</v>
      </c>
      <c r="B499" s="31"/>
      <c r="C499" s="31">
        <v>46</v>
      </c>
      <c r="D499" s="31"/>
      <c r="E499" s="31"/>
      <c r="F499" s="31"/>
      <c r="G499" s="31"/>
      <c r="H499" s="31"/>
      <c r="I499" s="31"/>
      <c r="J499" s="31"/>
      <c r="K499" s="51"/>
      <c r="L499" s="132"/>
      <c r="M499" s="17"/>
      <c r="N499" s="39"/>
      <c r="O499" s="40">
        <f>IF(C499=0,"",C499/B498)</f>
        <v>0.93877551020408168</v>
      </c>
      <c r="P499" s="41">
        <v>46</v>
      </c>
      <c r="Q499" s="42">
        <f t="shared" ref="Q499:Q506" si="42">IF(P499=0,"",P499/P498)</f>
        <v>0.93877551020408168</v>
      </c>
      <c r="R499" s="42">
        <f t="shared" ref="R499:R506" si="43">IF(P499=0,"",100%-Q499)</f>
        <v>6.1224489795918324E-2</v>
      </c>
      <c r="S499" s="52"/>
      <c r="T499" s="52"/>
      <c r="U499" s="52"/>
      <c r="V499" s="52"/>
    </row>
    <row r="500" spans="1:22" ht="15.75" customHeight="1">
      <c r="A500" s="9" t="s">
        <v>44</v>
      </c>
      <c r="B500" s="31"/>
      <c r="C500" s="31"/>
      <c r="D500" s="31">
        <v>44</v>
      </c>
      <c r="E500" s="31"/>
      <c r="F500" s="31"/>
      <c r="G500" s="31"/>
      <c r="H500" s="31"/>
      <c r="I500" s="31"/>
      <c r="J500" s="31"/>
      <c r="K500" s="51"/>
      <c r="L500" s="132"/>
      <c r="M500" s="17"/>
      <c r="N500" s="39"/>
      <c r="O500" s="40">
        <f>IF(D500=0,"",D500/C499)</f>
        <v>0.95652173913043481</v>
      </c>
      <c r="P500" s="41">
        <v>44</v>
      </c>
      <c r="Q500" s="42">
        <f t="shared" si="42"/>
        <v>0.95652173913043481</v>
      </c>
      <c r="R500" s="42">
        <f t="shared" si="43"/>
        <v>4.3478260869565188E-2</v>
      </c>
      <c r="S500" s="57">
        <f>P500/P498</f>
        <v>0.89795918367346939</v>
      </c>
      <c r="T500" s="52"/>
      <c r="U500" s="52"/>
      <c r="V500" s="52"/>
    </row>
    <row r="501" spans="1:22" ht="15.75" customHeight="1">
      <c r="A501" s="9" t="s">
        <v>45</v>
      </c>
      <c r="B501" s="31"/>
      <c r="C501" s="31"/>
      <c r="D501" s="31"/>
      <c r="E501" s="31">
        <v>41</v>
      </c>
      <c r="F501" s="31"/>
      <c r="G501" s="31"/>
      <c r="H501" s="31"/>
      <c r="I501" s="31"/>
      <c r="J501" s="31"/>
      <c r="K501" s="51"/>
      <c r="L501" s="132"/>
      <c r="M501" s="17"/>
      <c r="N501" s="39"/>
      <c r="O501" s="40">
        <f>IF(E501=0,"",E501/D500)</f>
        <v>0.93181818181818177</v>
      </c>
      <c r="P501" s="41">
        <v>42</v>
      </c>
      <c r="Q501" s="42">
        <f t="shared" si="42"/>
        <v>0.95454545454545459</v>
      </c>
      <c r="R501" s="42">
        <f t="shared" si="43"/>
        <v>4.5454545454545414E-2</v>
      </c>
      <c r="S501" s="52"/>
      <c r="T501" s="52"/>
      <c r="U501" s="52"/>
      <c r="V501" s="52"/>
    </row>
    <row r="502" spans="1:22" ht="15.75" customHeight="1">
      <c r="A502" s="9" t="s">
        <v>46</v>
      </c>
      <c r="B502" s="31"/>
      <c r="C502" s="31"/>
      <c r="D502" s="31"/>
      <c r="E502" s="31"/>
      <c r="F502" s="31">
        <v>39</v>
      </c>
      <c r="G502" s="31"/>
      <c r="H502" s="31"/>
      <c r="I502" s="31"/>
      <c r="J502" s="31"/>
      <c r="K502" s="51"/>
      <c r="L502" s="132"/>
      <c r="M502" s="17"/>
      <c r="N502" s="39"/>
      <c r="O502" s="40">
        <f>IF(F502=0,"",F502/E501)</f>
        <v>0.95121951219512191</v>
      </c>
      <c r="P502" s="41">
        <v>41</v>
      </c>
      <c r="Q502" s="42">
        <f t="shared" si="42"/>
        <v>0.97619047619047616</v>
      </c>
      <c r="R502" s="42">
        <f t="shared" si="43"/>
        <v>2.3809523809523836E-2</v>
      </c>
      <c r="S502" s="52"/>
      <c r="T502" s="52"/>
      <c r="U502" s="52"/>
      <c r="V502" s="52"/>
    </row>
    <row r="503" spans="1:22" ht="15.75" customHeight="1">
      <c r="A503" s="9" t="s">
        <v>47</v>
      </c>
      <c r="B503" s="31"/>
      <c r="C503" s="31"/>
      <c r="D503" s="31"/>
      <c r="E503" s="31"/>
      <c r="F503" s="31"/>
      <c r="G503" s="31">
        <v>38</v>
      </c>
      <c r="H503" s="31"/>
      <c r="I503" s="31"/>
      <c r="J503" s="31"/>
      <c r="K503" s="51"/>
      <c r="L503" s="132"/>
      <c r="M503" s="17"/>
      <c r="N503" s="39"/>
      <c r="O503" s="40">
        <f>IF(G503=0,"",G503/F502)</f>
        <v>0.97435897435897434</v>
      </c>
      <c r="P503" s="41">
        <v>39</v>
      </c>
      <c r="Q503" s="42">
        <f t="shared" si="42"/>
        <v>0.95121951219512191</v>
      </c>
      <c r="R503" s="42">
        <f t="shared" si="43"/>
        <v>4.8780487804878092E-2</v>
      </c>
      <c r="S503" s="52"/>
      <c r="T503" s="52"/>
      <c r="U503" s="52"/>
      <c r="V503" s="52"/>
    </row>
    <row r="504" spans="1:22" ht="15.75" customHeight="1">
      <c r="A504" s="9" t="s">
        <v>49</v>
      </c>
      <c r="B504" s="31"/>
      <c r="C504" s="31"/>
      <c r="D504" s="31"/>
      <c r="E504" s="31"/>
      <c r="F504" s="31"/>
      <c r="G504" s="31"/>
      <c r="H504" s="31">
        <v>37</v>
      </c>
      <c r="I504" s="31"/>
      <c r="J504" s="31"/>
      <c r="K504" s="51"/>
      <c r="L504" s="132"/>
      <c r="M504" s="17"/>
      <c r="N504" s="39"/>
      <c r="O504" s="40">
        <f>IF(H504=0,"",H504/G503)</f>
        <v>0.97368421052631582</v>
      </c>
      <c r="P504" s="41">
        <v>39</v>
      </c>
      <c r="Q504" s="42">
        <f t="shared" si="42"/>
        <v>1</v>
      </c>
      <c r="R504" s="42">
        <f t="shared" si="43"/>
        <v>0</v>
      </c>
      <c r="S504" s="52"/>
      <c r="T504" s="52"/>
      <c r="U504" s="52"/>
      <c r="V504" s="52"/>
    </row>
    <row r="505" spans="1:22" ht="15.75" customHeight="1">
      <c r="A505" s="9" t="s">
        <v>52</v>
      </c>
      <c r="B505" s="31"/>
      <c r="C505" s="31"/>
      <c r="D505" s="31"/>
      <c r="E505" s="31"/>
      <c r="F505" s="31"/>
      <c r="G505" s="31"/>
      <c r="H505" s="31"/>
      <c r="I505" s="31">
        <v>36</v>
      </c>
      <c r="J505" s="31"/>
      <c r="K505" s="51"/>
      <c r="L505" s="132"/>
      <c r="M505" s="17"/>
      <c r="N505" s="39"/>
      <c r="O505" s="40">
        <f>IF(I505=0,"",I505/H504)</f>
        <v>0.97297297297297303</v>
      </c>
      <c r="P505" s="41">
        <v>40</v>
      </c>
      <c r="Q505" s="42">
        <f t="shared" si="42"/>
        <v>1.0256410256410255</v>
      </c>
      <c r="R505" s="42">
        <f t="shared" si="43"/>
        <v>-2.564102564102555E-2</v>
      </c>
      <c r="S505" s="52"/>
      <c r="T505" s="52"/>
      <c r="U505" s="52"/>
      <c r="V505" s="52"/>
    </row>
    <row r="506" spans="1:22" ht="15.75" customHeight="1">
      <c r="A506" s="9" t="s">
        <v>53</v>
      </c>
      <c r="B506" s="31"/>
      <c r="C506" s="31"/>
      <c r="D506" s="31"/>
      <c r="E506" s="31"/>
      <c r="F506" s="31"/>
      <c r="G506" s="31"/>
      <c r="H506" s="31"/>
      <c r="I506" s="31"/>
      <c r="J506" s="31">
        <v>32</v>
      </c>
      <c r="K506" s="51">
        <v>30</v>
      </c>
      <c r="L506" s="132"/>
      <c r="M506" s="17"/>
      <c r="N506" s="39"/>
      <c r="O506" s="55">
        <f>IF(J506=0,"",J506/I505)</f>
        <v>0.88888888888888884</v>
      </c>
      <c r="P506" s="41">
        <v>40</v>
      </c>
      <c r="Q506" s="56">
        <f t="shared" si="42"/>
        <v>1</v>
      </c>
      <c r="R506" s="56">
        <f t="shared" si="43"/>
        <v>0</v>
      </c>
      <c r="S506" s="52"/>
      <c r="T506" s="52"/>
      <c r="U506" s="52"/>
      <c r="V506" s="52"/>
    </row>
    <row r="507" spans="1:22" ht="15.75" customHeight="1">
      <c r="A507" s="9" t="s">
        <v>54</v>
      </c>
      <c r="B507" s="31"/>
      <c r="C507" s="31"/>
      <c r="D507" s="31"/>
      <c r="E507" s="31"/>
      <c r="F507" s="31"/>
      <c r="G507" s="31"/>
      <c r="H507" s="31"/>
      <c r="I507" s="31"/>
      <c r="J507" s="31">
        <v>9</v>
      </c>
      <c r="K507" s="51">
        <v>6</v>
      </c>
      <c r="L507" s="132"/>
      <c r="M507" s="17"/>
      <c r="N507" s="18"/>
      <c r="O507" s="59"/>
      <c r="P507" s="41">
        <v>10</v>
      </c>
      <c r="Q507" s="60"/>
      <c r="R507" s="61"/>
      <c r="S507" s="52"/>
      <c r="T507" s="52"/>
      <c r="U507" s="52"/>
      <c r="V507" s="52"/>
    </row>
    <row r="508" spans="1:22" ht="15.75" customHeight="1">
      <c r="A508" s="9" t="s">
        <v>55</v>
      </c>
      <c r="B508" s="31"/>
      <c r="C508" s="31"/>
      <c r="D508" s="31"/>
      <c r="E508" s="31"/>
      <c r="F508" s="31"/>
      <c r="G508" s="31"/>
      <c r="H508" s="31"/>
      <c r="I508" s="31"/>
      <c r="J508" s="31">
        <v>3</v>
      </c>
      <c r="K508" s="51">
        <v>2</v>
      </c>
      <c r="L508" s="132"/>
      <c r="M508" s="17"/>
      <c r="N508" s="18"/>
      <c r="O508" s="29"/>
      <c r="P508" s="44">
        <v>4</v>
      </c>
      <c r="Q508" s="46"/>
      <c r="R508" s="29"/>
      <c r="S508" s="52"/>
      <c r="T508" s="52"/>
      <c r="U508" s="52"/>
      <c r="V508" s="52"/>
    </row>
    <row r="509" spans="1:22" ht="15.75" customHeight="1">
      <c r="A509" s="9" t="s">
        <v>56</v>
      </c>
      <c r="B509" s="31"/>
      <c r="C509" s="31"/>
      <c r="D509" s="31"/>
      <c r="E509" s="31"/>
      <c r="F509" s="31"/>
      <c r="G509" s="31"/>
      <c r="H509" s="31"/>
      <c r="I509" s="31"/>
      <c r="J509" s="31"/>
      <c r="K509" s="51"/>
      <c r="L509" s="132"/>
      <c r="M509" s="17"/>
      <c r="N509" s="18"/>
      <c r="O509" s="29"/>
      <c r="P509" s="44">
        <v>2</v>
      </c>
      <c r="Q509" s="46"/>
      <c r="R509" s="29"/>
      <c r="S509" s="52"/>
      <c r="T509" s="52"/>
      <c r="U509" s="52"/>
      <c r="V509" s="52"/>
    </row>
    <row r="510" spans="1:22" ht="15.75" customHeight="1">
      <c r="A510" s="9" t="s">
        <v>57</v>
      </c>
      <c r="B510" s="31"/>
      <c r="C510" s="31"/>
      <c r="D510" s="31"/>
      <c r="E510" s="31"/>
      <c r="F510" s="31"/>
      <c r="G510" s="31"/>
      <c r="H510" s="31"/>
      <c r="I510" s="31"/>
      <c r="J510" s="31">
        <v>1</v>
      </c>
      <c r="K510" s="51">
        <v>1</v>
      </c>
      <c r="L510" s="132"/>
      <c r="M510" s="17"/>
      <c r="N510" s="18"/>
      <c r="O510" s="29"/>
      <c r="P510" s="44">
        <v>1</v>
      </c>
      <c r="Q510" s="46"/>
      <c r="R510" s="29"/>
      <c r="S510" s="52"/>
      <c r="T510" s="52"/>
      <c r="U510" s="52"/>
      <c r="V510" s="52"/>
    </row>
    <row r="511" spans="1:22" ht="15.75" customHeight="1">
      <c r="A511" s="9" t="s">
        <v>58</v>
      </c>
      <c r="B511" s="31"/>
      <c r="C511" s="31"/>
      <c r="D511" s="31"/>
      <c r="E511" s="31"/>
      <c r="F511" s="31"/>
      <c r="G511" s="31"/>
      <c r="H511" s="31"/>
      <c r="I511" s="31"/>
      <c r="J511" s="31"/>
      <c r="K511" s="51"/>
      <c r="L511" s="132"/>
      <c r="M511" s="17"/>
      <c r="N511" s="18"/>
      <c r="O511" s="17"/>
      <c r="P511" s="18"/>
      <c r="Q511" s="28"/>
      <c r="R511" s="29"/>
      <c r="S511" s="52"/>
      <c r="T511" s="52"/>
      <c r="U511" s="52"/>
      <c r="V511" s="52"/>
    </row>
    <row r="512" spans="1:22" ht="15.75" customHeight="1">
      <c r="A512" s="9" t="s">
        <v>59</v>
      </c>
      <c r="B512" s="31"/>
      <c r="C512" s="31"/>
      <c r="D512" s="31"/>
      <c r="E512" s="31"/>
      <c r="F512" s="31"/>
      <c r="G512" s="31"/>
      <c r="H512" s="31"/>
      <c r="I512" s="31"/>
      <c r="J512" s="31"/>
      <c r="K512" s="51"/>
      <c r="L512" s="132"/>
      <c r="M512" s="17"/>
      <c r="N512" s="18"/>
      <c r="O512" s="19" t="s">
        <v>48</v>
      </c>
      <c r="P512" s="20">
        <v>36</v>
      </c>
      <c r="Q512" s="21">
        <f>K515</f>
        <v>39</v>
      </c>
      <c r="R512" s="22" t="s">
        <v>3</v>
      </c>
      <c r="S512" s="52"/>
      <c r="T512" s="52"/>
      <c r="U512" s="52"/>
      <c r="V512" s="52"/>
    </row>
    <row r="513" spans="1:22" ht="15.75" customHeight="1">
      <c r="A513" s="9" t="s">
        <v>60</v>
      </c>
      <c r="B513" s="31"/>
      <c r="C513" s="31"/>
      <c r="D513" s="31"/>
      <c r="E513" s="31"/>
      <c r="F513" s="31"/>
      <c r="G513" s="31"/>
      <c r="H513" s="31"/>
      <c r="I513" s="31"/>
      <c r="J513" s="31"/>
      <c r="K513" s="51"/>
      <c r="L513" s="132"/>
      <c r="M513" s="17"/>
      <c r="N513" s="18"/>
      <c r="O513" s="23" t="s">
        <v>50</v>
      </c>
      <c r="P513" s="24">
        <f>IF(P512/B498=0,"",P512/B498)</f>
        <v>0.73469387755102045</v>
      </c>
      <c r="Q513" s="25">
        <f>IF(P512/Q512=0,"",P512/Q512)</f>
        <v>0.92307692307692313</v>
      </c>
      <c r="R513" s="26" t="s">
        <v>51</v>
      </c>
      <c r="S513" s="52"/>
      <c r="T513" s="52"/>
      <c r="U513" s="52"/>
      <c r="V513" s="52"/>
    </row>
    <row r="514" spans="1:22" ht="15.75" customHeight="1">
      <c r="A514" s="9" t="s">
        <v>61</v>
      </c>
      <c r="B514" s="115"/>
      <c r="C514" s="115"/>
      <c r="D514" s="115"/>
      <c r="E514" s="115"/>
      <c r="F514" s="115"/>
      <c r="G514" s="115"/>
      <c r="H514" s="115"/>
      <c r="I514" s="115"/>
      <c r="J514" s="115"/>
      <c r="K514" s="51"/>
      <c r="L514" s="133"/>
      <c r="M514" s="48"/>
      <c r="N514" s="49"/>
      <c r="O514" s="11"/>
      <c r="P514" s="12"/>
      <c r="Q514" s="12"/>
      <c r="R514" s="13"/>
      <c r="S514" s="52"/>
      <c r="T514" s="52"/>
      <c r="U514" s="52"/>
      <c r="V514" s="52"/>
    </row>
    <row r="515" spans="1:22" ht="18" customHeight="1">
      <c r="A515" s="14"/>
      <c r="B515" s="193" t="s">
        <v>37</v>
      </c>
      <c r="C515" s="193"/>
      <c r="D515" s="193"/>
      <c r="E515" s="193"/>
      <c r="F515" s="193"/>
      <c r="G515" s="193"/>
      <c r="H515" s="193"/>
      <c r="I515" s="193"/>
      <c r="J515" s="193"/>
      <c r="K515" s="114">
        <f>SUM(K498:K511)</f>
        <v>39</v>
      </c>
      <c r="L515" s="134">
        <f>IF(K506=0,"",K506/B498)</f>
        <v>0.61224489795918369</v>
      </c>
      <c r="M515" s="30">
        <f>IF(K515=0,"",K515/B498)</f>
        <v>0.79591836734693877</v>
      </c>
      <c r="N515" s="30">
        <f>IF(K506=0,"",M515-L515)</f>
        <v>0.18367346938775508</v>
      </c>
      <c r="O515" s="5"/>
      <c r="P515" s="6"/>
      <c r="Q515" s="16"/>
      <c r="R515" s="5"/>
      <c r="S515" s="52"/>
      <c r="T515" s="52"/>
      <c r="U515" s="52"/>
      <c r="V515" s="52"/>
    </row>
    <row r="516" spans="1:22" ht="12.75" customHeight="1">
      <c r="L516" s="130"/>
      <c r="M516" s="5"/>
      <c r="O516" s="5"/>
      <c r="S516" s="52"/>
      <c r="T516" s="52"/>
      <c r="U516" s="52"/>
      <c r="V516" s="52"/>
    </row>
    <row r="517" spans="1:22" ht="12.75" customHeight="1">
      <c r="L517" s="130"/>
      <c r="M517" s="5"/>
      <c r="O517" s="5"/>
      <c r="S517" s="52"/>
      <c r="T517" s="52"/>
      <c r="U517" s="52"/>
      <c r="V517" s="52"/>
    </row>
    <row r="518" spans="1:22" ht="26.25" customHeight="1">
      <c r="A518" s="7"/>
      <c r="B518" s="194" t="s">
        <v>72</v>
      </c>
      <c r="C518" s="194"/>
      <c r="D518" s="194"/>
      <c r="E518" s="194"/>
      <c r="F518" s="194"/>
      <c r="G518" s="194"/>
      <c r="H518" s="194"/>
      <c r="I518" s="194"/>
      <c r="J518" s="194"/>
      <c r="K518" s="113" t="s">
        <v>43</v>
      </c>
      <c r="L518" s="136"/>
      <c r="M518" s="67"/>
      <c r="N518" s="6"/>
      <c r="O518" s="5"/>
      <c r="P518" s="6"/>
      <c r="Q518" s="6"/>
      <c r="R518" s="6"/>
      <c r="S518" s="52"/>
      <c r="T518" s="52"/>
      <c r="U518" s="52"/>
      <c r="V518" s="52"/>
    </row>
    <row r="519" spans="1:22" ht="20.25">
      <c r="A519" s="195" t="s">
        <v>1</v>
      </c>
      <c r="B519" s="197" t="s">
        <v>2</v>
      </c>
      <c r="C519" s="205"/>
      <c r="D519" s="205"/>
      <c r="E519" s="205"/>
      <c r="F519" s="205"/>
      <c r="G519" s="205"/>
      <c r="H519" s="205"/>
      <c r="I519" s="205"/>
      <c r="J519" s="206"/>
      <c r="K519" s="200" t="s">
        <v>3</v>
      </c>
      <c r="L519" s="191" t="s">
        <v>4</v>
      </c>
      <c r="M519" s="191" t="s">
        <v>5</v>
      </c>
      <c r="N519" s="202" t="s">
        <v>6</v>
      </c>
      <c r="O519" s="191" t="s">
        <v>7</v>
      </c>
      <c r="P519" s="189" t="s">
        <v>8</v>
      </c>
      <c r="Q519" s="189" t="s">
        <v>9</v>
      </c>
      <c r="R519" s="191" t="s">
        <v>10</v>
      </c>
      <c r="S519" s="52"/>
      <c r="T519" s="52"/>
      <c r="U519" s="52"/>
      <c r="V519" s="52"/>
    </row>
    <row r="520" spans="1:22" ht="15.75" customHeight="1">
      <c r="A520" s="204"/>
      <c r="B520" s="9" t="s">
        <v>11</v>
      </c>
      <c r="C520" s="9" t="s">
        <v>12</v>
      </c>
      <c r="D520" s="9" t="s">
        <v>13</v>
      </c>
      <c r="E520" s="9" t="s">
        <v>14</v>
      </c>
      <c r="F520" s="9" t="s">
        <v>15</v>
      </c>
      <c r="G520" s="9" t="s">
        <v>16</v>
      </c>
      <c r="H520" s="9" t="s">
        <v>17</v>
      </c>
      <c r="I520" s="9" t="s">
        <v>18</v>
      </c>
      <c r="J520" s="9" t="s">
        <v>19</v>
      </c>
      <c r="K520" s="207"/>
      <c r="L520" s="207"/>
      <c r="M520" s="204"/>
      <c r="N520" s="204"/>
      <c r="O520" s="204"/>
      <c r="P520" s="204"/>
      <c r="Q520" s="204"/>
      <c r="R520" s="204"/>
      <c r="S520" s="52"/>
      <c r="T520" s="52"/>
      <c r="U520" s="52"/>
      <c r="V520" s="52"/>
    </row>
    <row r="521" spans="1:22" ht="15.75" customHeight="1">
      <c r="A521" s="9" t="s">
        <v>43</v>
      </c>
      <c r="B521" s="31">
        <v>72</v>
      </c>
      <c r="C521" s="31"/>
      <c r="D521" s="31"/>
      <c r="E521" s="31"/>
      <c r="F521" s="31"/>
      <c r="G521" s="31"/>
      <c r="H521" s="31"/>
      <c r="I521" s="31"/>
      <c r="J521" s="31"/>
      <c r="K521" s="51"/>
      <c r="L521" s="131"/>
      <c r="M521" s="33"/>
      <c r="N521" s="34"/>
      <c r="O521" s="53"/>
      <c r="P521" s="36">
        <v>72</v>
      </c>
      <c r="Q521" s="54"/>
      <c r="R521" s="53"/>
      <c r="S521" s="52"/>
      <c r="T521" s="52"/>
      <c r="U521" s="52"/>
      <c r="V521" s="52"/>
    </row>
    <row r="522" spans="1:22" ht="15.75" customHeight="1">
      <c r="A522" s="9" t="s">
        <v>44</v>
      </c>
      <c r="B522" s="31"/>
      <c r="C522" s="31">
        <v>69</v>
      </c>
      <c r="D522" s="31"/>
      <c r="E522" s="31"/>
      <c r="F522" s="31"/>
      <c r="G522" s="31"/>
      <c r="H522" s="31"/>
      <c r="I522" s="31"/>
      <c r="J522" s="31"/>
      <c r="K522" s="51"/>
      <c r="L522" s="132"/>
      <c r="M522" s="17"/>
      <c r="N522" s="39"/>
      <c r="O522" s="40">
        <f>IF(C522=0,"",C522/B521)</f>
        <v>0.95833333333333337</v>
      </c>
      <c r="P522" s="41">
        <v>70</v>
      </c>
      <c r="Q522" s="42">
        <f t="shared" ref="Q522:Q529" si="44">IF(P522=0,"",P522/P521)</f>
        <v>0.97222222222222221</v>
      </c>
      <c r="R522" s="42">
        <f t="shared" ref="R522:R529" si="45">IF(P522=0,"",100%-Q522)</f>
        <v>2.777777777777779E-2</v>
      </c>
      <c r="S522" s="52"/>
      <c r="T522" s="52"/>
      <c r="U522" s="52"/>
      <c r="V522" s="52"/>
    </row>
    <row r="523" spans="1:22" ht="15.75" customHeight="1">
      <c r="A523" s="9" t="s">
        <v>45</v>
      </c>
      <c r="B523" s="31"/>
      <c r="C523" s="31"/>
      <c r="D523" s="31">
        <v>63</v>
      </c>
      <c r="E523" s="31"/>
      <c r="F523" s="31"/>
      <c r="G523" s="31"/>
      <c r="H523" s="31"/>
      <c r="I523" s="31"/>
      <c r="J523" s="31"/>
      <c r="K523" s="51"/>
      <c r="L523" s="132"/>
      <c r="M523" s="17"/>
      <c r="N523" s="39"/>
      <c r="O523" s="40">
        <f>IF(D523=0,"",D523/C522)</f>
        <v>0.91304347826086951</v>
      </c>
      <c r="P523" s="41">
        <v>65</v>
      </c>
      <c r="Q523" s="42">
        <f t="shared" si="44"/>
        <v>0.9285714285714286</v>
      </c>
      <c r="R523" s="42">
        <f t="shared" si="45"/>
        <v>7.1428571428571397E-2</v>
      </c>
      <c r="S523" s="57">
        <f>P523/P521</f>
        <v>0.90277777777777779</v>
      </c>
      <c r="T523" s="52"/>
      <c r="U523" s="52"/>
      <c r="V523" s="52"/>
    </row>
    <row r="524" spans="1:22" ht="15.75" customHeight="1">
      <c r="A524" s="9" t="s">
        <v>46</v>
      </c>
      <c r="B524" s="31"/>
      <c r="C524" s="31"/>
      <c r="D524" s="31"/>
      <c r="E524" s="31">
        <v>54</v>
      </c>
      <c r="F524" s="31"/>
      <c r="G524" s="31"/>
      <c r="H524" s="31"/>
      <c r="I524" s="31"/>
      <c r="J524" s="31"/>
      <c r="K524" s="51"/>
      <c r="L524" s="132"/>
      <c r="M524" s="17"/>
      <c r="N524" s="39"/>
      <c r="O524" s="40">
        <f>IF(E524=0,"",E524/D523)</f>
        <v>0.8571428571428571</v>
      </c>
      <c r="P524" s="41">
        <v>66</v>
      </c>
      <c r="Q524" s="42">
        <f t="shared" si="44"/>
        <v>1.0153846153846153</v>
      </c>
      <c r="R524" s="42">
        <f t="shared" si="45"/>
        <v>-1.538461538461533E-2</v>
      </c>
      <c r="S524" s="52"/>
      <c r="T524" s="52"/>
      <c r="U524" s="52"/>
      <c r="V524" s="52"/>
    </row>
    <row r="525" spans="1:22" ht="15.75" customHeight="1">
      <c r="A525" s="9" t="s">
        <v>47</v>
      </c>
      <c r="B525" s="31"/>
      <c r="C525" s="31"/>
      <c r="D525" s="31"/>
      <c r="E525" s="31"/>
      <c r="F525" s="31">
        <v>50</v>
      </c>
      <c r="G525" s="31"/>
      <c r="H525" s="31"/>
      <c r="I525" s="31"/>
      <c r="J525" s="31"/>
      <c r="K525" s="51"/>
      <c r="L525" s="132"/>
      <c r="M525" s="17"/>
      <c r="N525" s="39"/>
      <c r="O525" s="40">
        <f>IF(F525=0,"",F525/E524)</f>
        <v>0.92592592592592593</v>
      </c>
      <c r="P525" s="41">
        <v>57</v>
      </c>
      <c r="Q525" s="42">
        <f t="shared" si="44"/>
        <v>0.86363636363636365</v>
      </c>
      <c r="R525" s="42">
        <f t="shared" si="45"/>
        <v>0.13636363636363635</v>
      </c>
      <c r="S525" s="52"/>
      <c r="T525" s="52"/>
      <c r="U525" s="52"/>
      <c r="V525" s="52"/>
    </row>
    <row r="526" spans="1:22" ht="15.75" customHeight="1">
      <c r="A526" s="9" t="s">
        <v>49</v>
      </c>
      <c r="B526" s="31"/>
      <c r="C526" s="31"/>
      <c r="D526" s="31"/>
      <c r="E526" s="31"/>
      <c r="F526" s="31"/>
      <c r="G526" s="31">
        <v>48</v>
      </c>
      <c r="H526" s="31"/>
      <c r="I526" s="31"/>
      <c r="J526" s="31"/>
      <c r="K526" s="51"/>
      <c r="L526" s="132"/>
      <c r="M526" s="17"/>
      <c r="N526" s="39"/>
      <c r="O526" s="40">
        <f>IF(G526=0,"",G526/F525)</f>
        <v>0.96</v>
      </c>
      <c r="P526" s="41">
        <v>57</v>
      </c>
      <c r="Q526" s="42">
        <f t="shared" si="44"/>
        <v>1</v>
      </c>
      <c r="R526" s="42">
        <f t="shared" si="45"/>
        <v>0</v>
      </c>
      <c r="S526" s="52"/>
      <c r="T526" s="52"/>
      <c r="U526" s="52"/>
      <c r="V526" s="52"/>
    </row>
    <row r="527" spans="1:22" ht="15.75" customHeight="1">
      <c r="A527" s="9" t="s">
        <v>52</v>
      </c>
      <c r="B527" s="31"/>
      <c r="C527" s="31"/>
      <c r="D527" s="31"/>
      <c r="E527" s="31"/>
      <c r="F527" s="31"/>
      <c r="G527" s="31"/>
      <c r="H527" s="31">
        <v>45</v>
      </c>
      <c r="I527" s="31"/>
      <c r="J527" s="31"/>
      <c r="K527" s="51"/>
      <c r="L527" s="132"/>
      <c r="M527" s="17"/>
      <c r="N527" s="39"/>
      <c r="O527" s="40">
        <f>IF(H527=0,"",H527/G526)</f>
        <v>0.9375</v>
      </c>
      <c r="P527" s="41">
        <v>54</v>
      </c>
      <c r="Q527" s="42">
        <f t="shared" si="44"/>
        <v>0.94736842105263153</v>
      </c>
      <c r="R527" s="42">
        <f t="shared" si="45"/>
        <v>5.2631578947368474E-2</v>
      </c>
      <c r="S527" s="52"/>
      <c r="T527" s="52"/>
      <c r="U527" s="52"/>
      <c r="V527" s="52"/>
    </row>
    <row r="528" spans="1:22" ht="15.75" customHeight="1">
      <c r="A528" s="9" t="s">
        <v>53</v>
      </c>
      <c r="B528" s="31"/>
      <c r="C528" s="31"/>
      <c r="D528" s="31"/>
      <c r="E528" s="31"/>
      <c r="F528" s="31"/>
      <c r="G528" s="31"/>
      <c r="H528" s="31"/>
      <c r="I528" s="31">
        <v>42</v>
      </c>
      <c r="J528" s="31"/>
      <c r="K528" s="51"/>
      <c r="L528" s="132"/>
      <c r="M528" s="17"/>
      <c r="N528" s="39"/>
      <c r="O528" s="40">
        <f>IF(I528=0,"",I528/H527)</f>
        <v>0.93333333333333335</v>
      </c>
      <c r="P528" s="41">
        <v>54</v>
      </c>
      <c r="Q528" s="42">
        <f t="shared" si="44"/>
        <v>1</v>
      </c>
      <c r="R528" s="42">
        <f t="shared" si="45"/>
        <v>0</v>
      </c>
      <c r="S528" s="52"/>
      <c r="T528" s="52"/>
      <c r="U528" s="52"/>
      <c r="V528" s="52"/>
    </row>
    <row r="529" spans="1:22" ht="15.75" customHeight="1">
      <c r="A529" s="9" t="s">
        <v>54</v>
      </c>
      <c r="B529" s="31"/>
      <c r="C529" s="31"/>
      <c r="D529" s="31"/>
      <c r="E529" s="31"/>
      <c r="F529" s="31"/>
      <c r="G529" s="31"/>
      <c r="H529" s="31"/>
      <c r="I529" s="31"/>
      <c r="J529" s="31">
        <v>42</v>
      </c>
      <c r="K529" s="51">
        <v>40</v>
      </c>
      <c r="L529" s="132"/>
      <c r="M529" s="17"/>
      <c r="N529" s="39"/>
      <c r="O529" s="55">
        <f>IF(J529=0,"",J529/I528)</f>
        <v>1</v>
      </c>
      <c r="P529" s="41">
        <v>55</v>
      </c>
      <c r="Q529" s="56">
        <f t="shared" si="44"/>
        <v>1.0185185185185186</v>
      </c>
      <c r="R529" s="56">
        <f t="shared" si="45"/>
        <v>-1.8518518518518601E-2</v>
      </c>
      <c r="S529" s="52"/>
      <c r="T529" s="52"/>
      <c r="U529" s="52"/>
      <c r="V529" s="52"/>
    </row>
    <row r="530" spans="1:22" ht="15.75" customHeight="1">
      <c r="A530" s="9" t="s">
        <v>55</v>
      </c>
      <c r="B530" s="31"/>
      <c r="C530" s="31"/>
      <c r="D530" s="31"/>
      <c r="E530" s="31"/>
      <c r="F530" s="31"/>
      <c r="G530" s="31"/>
      <c r="H530" s="31"/>
      <c r="I530" s="31"/>
      <c r="J530" s="31">
        <v>10</v>
      </c>
      <c r="K530" s="51">
        <v>10</v>
      </c>
      <c r="L530" s="132"/>
      <c r="M530" s="17"/>
      <c r="N530" s="18"/>
      <c r="O530" s="59"/>
      <c r="P530" s="41">
        <v>15</v>
      </c>
      <c r="Q530" s="60"/>
      <c r="R530" s="61"/>
      <c r="S530" s="52"/>
      <c r="T530" s="52"/>
      <c r="U530" s="52"/>
      <c r="V530" s="52"/>
    </row>
    <row r="531" spans="1:22" ht="15.75" customHeight="1">
      <c r="A531" s="9" t="s">
        <v>56</v>
      </c>
      <c r="B531" s="31"/>
      <c r="C531" s="31"/>
      <c r="D531" s="31"/>
      <c r="E531" s="31"/>
      <c r="F531" s="31"/>
      <c r="G531" s="31"/>
      <c r="H531" s="31"/>
      <c r="I531" s="31"/>
      <c r="J531" s="31">
        <v>1</v>
      </c>
      <c r="K531" s="51">
        <v>1</v>
      </c>
      <c r="L531" s="132"/>
      <c r="M531" s="17"/>
      <c r="N531" s="18"/>
      <c r="O531" s="29"/>
      <c r="P531" s="44">
        <v>3</v>
      </c>
      <c r="Q531" s="46"/>
      <c r="R531" s="29"/>
      <c r="S531" s="52"/>
      <c r="T531" s="52"/>
      <c r="U531" s="52"/>
      <c r="V531" s="52"/>
    </row>
    <row r="532" spans="1:22" ht="15.75" customHeight="1">
      <c r="A532" s="9" t="s">
        <v>57</v>
      </c>
      <c r="B532" s="31"/>
      <c r="C532" s="31"/>
      <c r="D532" s="31"/>
      <c r="E532" s="31"/>
      <c r="F532" s="31"/>
      <c r="G532" s="31"/>
      <c r="H532" s="31"/>
      <c r="I532" s="31"/>
      <c r="J532" s="31">
        <v>2</v>
      </c>
      <c r="K532" s="51">
        <v>1</v>
      </c>
      <c r="L532" s="132"/>
      <c r="M532" s="17"/>
      <c r="N532" s="18"/>
      <c r="O532" s="29"/>
      <c r="P532" s="44">
        <v>3</v>
      </c>
      <c r="Q532" s="46"/>
      <c r="R532" s="29"/>
      <c r="S532" s="52"/>
      <c r="T532" s="52"/>
      <c r="U532" s="52"/>
      <c r="V532" s="52"/>
    </row>
    <row r="533" spans="1:22" ht="15.75" customHeight="1">
      <c r="A533" s="9" t="s">
        <v>58</v>
      </c>
      <c r="B533" s="31"/>
      <c r="C533" s="31"/>
      <c r="D533" s="31"/>
      <c r="E533" s="31"/>
      <c r="F533" s="31"/>
      <c r="G533" s="31"/>
      <c r="H533" s="31"/>
      <c r="I533" s="31"/>
      <c r="J533" s="31">
        <v>2</v>
      </c>
      <c r="K533" s="51">
        <v>2</v>
      </c>
      <c r="L533" s="132"/>
      <c r="M533" s="17"/>
      <c r="N533" s="18"/>
      <c r="O533" s="29"/>
      <c r="P533" s="44">
        <v>2</v>
      </c>
      <c r="Q533" s="46"/>
      <c r="R533" s="29"/>
      <c r="S533" s="52"/>
      <c r="T533" s="52"/>
      <c r="U533" s="52"/>
      <c r="V533" s="52"/>
    </row>
    <row r="534" spans="1:22" ht="15.75" customHeight="1">
      <c r="A534" s="9" t="s">
        <v>59</v>
      </c>
      <c r="B534" s="31"/>
      <c r="C534" s="31"/>
      <c r="D534" s="31"/>
      <c r="E534" s="31"/>
      <c r="F534" s="31"/>
      <c r="G534" s="31"/>
      <c r="H534" s="31"/>
      <c r="I534" s="31"/>
      <c r="J534" s="31"/>
      <c r="K534" s="51"/>
      <c r="L534" s="132"/>
      <c r="M534" s="17"/>
      <c r="N534" s="18"/>
      <c r="O534" s="17"/>
      <c r="P534" s="18"/>
      <c r="Q534" s="28"/>
      <c r="R534" s="29"/>
      <c r="S534" s="52"/>
      <c r="T534" s="52"/>
      <c r="U534" s="52"/>
      <c r="V534" s="52"/>
    </row>
    <row r="535" spans="1:22" ht="15.75" customHeight="1">
      <c r="A535" s="9" t="s">
        <v>60</v>
      </c>
      <c r="B535" s="31"/>
      <c r="C535" s="31"/>
      <c r="D535" s="31"/>
      <c r="E535" s="31"/>
      <c r="F535" s="31"/>
      <c r="G535" s="31"/>
      <c r="H535" s="31"/>
      <c r="I535" s="31"/>
      <c r="J535" s="31"/>
      <c r="K535" s="51"/>
      <c r="L535" s="132"/>
      <c r="M535" s="17"/>
      <c r="N535" s="18"/>
      <c r="O535" s="19" t="s">
        <v>48</v>
      </c>
      <c r="P535" s="20">
        <v>49</v>
      </c>
      <c r="Q535" s="21">
        <f>K538</f>
        <v>54</v>
      </c>
      <c r="R535" s="22" t="s">
        <v>3</v>
      </c>
      <c r="S535" s="52"/>
      <c r="T535" s="52"/>
      <c r="U535" s="52"/>
      <c r="V535" s="52"/>
    </row>
    <row r="536" spans="1:22" ht="15.75" customHeight="1">
      <c r="A536" s="9" t="s">
        <v>61</v>
      </c>
      <c r="B536" s="31"/>
      <c r="C536" s="31"/>
      <c r="D536" s="31"/>
      <c r="E536" s="31"/>
      <c r="F536" s="31"/>
      <c r="G536" s="31"/>
      <c r="H536" s="31"/>
      <c r="I536" s="31"/>
      <c r="J536" s="31"/>
      <c r="K536" s="51"/>
      <c r="L536" s="132"/>
      <c r="M536" s="17"/>
      <c r="N536" s="18"/>
      <c r="O536" s="23" t="s">
        <v>50</v>
      </c>
      <c r="P536" s="24">
        <f>IF(P535/B521=0,"",P535/B521)</f>
        <v>0.68055555555555558</v>
      </c>
      <c r="Q536" s="25">
        <f>IF(P535/Q535=0,"",P535/Q535)</f>
        <v>0.90740740740740744</v>
      </c>
      <c r="R536" s="26" t="s">
        <v>51</v>
      </c>
      <c r="S536" s="52"/>
      <c r="T536" s="52"/>
      <c r="U536" s="52"/>
      <c r="V536" s="52"/>
    </row>
    <row r="537" spans="1:22" ht="15.75" customHeight="1">
      <c r="A537" s="9" t="s">
        <v>62</v>
      </c>
      <c r="B537" s="115"/>
      <c r="C537" s="115"/>
      <c r="D537" s="115"/>
      <c r="E537" s="115"/>
      <c r="F537" s="115"/>
      <c r="G537" s="115"/>
      <c r="H537" s="115"/>
      <c r="I537" s="115"/>
      <c r="J537" s="115"/>
      <c r="K537" s="51"/>
      <c r="L537" s="133"/>
      <c r="M537" s="48"/>
      <c r="N537" s="49"/>
      <c r="O537" s="11"/>
      <c r="P537" s="12"/>
      <c r="Q537" s="12"/>
      <c r="R537" s="13"/>
      <c r="S537" s="52"/>
      <c r="T537" s="52"/>
      <c r="U537" s="52"/>
      <c r="V537" s="52"/>
    </row>
    <row r="538" spans="1:22" ht="18" customHeight="1">
      <c r="A538" s="14"/>
      <c r="B538" s="193" t="s">
        <v>37</v>
      </c>
      <c r="C538" s="193"/>
      <c r="D538" s="193"/>
      <c r="E538" s="193"/>
      <c r="F538" s="193"/>
      <c r="G538" s="193"/>
      <c r="H538" s="193"/>
      <c r="I538" s="193"/>
      <c r="J538" s="193"/>
      <c r="K538" s="114">
        <f>SUM(K521:K534)</f>
        <v>54</v>
      </c>
      <c r="L538" s="134">
        <f>IF(K529=0,"",K529/B521)</f>
        <v>0.55555555555555558</v>
      </c>
      <c r="M538" s="30">
        <f>IF(K538=0,"",K538/B521)</f>
        <v>0.75</v>
      </c>
      <c r="N538" s="30">
        <f>IF(K529=0,"",M538-L538)</f>
        <v>0.19444444444444442</v>
      </c>
      <c r="O538" s="5"/>
      <c r="P538" s="6"/>
      <c r="Q538" s="16"/>
      <c r="R538" s="5"/>
      <c r="S538" s="52"/>
      <c r="T538" s="52"/>
      <c r="U538" s="52"/>
      <c r="V538" s="52"/>
    </row>
    <row r="539" spans="1:22" ht="12.75" customHeight="1">
      <c r="L539" s="130"/>
      <c r="M539" s="5"/>
      <c r="O539" s="5"/>
      <c r="S539" s="52"/>
      <c r="T539" s="52"/>
      <c r="U539" s="52"/>
      <c r="V539" s="52"/>
    </row>
    <row r="540" spans="1:22" ht="12.75" customHeight="1">
      <c r="L540" s="130"/>
      <c r="M540" s="5"/>
      <c r="O540" s="5"/>
      <c r="S540" s="52"/>
      <c r="T540" s="52"/>
      <c r="U540" s="52"/>
      <c r="V540" s="52"/>
    </row>
    <row r="541" spans="1:22" ht="26.25" customHeight="1">
      <c r="A541" s="7"/>
      <c r="B541" s="194" t="s">
        <v>72</v>
      </c>
      <c r="C541" s="194"/>
      <c r="D541" s="194"/>
      <c r="E541" s="194"/>
      <c r="F541" s="194"/>
      <c r="G541" s="194"/>
      <c r="H541" s="194"/>
      <c r="I541" s="194"/>
      <c r="J541" s="194"/>
      <c r="K541" s="113" t="s">
        <v>44</v>
      </c>
      <c r="L541" s="136"/>
      <c r="M541" s="67"/>
      <c r="N541" s="6"/>
      <c r="O541" s="5"/>
      <c r="P541" s="6"/>
      <c r="Q541" s="6"/>
      <c r="R541" s="6"/>
      <c r="S541" s="52"/>
      <c r="T541" s="52"/>
      <c r="U541" s="52"/>
      <c r="V541" s="52"/>
    </row>
    <row r="542" spans="1:22" ht="20.25">
      <c r="A542" s="195" t="s">
        <v>1</v>
      </c>
      <c r="B542" s="197" t="s">
        <v>2</v>
      </c>
      <c r="C542" s="205"/>
      <c r="D542" s="205"/>
      <c r="E542" s="205"/>
      <c r="F542" s="205"/>
      <c r="G542" s="205"/>
      <c r="H542" s="205"/>
      <c r="I542" s="205"/>
      <c r="J542" s="206"/>
      <c r="K542" s="200" t="s">
        <v>3</v>
      </c>
      <c r="L542" s="191" t="s">
        <v>4</v>
      </c>
      <c r="M542" s="191" t="s">
        <v>5</v>
      </c>
      <c r="N542" s="202" t="s">
        <v>6</v>
      </c>
      <c r="O542" s="191" t="s">
        <v>7</v>
      </c>
      <c r="P542" s="189" t="s">
        <v>8</v>
      </c>
      <c r="Q542" s="189" t="s">
        <v>9</v>
      </c>
      <c r="R542" s="191" t="s">
        <v>10</v>
      </c>
      <c r="S542" s="52"/>
      <c r="T542" s="52"/>
      <c r="U542" s="52"/>
      <c r="V542" s="52"/>
    </row>
    <row r="543" spans="1:22" ht="15.75" customHeight="1">
      <c r="A543" s="204"/>
      <c r="B543" s="9" t="s">
        <v>11</v>
      </c>
      <c r="C543" s="9" t="s">
        <v>12</v>
      </c>
      <c r="D543" s="9" t="s">
        <v>13</v>
      </c>
      <c r="E543" s="9" t="s">
        <v>14</v>
      </c>
      <c r="F543" s="9" t="s">
        <v>15</v>
      </c>
      <c r="G543" s="9" t="s">
        <v>16</v>
      </c>
      <c r="H543" s="9" t="s">
        <v>17</v>
      </c>
      <c r="I543" s="9" t="s">
        <v>18</v>
      </c>
      <c r="J543" s="9" t="s">
        <v>19</v>
      </c>
      <c r="K543" s="207"/>
      <c r="L543" s="207"/>
      <c r="M543" s="204"/>
      <c r="N543" s="204"/>
      <c r="O543" s="204"/>
      <c r="P543" s="204"/>
      <c r="Q543" s="204"/>
      <c r="R543" s="204"/>
      <c r="S543" s="52"/>
      <c r="T543" s="52"/>
      <c r="U543" s="52"/>
      <c r="V543" s="52"/>
    </row>
    <row r="544" spans="1:22" ht="15.75" customHeight="1">
      <c r="A544" s="9" t="s">
        <v>44</v>
      </c>
      <c r="B544" s="31">
        <v>73</v>
      </c>
      <c r="C544" s="31"/>
      <c r="D544" s="31"/>
      <c r="E544" s="31"/>
      <c r="F544" s="31"/>
      <c r="G544" s="31"/>
      <c r="H544" s="31"/>
      <c r="I544" s="31"/>
      <c r="J544" s="31"/>
      <c r="K544" s="51"/>
      <c r="L544" s="131"/>
      <c r="M544" s="33"/>
      <c r="N544" s="34"/>
      <c r="O544" s="53"/>
      <c r="P544" s="36">
        <v>73</v>
      </c>
      <c r="Q544" s="54"/>
      <c r="R544" s="53"/>
      <c r="S544" s="52"/>
      <c r="T544" s="52"/>
      <c r="U544" s="52"/>
      <c r="V544" s="52"/>
    </row>
    <row r="545" spans="1:22" ht="15.75" customHeight="1">
      <c r="A545" s="9" t="s">
        <v>45</v>
      </c>
      <c r="B545" s="31"/>
      <c r="C545" s="31">
        <v>66</v>
      </c>
      <c r="D545" s="31"/>
      <c r="E545" s="31"/>
      <c r="F545" s="31"/>
      <c r="G545" s="31"/>
      <c r="H545" s="31"/>
      <c r="I545" s="31"/>
      <c r="J545" s="31"/>
      <c r="K545" s="51"/>
      <c r="L545" s="132"/>
      <c r="M545" s="17"/>
      <c r="N545" s="39"/>
      <c r="O545" s="40">
        <f>IF(C545=0,"",C545/B544)</f>
        <v>0.90410958904109584</v>
      </c>
      <c r="P545" s="41">
        <v>66</v>
      </c>
      <c r="Q545" s="42">
        <f t="shared" ref="Q545:Q552" si="46">IF(P545=0,"",P545/P544)</f>
        <v>0.90410958904109584</v>
      </c>
      <c r="R545" s="42">
        <f t="shared" ref="R545:R552" si="47">IF(P545=0,"",100%-Q545)</f>
        <v>9.589041095890416E-2</v>
      </c>
      <c r="S545" s="52"/>
      <c r="T545" s="52"/>
      <c r="U545" s="52"/>
      <c r="V545" s="52"/>
    </row>
    <row r="546" spans="1:22" ht="15.75" customHeight="1">
      <c r="A546" s="9" t="s">
        <v>46</v>
      </c>
      <c r="B546" s="31"/>
      <c r="C546" s="31"/>
      <c r="D546" s="31">
        <v>57</v>
      </c>
      <c r="E546" s="31"/>
      <c r="F546" s="31"/>
      <c r="G546" s="31"/>
      <c r="H546" s="31"/>
      <c r="I546" s="31"/>
      <c r="J546" s="31"/>
      <c r="K546" s="51"/>
      <c r="L546" s="132"/>
      <c r="M546" s="17"/>
      <c r="N546" s="39"/>
      <c r="O546" s="40">
        <f>IF(D546=0,"",D546/C545)</f>
        <v>0.86363636363636365</v>
      </c>
      <c r="P546" s="41">
        <v>59</v>
      </c>
      <c r="Q546" s="42">
        <f t="shared" si="46"/>
        <v>0.89393939393939392</v>
      </c>
      <c r="R546" s="42">
        <f t="shared" si="47"/>
        <v>0.10606060606060608</v>
      </c>
      <c r="S546" s="57">
        <f>P546/P544</f>
        <v>0.80821917808219179</v>
      </c>
      <c r="T546" s="52"/>
      <c r="U546" s="52"/>
      <c r="V546" s="52"/>
    </row>
    <row r="547" spans="1:22" ht="15.75" customHeight="1">
      <c r="A547" s="9" t="s">
        <v>47</v>
      </c>
      <c r="B547" s="31"/>
      <c r="C547" s="31"/>
      <c r="D547" s="31"/>
      <c r="E547" s="31">
        <v>51</v>
      </c>
      <c r="F547" s="31"/>
      <c r="G547" s="31"/>
      <c r="H547" s="31"/>
      <c r="I547" s="31"/>
      <c r="J547" s="31"/>
      <c r="K547" s="51"/>
      <c r="L547" s="132"/>
      <c r="M547" s="17"/>
      <c r="N547" s="39"/>
      <c r="O547" s="40">
        <f>IF(E547=0,"",E547/D546)</f>
        <v>0.89473684210526316</v>
      </c>
      <c r="P547" s="41">
        <v>54</v>
      </c>
      <c r="Q547" s="42">
        <f t="shared" si="46"/>
        <v>0.9152542372881356</v>
      </c>
      <c r="R547" s="42">
        <f t="shared" si="47"/>
        <v>8.4745762711864403E-2</v>
      </c>
      <c r="S547" s="52"/>
      <c r="T547" s="52"/>
      <c r="U547" s="52"/>
      <c r="V547" s="52"/>
    </row>
    <row r="548" spans="1:22" ht="15.75" customHeight="1">
      <c r="A548" s="9" t="s">
        <v>49</v>
      </c>
      <c r="B548" s="31"/>
      <c r="C548" s="31"/>
      <c r="D548" s="31"/>
      <c r="E548" s="31"/>
      <c r="F548" s="31">
        <v>49</v>
      </c>
      <c r="G548" s="31"/>
      <c r="H548" s="31"/>
      <c r="I548" s="31"/>
      <c r="J548" s="31"/>
      <c r="K548" s="51"/>
      <c r="L548" s="132"/>
      <c r="M548" s="17"/>
      <c r="N548" s="39"/>
      <c r="O548" s="40">
        <f>IF(F548=0,"",F548/E547)</f>
        <v>0.96078431372549022</v>
      </c>
      <c r="P548" s="41">
        <v>53</v>
      </c>
      <c r="Q548" s="42">
        <f t="shared" si="46"/>
        <v>0.98148148148148151</v>
      </c>
      <c r="R548" s="42">
        <f t="shared" si="47"/>
        <v>1.851851851851849E-2</v>
      </c>
      <c r="S548" s="52"/>
      <c r="T548" s="52"/>
      <c r="U548" s="52"/>
      <c r="V548" s="52"/>
    </row>
    <row r="549" spans="1:22" ht="15.75" customHeight="1">
      <c r="A549" s="9" t="s">
        <v>52</v>
      </c>
      <c r="B549" s="31"/>
      <c r="C549" s="31"/>
      <c r="D549" s="31"/>
      <c r="E549" s="31"/>
      <c r="F549" s="31"/>
      <c r="G549" s="31">
        <v>46</v>
      </c>
      <c r="H549" s="31"/>
      <c r="I549" s="31"/>
      <c r="J549" s="31"/>
      <c r="K549" s="51"/>
      <c r="L549" s="132"/>
      <c r="M549" s="17"/>
      <c r="N549" s="39"/>
      <c r="O549" s="40">
        <f>IF(G549=0,"",G549/F548)</f>
        <v>0.93877551020408168</v>
      </c>
      <c r="P549" s="41">
        <v>52</v>
      </c>
      <c r="Q549" s="42">
        <f t="shared" si="46"/>
        <v>0.98113207547169812</v>
      </c>
      <c r="R549" s="42">
        <f t="shared" si="47"/>
        <v>1.8867924528301883E-2</v>
      </c>
      <c r="S549" s="52"/>
      <c r="T549" s="52"/>
      <c r="U549" s="52"/>
      <c r="V549" s="52"/>
    </row>
    <row r="550" spans="1:22" ht="15.75" customHeight="1">
      <c r="A550" s="9" t="s">
        <v>53</v>
      </c>
      <c r="B550" s="31"/>
      <c r="C550" s="31"/>
      <c r="D550" s="31"/>
      <c r="E550" s="31"/>
      <c r="F550" s="31"/>
      <c r="G550" s="31"/>
      <c r="H550" s="31">
        <v>41</v>
      </c>
      <c r="I550" s="31"/>
      <c r="J550" s="31"/>
      <c r="K550" s="51"/>
      <c r="L550" s="132"/>
      <c r="M550" s="17"/>
      <c r="N550" s="39"/>
      <c r="O550" s="40">
        <f>IF(H550=0,"",H550/G549)</f>
        <v>0.89130434782608692</v>
      </c>
      <c r="P550" s="41">
        <v>52</v>
      </c>
      <c r="Q550" s="42">
        <f t="shared" si="46"/>
        <v>1</v>
      </c>
      <c r="R550" s="42">
        <f t="shared" si="47"/>
        <v>0</v>
      </c>
      <c r="S550" s="52"/>
      <c r="T550" s="52"/>
      <c r="U550" s="52"/>
      <c r="V550" s="52"/>
    </row>
    <row r="551" spans="1:22" ht="15.75" customHeight="1">
      <c r="A551" s="9" t="s">
        <v>54</v>
      </c>
      <c r="B551" s="31"/>
      <c r="C551" s="31"/>
      <c r="D551" s="31"/>
      <c r="E551" s="31"/>
      <c r="F551" s="31"/>
      <c r="G551" s="31"/>
      <c r="H551" s="31"/>
      <c r="I551" s="31">
        <v>40</v>
      </c>
      <c r="J551" s="31"/>
      <c r="K551" s="51"/>
      <c r="L551" s="132"/>
      <c r="M551" s="17"/>
      <c r="N551" s="39"/>
      <c r="O551" s="40">
        <f>IF(I551=0,"",I551/H550)</f>
        <v>0.97560975609756095</v>
      </c>
      <c r="P551" s="41">
        <v>51</v>
      </c>
      <c r="Q551" s="42">
        <f t="shared" si="46"/>
        <v>0.98076923076923073</v>
      </c>
      <c r="R551" s="42">
        <f t="shared" si="47"/>
        <v>1.9230769230769273E-2</v>
      </c>
      <c r="S551" s="52"/>
      <c r="T551" s="52"/>
      <c r="U551" s="52"/>
      <c r="V551" s="52"/>
    </row>
    <row r="552" spans="1:22" ht="15.75" customHeight="1">
      <c r="A552" s="9" t="s">
        <v>55</v>
      </c>
      <c r="B552" s="31"/>
      <c r="C552" s="31"/>
      <c r="D552" s="31"/>
      <c r="E552" s="31"/>
      <c r="F552" s="31"/>
      <c r="G552" s="31"/>
      <c r="H552" s="31"/>
      <c r="I552" s="31"/>
      <c r="J552" s="31">
        <v>41</v>
      </c>
      <c r="K552" s="51">
        <v>37</v>
      </c>
      <c r="L552" s="132"/>
      <c r="M552" s="17"/>
      <c r="N552" s="39"/>
      <c r="O552" s="55">
        <f>IF(J552=0,"",J552/I551)</f>
        <v>1.0249999999999999</v>
      </c>
      <c r="P552" s="41">
        <v>53</v>
      </c>
      <c r="Q552" s="56">
        <f t="shared" si="46"/>
        <v>1.0392156862745099</v>
      </c>
      <c r="R552" s="56">
        <f t="shared" si="47"/>
        <v>-3.9215686274509887E-2</v>
      </c>
      <c r="S552" s="52"/>
      <c r="T552" s="52"/>
      <c r="U552" s="52"/>
      <c r="V552" s="52"/>
    </row>
    <row r="553" spans="1:22" ht="15.75" customHeight="1">
      <c r="A553" s="9" t="s">
        <v>56</v>
      </c>
      <c r="B553" s="31"/>
      <c r="C553" s="31"/>
      <c r="D553" s="31"/>
      <c r="E553" s="31"/>
      <c r="F553" s="31"/>
      <c r="G553" s="31"/>
      <c r="H553" s="31"/>
      <c r="I553" s="31"/>
      <c r="J553" s="31">
        <v>9</v>
      </c>
      <c r="K553" s="51">
        <v>9</v>
      </c>
      <c r="L553" s="132"/>
      <c r="M553" s="17"/>
      <c r="N553" s="18"/>
      <c r="O553" s="59"/>
      <c r="P553" s="41">
        <v>15</v>
      </c>
      <c r="Q553" s="60"/>
      <c r="R553" s="61"/>
      <c r="S553" s="52"/>
      <c r="T553" s="52"/>
      <c r="U553" s="52"/>
      <c r="V553" s="52"/>
    </row>
    <row r="554" spans="1:22" ht="15.75" customHeight="1">
      <c r="A554" s="9" t="s">
        <v>57</v>
      </c>
      <c r="B554" s="31"/>
      <c r="C554" s="31"/>
      <c r="D554" s="31"/>
      <c r="E554" s="31"/>
      <c r="F554" s="31"/>
      <c r="G554" s="31"/>
      <c r="H554" s="31"/>
      <c r="I554" s="31"/>
      <c r="J554" s="31">
        <v>4</v>
      </c>
      <c r="K554" s="51">
        <v>2</v>
      </c>
      <c r="L554" s="132"/>
      <c r="M554" s="17"/>
      <c r="N554" s="18"/>
      <c r="O554" s="29"/>
      <c r="P554" s="44">
        <v>5</v>
      </c>
      <c r="Q554" s="46"/>
      <c r="R554" s="29"/>
      <c r="S554" s="52"/>
      <c r="T554" s="52"/>
      <c r="U554" s="52"/>
      <c r="V554" s="52"/>
    </row>
    <row r="555" spans="1:22" ht="15.75" customHeight="1">
      <c r="A555" s="9" t="s">
        <v>58</v>
      </c>
      <c r="B555" s="31"/>
      <c r="C555" s="31"/>
      <c r="D555" s="31"/>
      <c r="E555" s="31"/>
      <c r="F555" s="31"/>
      <c r="G555" s="31"/>
      <c r="H555" s="31"/>
      <c r="I555" s="31"/>
      <c r="J555" s="31">
        <v>0</v>
      </c>
      <c r="K555" s="51">
        <v>0</v>
      </c>
      <c r="L555" s="132"/>
      <c r="M555" s="17"/>
      <c r="N555" s="18"/>
      <c r="O555" s="29"/>
      <c r="P555" s="44">
        <v>1</v>
      </c>
      <c r="Q555" s="46"/>
      <c r="R555" s="29"/>
      <c r="S555" s="52"/>
      <c r="T555" s="52"/>
      <c r="U555" s="52"/>
      <c r="V555" s="52"/>
    </row>
    <row r="556" spans="1:22" ht="15.75" customHeight="1">
      <c r="A556" s="9" t="s">
        <v>59</v>
      </c>
      <c r="B556" s="31"/>
      <c r="C556" s="31"/>
      <c r="D556" s="31"/>
      <c r="E556" s="31"/>
      <c r="F556" s="31"/>
      <c r="G556" s="31"/>
      <c r="H556" s="31"/>
      <c r="I556" s="31"/>
      <c r="J556" s="31">
        <v>1</v>
      </c>
      <c r="K556" s="51">
        <v>1</v>
      </c>
      <c r="L556" s="132"/>
      <c r="M556" s="17"/>
      <c r="N556" s="18"/>
      <c r="O556" s="29"/>
      <c r="P556" s="118">
        <v>1</v>
      </c>
      <c r="Q556" s="46"/>
      <c r="R556" s="29"/>
      <c r="S556" s="52"/>
      <c r="T556" s="52"/>
      <c r="U556" s="52"/>
      <c r="V556" s="52"/>
    </row>
    <row r="557" spans="1:22" ht="15.75" customHeight="1">
      <c r="A557" s="9" t="s">
        <v>60</v>
      </c>
      <c r="B557" s="31"/>
      <c r="C557" s="31"/>
      <c r="D557" s="31"/>
      <c r="E557" s="31"/>
      <c r="F557" s="31"/>
      <c r="G557" s="31"/>
      <c r="H557" s="31"/>
      <c r="I557" s="31"/>
      <c r="J557" s="31">
        <v>1</v>
      </c>
      <c r="K557" s="51"/>
      <c r="L557" s="132"/>
      <c r="M557" s="17"/>
      <c r="N557" s="18"/>
      <c r="O557" s="17"/>
      <c r="P557" s="89">
        <v>1</v>
      </c>
      <c r="Q557" s="28"/>
      <c r="R557" s="29"/>
      <c r="S557" s="52"/>
      <c r="T557" s="52"/>
      <c r="U557" s="52"/>
      <c r="V557" s="52"/>
    </row>
    <row r="558" spans="1:22" ht="15.75" customHeight="1">
      <c r="A558" s="9" t="s">
        <v>61</v>
      </c>
      <c r="B558" s="31"/>
      <c r="C558" s="31"/>
      <c r="D558" s="31"/>
      <c r="E558" s="31"/>
      <c r="F558" s="31"/>
      <c r="G558" s="31"/>
      <c r="H558" s="31"/>
      <c r="I558" s="31"/>
      <c r="J558" s="31">
        <v>1</v>
      </c>
      <c r="K558" s="51">
        <v>1</v>
      </c>
      <c r="L558" s="132"/>
      <c r="M558" s="17"/>
      <c r="N558" s="18"/>
      <c r="O558" s="19" t="s">
        <v>48</v>
      </c>
      <c r="P558" s="122">
        <v>48</v>
      </c>
      <c r="Q558" s="21">
        <f>K561</f>
        <v>50</v>
      </c>
      <c r="R558" s="22" t="s">
        <v>3</v>
      </c>
      <c r="S558" s="52"/>
      <c r="T558" s="52"/>
      <c r="U558" s="52"/>
      <c r="V558" s="52"/>
    </row>
    <row r="559" spans="1:22" ht="15.75" customHeight="1">
      <c r="A559" s="9" t="s">
        <v>62</v>
      </c>
      <c r="B559" s="31"/>
      <c r="C559" s="31"/>
      <c r="D559" s="31"/>
      <c r="E559" s="31"/>
      <c r="F559" s="31"/>
      <c r="G559" s="31"/>
      <c r="H559" s="31"/>
      <c r="I559" s="31"/>
      <c r="J559" s="31"/>
      <c r="K559" s="51"/>
      <c r="L559" s="132"/>
      <c r="M559" s="17"/>
      <c r="N559" s="18"/>
      <c r="O559" s="23" t="s">
        <v>50</v>
      </c>
      <c r="P559" s="24">
        <f>IF(P558/B544=0,"",P558/B544)</f>
        <v>0.65753424657534243</v>
      </c>
      <c r="Q559" s="25">
        <f>IF(P558/Q558=0,"",P558/Q558)</f>
        <v>0.96</v>
      </c>
      <c r="R559" s="26" t="s">
        <v>51</v>
      </c>
      <c r="S559" s="52"/>
      <c r="T559" s="52"/>
      <c r="U559" s="52"/>
      <c r="V559" s="52"/>
    </row>
    <row r="560" spans="1:22" ht="15.75" customHeight="1">
      <c r="A560" s="9" t="s">
        <v>63</v>
      </c>
      <c r="B560" s="115"/>
      <c r="C560" s="115"/>
      <c r="D560" s="115"/>
      <c r="E560" s="115"/>
      <c r="F560" s="115"/>
      <c r="G560" s="115"/>
      <c r="H560" s="115"/>
      <c r="I560" s="115"/>
      <c r="J560" s="115"/>
      <c r="K560" s="51"/>
      <c r="L560" s="133"/>
      <c r="M560" s="48"/>
      <c r="N560" s="49"/>
      <c r="O560" s="11"/>
      <c r="P560" s="12"/>
      <c r="Q560" s="12"/>
      <c r="R560" s="13"/>
      <c r="S560" s="52"/>
      <c r="T560" s="52"/>
      <c r="U560" s="52"/>
      <c r="V560" s="52"/>
    </row>
    <row r="561" spans="1:22" ht="18" customHeight="1">
      <c r="A561" s="14"/>
      <c r="B561" s="193" t="s">
        <v>37</v>
      </c>
      <c r="C561" s="193"/>
      <c r="D561" s="193"/>
      <c r="E561" s="193"/>
      <c r="F561" s="193"/>
      <c r="G561" s="193"/>
      <c r="H561" s="193"/>
      <c r="I561" s="193"/>
      <c r="J561" s="193"/>
      <c r="K561" s="114">
        <f>SUM(K544:K558)</f>
        <v>50</v>
      </c>
      <c r="L561" s="134">
        <f>IF(K552=0,"",K552/B544)</f>
        <v>0.50684931506849318</v>
      </c>
      <c r="M561" s="30">
        <f>IF(K561=0,"",K561/B544)</f>
        <v>0.68493150684931503</v>
      </c>
      <c r="N561" s="30">
        <f>IF(K552=0,"",M561-L561)</f>
        <v>0.17808219178082185</v>
      </c>
      <c r="O561" s="5"/>
      <c r="P561" s="6"/>
      <c r="Q561" s="16"/>
      <c r="R561" s="5"/>
      <c r="S561" s="52"/>
      <c r="T561" s="52"/>
      <c r="U561" s="52"/>
      <c r="V561" s="52"/>
    </row>
    <row r="562" spans="1:22" ht="12.75" customHeight="1">
      <c r="L562" s="130"/>
      <c r="M562" s="5"/>
      <c r="O562" s="5"/>
      <c r="S562" s="52"/>
      <c r="T562" s="52"/>
      <c r="U562" s="52"/>
      <c r="V562" s="52"/>
    </row>
    <row r="563" spans="1:22" ht="12.75" customHeight="1">
      <c r="L563" s="130"/>
      <c r="M563" s="5"/>
      <c r="O563" s="5"/>
      <c r="S563" s="52"/>
      <c r="T563" s="52"/>
      <c r="U563" s="52"/>
      <c r="V563" s="52"/>
    </row>
    <row r="564" spans="1:22" ht="26.25" customHeight="1">
      <c r="A564" s="7"/>
      <c r="B564" s="194" t="s">
        <v>72</v>
      </c>
      <c r="C564" s="194"/>
      <c r="D564" s="194"/>
      <c r="E564" s="194"/>
      <c r="F564" s="194"/>
      <c r="G564" s="194"/>
      <c r="H564" s="194"/>
      <c r="I564" s="194"/>
      <c r="J564" s="194"/>
      <c r="K564" s="113" t="s">
        <v>45</v>
      </c>
      <c r="L564" s="136"/>
      <c r="M564" s="67"/>
      <c r="N564" s="6"/>
      <c r="O564" s="5"/>
      <c r="P564" s="6"/>
      <c r="Q564" s="6"/>
      <c r="R564" s="6"/>
      <c r="S564" s="52"/>
      <c r="T564" s="52"/>
      <c r="U564" s="52"/>
      <c r="V564" s="52"/>
    </row>
    <row r="565" spans="1:22" ht="20.25">
      <c r="A565" s="195" t="s">
        <v>1</v>
      </c>
      <c r="B565" s="197" t="s">
        <v>2</v>
      </c>
      <c r="C565" s="205"/>
      <c r="D565" s="205"/>
      <c r="E565" s="205"/>
      <c r="F565" s="205"/>
      <c r="G565" s="205"/>
      <c r="H565" s="205"/>
      <c r="I565" s="205"/>
      <c r="J565" s="206"/>
      <c r="K565" s="200" t="s">
        <v>3</v>
      </c>
      <c r="L565" s="191" t="s">
        <v>4</v>
      </c>
      <c r="M565" s="191" t="s">
        <v>5</v>
      </c>
      <c r="N565" s="202" t="s">
        <v>6</v>
      </c>
      <c r="O565" s="191" t="s">
        <v>7</v>
      </c>
      <c r="P565" s="189" t="s">
        <v>8</v>
      </c>
      <c r="Q565" s="189" t="s">
        <v>9</v>
      </c>
      <c r="R565" s="191" t="s">
        <v>10</v>
      </c>
      <c r="S565" s="52"/>
      <c r="T565" s="52"/>
      <c r="U565" s="52"/>
      <c r="V565" s="52"/>
    </row>
    <row r="566" spans="1:22" ht="15.75" customHeight="1">
      <c r="A566" s="204"/>
      <c r="B566" s="9" t="s">
        <v>11</v>
      </c>
      <c r="C566" s="9" t="s">
        <v>12</v>
      </c>
      <c r="D566" s="9" t="s">
        <v>13</v>
      </c>
      <c r="E566" s="9" t="s">
        <v>14</v>
      </c>
      <c r="F566" s="9" t="s">
        <v>15</v>
      </c>
      <c r="G566" s="9" t="s">
        <v>16</v>
      </c>
      <c r="H566" s="9" t="s">
        <v>17</v>
      </c>
      <c r="I566" s="9" t="s">
        <v>18</v>
      </c>
      <c r="J566" s="9" t="s">
        <v>19</v>
      </c>
      <c r="K566" s="207"/>
      <c r="L566" s="207"/>
      <c r="M566" s="204"/>
      <c r="N566" s="204"/>
      <c r="O566" s="204"/>
      <c r="P566" s="204"/>
      <c r="Q566" s="204"/>
      <c r="R566" s="204"/>
      <c r="S566" s="52"/>
      <c r="T566" s="52"/>
      <c r="U566" s="52"/>
      <c r="V566" s="52"/>
    </row>
    <row r="567" spans="1:22" ht="15.75" customHeight="1">
      <c r="A567" s="9" t="s">
        <v>45</v>
      </c>
      <c r="B567" s="31">
        <v>78</v>
      </c>
      <c r="C567" s="31"/>
      <c r="D567" s="31"/>
      <c r="E567" s="31"/>
      <c r="F567" s="31"/>
      <c r="G567" s="31"/>
      <c r="H567" s="31"/>
      <c r="I567" s="31"/>
      <c r="J567" s="31"/>
      <c r="K567" s="51"/>
      <c r="L567" s="131"/>
      <c r="M567" s="33"/>
      <c r="N567" s="34"/>
      <c r="O567" s="53"/>
      <c r="P567" s="36">
        <v>77</v>
      </c>
      <c r="Q567" s="54"/>
      <c r="R567" s="53"/>
      <c r="S567" s="52"/>
      <c r="T567" s="52"/>
      <c r="U567" s="52"/>
      <c r="V567" s="52"/>
    </row>
    <row r="568" spans="1:22" ht="15.75" customHeight="1">
      <c r="A568" s="9" t="s">
        <v>46</v>
      </c>
      <c r="B568" s="31"/>
      <c r="C568" s="31">
        <v>66</v>
      </c>
      <c r="D568" s="31"/>
      <c r="E568" s="31"/>
      <c r="F568" s="31"/>
      <c r="G568" s="31"/>
      <c r="H568" s="31"/>
      <c r="I568" s="31"/>
      <c r="J568" s="31"/>
      <c r="K568" s="51"/>
      <c r="L568" s="132"/>
      <c r="M568" s="17"/>
      <c r="N568" s="39"/>
      <c r="O568" s="40">
        <f>IF(C568=0,"",C568/B567)</f>
        <v>0.84615384615384615</v>
      </c>
      <c r="P568" s="41">
        <v>67</v>
      </c>
      <c r="Q568" s="42">
        <f t="shared" ref="Q568:Q575" si="48">IF(P568=0,"",P568/P567)</f>
        <v>0.87012987012987009</v>
      </c>
      <c r="R568" s="42">
        <f t="shared" ref="R568:R575" si="49">IF(P568=0,"",100%-Q568)</f>
        <v>0.12987012987012991</v>
      </c>
      <c r="S568" s="52"/>
      <c r="T568" s="52"/>
      <c r="U568" s="52"/>
      <c r="V568" s="52"/>
    </row>
    <row r="569" spans="1:22" ht="15.75" customHeight="1">
      <c r="A569" s="9" t="s">
        <v>47</v>
      </c>
      <c r="B569" s="31"/>
      <c r="C569" s="31"/>
      <c r="D569" s="31">
        <v>61</v>
      </c>
      <c r="E569" s="31"/>
      <c r="F569" s="31"/>
      <c r="G569" s="31"/>
      <c r="H569" s="31"/>
      <c r="I569" s="31"/>
      <c r="J569" s="31"/>
      <c r="K569" s="51"/>
      <c r="L569" s="132"/>
      <c r="M569" s="17"/>
      <c r="N569" s="39"/>
      <c r="O569" s="40">
        <f>IF(D569=0,"",D569/C568)</f>
        <v>0.9242424242424242</v>
      </c>
      <c r="P569" s="41">
        <v>63</v>
      </c>
      <c r="Q569" s="42">
        <f t="shared" si="48"/>
        <v>0.94029850746268662</v>
      </c>
      <c r="R569" s="42">
        <f t="shared" si="49"/>
        <v>5.9701492537313383E-2</v>
      </c>
      <c r="S569" s="57">
        <f>P569/P567</f>
        <v>0.81818181818181823</v>
      </c>
      <c r="T569" s="52"/>
      <c r="U569" s="52"/>
      <c r="V569" s="52"/>
    </row>
    <row r="570" spans="1:22" ht="15.75" customHeight="1">
      <c r="A570" s="9" t="s">
        <v>49</v>
      </c>
      <c r="B570" s="31"/>
      <c r="C570" s="31"/>
      <c r="D570" s="31"/>
      <c r="E570" s="31">
        <v>55</v>
      </c>
      <c r="F570" s="31"/>
      <c r="G570" s="31"/>
      <c r="H570" s="31"/>
      <c r="I570" s="31"/>
      <c r="J570" s="31"/>
      <c r="K570" s="51"/>
      <c r="L570" s="132"/>
      <c r="M570" s="17"/>
      <c r="N570" s="39"/>
      <c r="O570" s="40">
        <f>IF(E570=0,"",E570/D569)</f>
        <v>0.90163934426229508</v>
      </c>
      <c r="P570" s="41">
        <v>60</v>
      </c>
      <c r="Q570" s="42">
        <f t="shared" si="48"/>
        <v>0.95238095238095233</v>
      </c>
      <c r="R570" s="42">
        <f t="shared" si="49"/>
        <v>4.7619047619047672E-2</v>
      </c>
      <c r="S570" s="52"/>
      <c r="T570" s="52"/>
      <c r="U570" s="52"/>
      <c r="V570" s="52"/>
    </row>
    <row r="571" spans="1:22" ht="15.75" customHeight="1">
      <c r="A571" s="9" t="s">
        <v>52</v>
      </c>
      <c r="B571" s="31"/>
      <c r="C571" s="31"/>
      <c r="D571" s="31"/>
      <c r="E571" s="31"/>
      <c r="F571" s="31">
        <v>47</v>
      </c>
      <c r="G571" s="31"/>
      <c r="H571" s="31"/>
      <c r="I571" s="31"/>
      <c r="J571" s="31"/>
      <c r="K571" s="51"/>
      <c r="L571" s="132"/>
      <c r="M571" s="17"/>
      <c r="N571" s="39"/>
      <c r="O571" s="40">
        <f>IF(F571=0,"",F571/E570)</f>
        <v>0.8545454545454545</v>
      </c>
      <c r="P571" s="41">
        <v>55</v>
      </c>
      <c r="Q571" s="42">
        <f t="shared" si="48"/>
        <v>0.91666666666666663</v>
      </c>
      <c r="R571" s="42">
        <f t="shared" si="49"/>
        <v>8.333333333333337E-2</v>
      </c>
      <c r="S571" s="52"/>
      <c r="T571" s="52"/>
      <c r="U571" s="52"/>
      <c r="V571" s="52"/>
    </row>
    <row r="572" spans="1:22" ht="15.75" customHeight="1">
      <c r="A572" s="9" t="s">
        <v>53</v>
      </c>
      <c r="B572" s="31"/>
      <c r="C572" s="31"/>
      <c r="D572" s="31"/>
      <c r="E572" s="31"/>
      <c r="F572" s="31"/>
      <c r="G572" s="31">
        <v>47</v>
      </c>
      <c r="H572" s="31"/>
      <c r="I572" s="31"/>
      <c r="J572" s="31"/>
      <c r="K572" s="51"/>
      <c r="L572" s="132"/>
      <c r="M572" s="17"/>
      <c r="N572" s="39"/>
      <c r="O572" s="40">
        <f>IF(G572=0,"",G572/F571)</f>
        <v>1</v>
      </c>
      <c r="P572" s="41">
        <v>55</v>
      </c>
      <c r="Q572" s="42">
        <f t="shared" si="48"/>
        <v>1</v>
      </c>
      <c r="R572" s="42">
        <f t="shared" si="49"/>
        <v>0</v>
      </c>
      <c r="S572" s="52"/>
      <c r="T572" s="52"/>
      <c r="U572" s="52"/>
      <c r="V572" s="52"/>
    </row>
    <row r="573" spans="1:22" ht="15.75" customHeight="1">
      <c r="A573" s="9" t="s">
        <v>54</v>
      </c>
      <c r="B573" s="31"/>
      <c r="C573" s="31"/>
      <c r="D573" s="31"/>
      <c r="E573" s="31"/>
      <c r="F573" s="31"/>
      <c r="G573" s="31"/>
      <c r="H573" s="31">
        <v>43</v>
      </c>
      <c r="I573" s="31"/>
      <c r="J573" s="31"/>
      <c r="K573" s="51"/>
      <c r="L573" s="132"/>
      <c r="M573" s="17"/>
      <c r="N573" s="39"/>
      <c r="O573" s="40">
        <f>IF(H573=0,"",H573/G572)</f>
        <v>0.91489361702127658</v>
      </c>
      <c r="P573" s="41">
        <v>56</v>
      </c>
      <c r="Q573" s="42">
        <f t="shared" si="48"/>
        <v>1.0181818181818181</v>
      </c>
      <c r="R573" s="42">
        <f t="shared" si="49"/>
        <v>-1.8181818181818077E-2</v>
      </c>
      <c r="S573" s="52"/>
      <c r="T573" s="52"/>
      <c r="U573" s="52"/>
      <c r="V573" s="52"/>
    </row>
    <row r="574" spans="1:22" ht="15.75" customHeight="1">
      <c r="A574" s="9" t="s">
        <v>55</v>
      </c>
      <c r="B574" s="31"/>
      <c r="C574" s="31"/>
      <c r="D574" s="31"/>
      <c r="E574" s="31"/>
      <c r="F574" s="31"/>
      <c r="G574" s="31"/>
      <c r="H574" s="31"/>
      <c r="I574" s="31">
        <v>41</v>
      </c>
      <c r="J574" s="31"/>
      <c r="K574" s="51"/>
      <c r="L574" s="132"/>
      <c r="M574" s="17"/>
      <c r="N574" s="39"/>
      <c r="O574" s="40">
        <f>IF(I574=0,"",I574/H573)</f>
        <v>0.95348837209302328</v>
      </c>
      <c r="P574" s="41">
        <v>54</v>
      </c>
      <c r="Q574" s="42">
        <f t="shared" si="48"/>
        <v>0.9642857142857143</v>
      </c>
      <c r="R574" s="42">
        <f t="shared" si="49"/>
        <v>3.5714285714285698E-2</v>
      </c>
      <c r="S574" s="52"/>
      <c r="T574" s="52"/>
      <c r="U574" s="52"/>
      <c r="V574" s="52"/>
    </row>
    <row r="575" spans="1:22" ht="15.75" customHeight="1">
      <c r="A575" s="9" t="s">
        <v>56</v>
      </c>
      <c r="B575" s="31"/>
      <c r="C575" s="31"/>
      <c r="D575" s="31"/>
      <c r="E575" s="31"/>
      <c r="F575" s="31"/>
      <c r="G575" s="31"/>
      <c r="H575" s="31"/>
      <c r="I575" s="31"/>
      <c r="J575" s="31">
        <v>41</v>
      </c>
      <c r="K575" s="51">
        <v>40</v>
      </c>
      <c r="L575" s="132"/>
      <c r="M575" s="17"/>
      <c r="N575" s="39"/>
      <c r="O575" s="55">
        <f>IF(J575=0,"",J575/I574)</f>
        <v>1</v>
      </c>
      <c r="P575" s="41">
        <v>56</v>
      </c>
      <c r="Q575" s="56">
        <f t="shared" si="48"/>
        <v>1.037037037037037</v>
      </c>
      <c r="R575" s="56">
        <f t="shared" si="49"/>
        <v>-3.7037037037036979E-2</v>
      </c>
      <c r="S575" s="52"/>
      <c r="T575" s="52"/>
      <c r="U575" s="52"/>
      <c r="V575" s="52"/>
    </row>
    <row r="576" spans="1:22" ht="15.75" customHeight="1">
      <c r="A576" s="9" t="s">
        <v>57</v>
      </c>
      <c r="B576" s="31"/>
      <c r="C576" s="31"/>
      <c r="D576" s="31"/>
      <c r="E576" s="31"/>
      <c r="F576" s="31"/>
      <c r="G576" s="31"/>
      <c r="H576" s="31"/>
      <c r="I576" s="31"/>
      <c r="J576" s="31">
        <v>6</v>
      </c>
      <c r="K576" s="51">
        <v>7</v>
      </c>
      <c r="L576" s="132"/>
      <c r="M576" s="17"/>
      <c r="N576" s="18"/>
      <c r="O576" s="92"/>
      <c r="P576" s="41">
        <v>18</v>
      </c>
      <c r="Q576" s="93"/>
      <c r="R576" s="127"/>
      <c r="S576" s="52"/>
      <c r="T576" s="52"/>
      <c r="U576" s="52"/>
      <c r="V576" s="52"/>
    </row>
    <row r="577" spans="1:22" ht="15.75" customHeight="1">
      <c r="A577" s="9" t="s">
        <v>58</v>
      </c>
      <c r="B577" s="31"/>
      <c r="C577" s="31"/>
      <c r="D577" s="31"/>
      <c r="E577" s="31"/>
      <c r="F577" s="31"/>
      <c r="G577" s="31"/>
      <c r="H577" s="31"/>
      <c r="I577" s="31"/>
      <c r="J577" s="31">
        <v>3</v>
      </c>
      <c r="K577" s="51">
        <v>2</v>
      </c>
      <c r="L577" s="132"/>
      <c r="M577" s="17"/>
      <c r="N577" s="18"/>
      <c r="O577" s="29"/>
      <c r="P577" s="44">
        <v>6</v>
      </c>
      <c r="Q577" s="46"/>
      <c r="R577" s="29"/>
      <c r="S577" s="52"/>
      <c r="T577" s="52"/>
      <c r="U577" s="52"/>
      <c r="V577" s="52"/>
    </row>
    <row r="578" spans="1:22" ht="15.75" customHeight="1">
      <c r="A578" s="9" t="s">
        <v>59</v>
      </c>
      <c r="B578" s="31"/>
      <c r="C578" s="31"/>
      <c r="D578" s="31"/>
      <c r="E578" s="31"/>
      <c r="F578" s="31"/>
      <c r="G578" s="31"/>
      <c r="H578" s="31"/>
      <c r="I578" s="31"/>
      <c r="J578" s="31">
        <v>2</v>
      </c>
      <c r="K578" s="51">
        <v>2</v>
      </c>
      <c r="L578" s="132"/>
      <c r="M578" s="17"/>
      <c r="N578" s="18"/>
      <c r="O578" s="29"/>
      <c r="P578" s="44">
        <v>3</v>
      </c>
      <c r="Q578" s="46"/>
      <c r="R578" s="29"/>
      <c r="S578" s="52"/>
      <c r="T578" s="52"/>
      <c r="U578" s="52"/>
      <c r="V578" s="52"/>
    </row>
    <row r="579" spans="1:22" ht="15.75" customHeight="1">
      <c r="A579" s="9" t="s">
        <v>60</v>
      </c>
      <c r="B579" s="31"/>
      <c r="C579" s="31"/>
      <c r="D579" s="31"/>
      <c r="E579" s="31"/>
      <c r="F579" s="31"/>
      <c r="G579" s="31"/>
      <c r="H579" s="31"/>
      <c r="I579" s="31"/>
      <c r="J579" s="31">
        <v>1</v>
      </c>
      <c r="K579" s="51">
        <v>1</v>
      </c>
      <c r="L579" s="132"/>
      <c r="M579" s="17"/>
      <c r="N579" s="18"/>
      <c r="O579" s="29"/>
      <c r="P579" s="44">
        <v>1</v>
      </c>
      <c r="Q579" s="46"/>
      <c r="R579" s="29"/>
      <c r="S579" s="52"/>
      <c r="T579" s="52"/>
      <c r="U579" s="52"/>
      <c r="V579" s="52"/>
    </row>
    <row r="580" spans="1:22" ht="15.75" customHeight="1">
      <c r="A580" s="9" t="s">
        <v>61</v>
      </c>
      <c r="B580" s="31"/>
      <c r="C580" s="31"/>
      <c r="D580" s="31"/>
      <c r="E580" s="31"/>
      <c r="F580" s="31"/>
      <c r="G580" s="31"/>
      <c r="H580" s="31"/>
      <c r="I580" s="31"/>
      <c r="J580" s="31"/>
      <c r="K580" s="51"/>
      <c r="L580" s="132"/>
      <c r="M580" s="17"/>
      <c r="N580" s="18"/>
      <c r="O580" s="17"/>
      <c r="P580" s="18"/>
      <c r="Q580" s="28"/>
      <c r="R580" s="29"/>
      <c r="S580" s="52"/>
      <c r="T580" s="52"/>
      <c r="U580" s="52"/>
      <c r="V580" s="52"/>
    </row>
    <row r="581" spans="1:22" ht="15.75" customHeight="1">
      <c r="A581" s="9" t="s">
        <v>62</v>
      </c>
      <c r="B581" s="31"/>
      <c r="C581" s="31"/>
      <c r="D581" s="31"/>
      <c r="E581" s="31"/>
      <c r="F581" s="31"/>
      <c r="G581" s="31"/>
      <c r="H581" s="31"/>
      <c r="I581" s="31"/>
      <c r="J581" s="31"/>
      <c r="K581" s="51"/>
      <c r="L581" s="132"/>
      <c r="M581" s="17"/>
      <c r="N581" s="18"/>
      <c r="O581" s="19" t="s">
        <v>48</v>
      </c>
      <c r="P581" s="20">
        <v>46</v>
      </c>
      <c r="Q581" s="21">
        <f>K584</f>
        <v>52</v>
      </c>
      <c r="R581" s="22" t="s">
        <v>3</v>
      </c>
      <c r="S581" s="52"/>
      <c r="T581" s="52"/>
      <c r="U581" s="52"/>
      <c r="V581" s="52"/>
    </row>
    <row r="582" spans="1:22" ht="15.75" customHeight="1">
      <c r="A582" s="9" t="s">
        <v>63</v>
      </c>
      <c r="B582" s="31"/>
      <c r="C582" s="31"/>
      <c r="D582" s="31"/>
      <c r="E582" s="31"/>
      <c r="F582" s="31"/>
      <c r="G582" s="31"/>
      <c r="H582" s="31"/>
      <c r="I582" s="31"/>
      <c r="J582" s="31"/>
      <c r="K582" s="51"/>
      <c r="L582" s="132"/>
      <c r="M582" s="17"/>
      <c r="N582" s="18"/>
      <c r="O582" s="23" t="s">
        <v>50</v>
      </c>
      <c r="P582" s="24">
        <f>IF(P581/B567=0,"",P581/B567)</f>
        <v>0.58974358974358976</v>
      </c>
      <c r="Q582" s="25">
        <f>IF(P581/Q581=0,"",P581/Q581)</f>
        <v>0.88461538461538458</v>
      </c>
      <c r="R582" s="26" t="s">
        <v>51</v>
      </c>
      <c r="S582" s="52"/>
      <c r="T582" s="52"/>
      <c r="U582" s="52"/>
      <c r="V582" s="52"/>
    </row>
    <row r="583" spans="1:22" ht="15.75" customHeight="1">
      <c r="A583" s="9" t="s">
        <v>64</v>
      </c>
      <c r="B583" s="115"/>
      <c r="C583" s="115"/>
      <c r="D583" s="115"/>
      <c r="E583" s="115"/>
      <c r="F583" s="115"/>
      <c r="G583" s="115"/>
      <c r="H583" s="115"/>
      <c r="I583" s="115"/>
      <c r="J583" s="115"/>
      <c r="K583" s="51"/>
      <c r="L583" s="133"/>
      <c r="M583" s="48"/>
      <c r="N583" s="49"/>
      <c r="O583" s="11"/>
      <c r="P583" s="12"/>
      <c r="Q583" s="12"/>
      <c r="R583" s="13"/>
      <c r="S583" s="52"/>
      <c r="T583" s="52"/>
      <c r="U583" s="52"/>
      <c r="V583" s="52"/>
    </row>
    <row r="584" spans="1:22" ht="18" customHeight="1">
      <c r="A584" s="14"/>
      <c r="B584" s="193" t="s">
        <v>37</v>
      </c>
      <c r="C584" s="193"/>
      <c r="D584" s="193"/>
      <c r="E584" s="193"/>
      <c r="F584" s="193"/>
      <c r="G584" s="193"/>
      <c r="H584" s="193"/>
      <c r="I584" s="193"/>
      <c r="J584" s="193"/>
      <c r="K584" s="114">
        <f>SUM(K567:K580)</f>
        <v>52</v>
      </c>
      <c r="L584" s="134">
        <f>IF(K575=0,"",K575/B567)</f>
        <v>0.51282051282051277</v>
      </c>
      <c r="M584" s="30">
        <f>IF(K584=0,"",K584/B567)</f>
        <v>0.66666666666666663</v>
      </c>
      <c r="N584" s="30">
        <f>IF(K575=0,"",M584-L584)</f>
        <v>0.15384615384615385</v>
      </c>
      <c r="O584" s="5"/>
      <c r="P584" s="6"/>
      <c r="Q584" s="16"/>
      <c r="R584" s="5"/>
      <c r="S584" s="52"/>
      <c r="T584" s="52"/>
      <c r="U584" s="52"/>
      <c r="V584" s="52"/>
    </row>
    <row r="585" spans="1:22" ht="12.75" customHeight="1">
      <c r="L585" s="130"/>
      <c r="M585" s="5"/>
      <c r="O585" s="5"/>
      <c r="S585" s="52"/>
      <c r="T585" s="52"/>
      <c r="U585" s="52"/>
      <c r="V585" s="52"/>
    </row>
    <row r="586" spans="1:22" ht="12.75" customHeight="1">
      <c r="L586" s="130"/>
      <c r="M586" s="5"/>
      <c r="O586" s="5"/>
      <c r="S586" s="52"/>
      <c r="T586" s="52"/>
      <c r="U586" s="52"/>
      <c r="V586" s="52"/>
    </row>
    <row r="587" spans="1:22" ht="26.25" customHeight="1">
      <c r="A587" s="7"/>
      <c r="B587" s="194" t="s">
        <v>72</v>
      </c>
      <c r="C587" s="194"/>
      <c r="D587" s="194"/>
      <c r="E587" s="194"/>
      <c r="F587" s="194"/>
      <c r="G587" s="194"/>
      <c r="H587" s="194"/>
      <c r="I587" s="194"/>
      <c r="J587" s="194"/>
      <c r="K587" s="113" t="s">
        <v>46</v>
      </c>
      <c r="L587" s="136"/>
      <c r="M587" s="67"/>
      <c r="N587" s="6"/>
      <c r="O587" s="5"/>
      <c r="P587" s="6"/>
      <c r="Q587" s="6"/>
      <c r="R587" s="6"/>
      <c r="S587" s="52"/>
      <c r="T587" s="52"/>
      <c r="U587" s="52"/>
      <c r="V587" s="52"/>
    </row>
    <row r="588" spans="1:22" ht="20.25">
      <c r="A588" s="195" t="s">
        <v>1</v>
      </c>
      <c r="B588" s="197" t="s">
        <v>2</v>
      </c>
      <c r="C588" s="205"/>
      <c r="D588" s="205"/>
      <c r="E588" s="205"/>
      <c r="F588" s="205"/>
      <c r="G588" s="205"/>
      <c r="H588" s="205"/>
      <c r="I588" s="205"/>
      <c r="J588" s="206"/>
      <c r="K588" s="200" t="s">
        <v>3</v>
      </c>
      <c r="L588" s="191" t="s">
        <v>4</v>
      </c>
      <c r="M588" s="191" t="s">
        <v>5</v>
      </c>
      <c r="N588" s="202" t="s">
        <v>6</v>
      </c>
      <c r="O588" s="191" t="s">
        <v>7</v>
      </c>
      <c r="P588" s="189" t="s">
        <v>8</v>
      </c>
      <c r="Q588" s="189" t="s">
        <v>9</v>
      </c>
      <c r="R588" s="191" t="s">
        <v>10</v>
      </c>
      <c r="S588" s="52"/>
      <c r="T588" s="52"/>
      <c r="U588" s="52"/>
      <c r="V588" s="52"/>
    </row>
    <row r="589" spans="1:22" ht="15.75" customHeight="1">
      <c r="A589" s="204"/>
      <c r="B589" s="9" t="s">
        <v>11</v>
      </c>
      <c r="C589" s="9" t="s">
        <v>12</v>
      </c>
      <c r="D589" s="9" t="s">
        <v>13</v>
      </c>
      <c r="E589" s="9" t="s">
        <v>14</v>
      </c>
      <c r="F589" s="9" t="s">
        <v>15</v>
      </c>
      <c r="G589" s="9" t="s">
        <v>16</v>
      </c>
      <c r="H589" s="9" t="s">
        <v>17</v>
      </c>
      <c r="I589" s="9" t="s">
        <v>18</v>
      </c>
      <c r="J589" s="9" t="s">
        <v>19</v>
      </c>
      <c r="K589" s="207"/>
      <c r="L589" s="207"/>
      <c r="M589" s="204"/>
      <c r="N589" s="204"/>
      <c r="O589" s="204"/>
      <c r="P589" s="204"/>
      <c r="Q589" s="204"/>
      <c r="R589" s="204"/>
      <c r="S589" s="52"/>
      <c r="T589" s="52"/>
      <c r="U589" s="52"/>
      <c r="V589" s="52"/>
    </row>
    <row r="590" spans="1:22" ht="15.75" customHeight="1">
      <c r="A590" s="9" t="s">
        <v>46</v>
      </c>
      <c r="B590" s="31">
        <v>73</v>
      </c>
      <c r="C590" s="31"/>
      <c r="D590" s="31"/>
      <c r="E590" s="31"/>
      <c r="F590" s="31"/>
      <c r="G590" s="31"/>
      <c r="H590" s="31"/>
      <c r="I590" s="31"/>
      <c r="J590" s="31"/>
      <c r="K590" s="51"/>
      <c r="L590" s="131"/>
      <c r="M590" s="33"/>
      <c r="N590" s="34"/>
      <c r="O590" s="53"/>
      <c r="P590" s="36">
        <v>73</v>
      </c>
      <c r="Q590" s="54"/>
      <c r="R590" s="53"/>
      <c r="S590" s="52"/>
      <c r="T590" s="52"/>
      <c r="U590" s="52"/>
      <c r="V590" s="52"/>
    </row>
    <row r="591" spans="1:22" ht="15.75" customHeight="1">
      <c r="A591" s="9" t="s">
        <v>47</v>
      </c>
      <c r="B591" s="31"/>
      <c r="C591" s="31">
        <v>63</v>
      </c>
      <c r="D591" s="31"/>
      <c r="E591" s="31"/>
      <c r="F591" s="31"/>
      <c r="G591" s="31"/>
      <c r="H591" s="31"/>
      <c r="I591" s="31"/>
      <c r="J591" s="31"/>
      <c r="K591" s="51"/>
      <c r="L591" s="132"/>
      <c r="M591" s="17"/>
      <c r="N591" s="39"/>
      <c r="O591" s="40">
        <f>IF(C591=0,"",C591/B590)</f>
        <v>0.86301369863013699</v>
      </c>
      <c r="P591" s="41">
        <v>63</v>
      </c>
      <c r="Q591" s="42">
        <f t="shared" ref="Q591:Q598" si="50">IF(P591=0,"",P591/P590)</f>
        <v>0.86301369863013699</v>
      </c>
      <c r="R591" s="42">
        <f t="shared" ref="R591:R598" si="51">IF(P591=0,"",100%-Q591)</f>
        <v>0.13698630136986301</v>
      </c>
      <c r="S591" s="52"/>
      <c r="T591" s="52"/>
      <c r="U591" s="52"/>
      <c r="V591" s="52"/>
    </row>
    <row r="592" spans="1:22" ht="15.75" customHeight="1">
      <c r="A592" s="9" t="s">
        <v>49</v>
      </c>
      <c r="B592" s="31"/>
      <c r="C592" s="31"/>
      <c r="D592" s="31">
        <v>57</v>
      </c>
      <c r="E592" s="31"/>
      <c r="F592" s="31"/>
      <c r="G592" s="31"/>
      <c r="H592" s="31"/>
      <c r="I592" s="31"/>
      <c r="J592" s="31"/>
      <c r="K592" s="51"/>
      <c r="L592" s="132"/>
      <c r="M592" s="17"/>
      <c r="N592" s="39"/>
      <c r="O592" s="40">
        <f>IF(D592=0,"",D592/C591)</f>
        <v>0.90476190476190477</v>
      </c>
      <c r="P592" s="41">
        <v>58</v>
      </c>
      <c r="Q592" s="42">
        <f t="shared" si="50"/>
        <v>0.92063492063492058</v>
      </c>
      <c r="R592" s="42">
        <f t="shared" si="51"/>
        <v>7.9365079365079416E-2</v>
      </c>
      <c r="S592" s="57">
        <f>P592/P590</f>
        <v>0.79452054794520544</v>
      </c>
      <c r="T592" s="52"/>
      <c r="U592" s="52"/>
      <c r="V592" s="52"/>
    </row>
    <row r="593" spans="1:22" ht="15.75" customHeight="1">
      <c r="A593" s="9" t="s">
        <v>52</v>
      </c>
      <c r="B593" s="31"/>
      <c r="C593" s="31"/>
      <c r="D593" s="31"/>
      <c r="E593" s="31">
        <v>49</v>
      </c>
      <c r="F593" s="31"/>
      <c r="G593" s="31"/>
      <c r="H593" s="31"/>
      <c r="I593" s="31"/>
      <c r="J593" s="31"/>
      <c r="K593" s="51"/>
      <c r="L593" s="132"/>
      <c r="M593" s="17"/>
      <c r="N593" s="39"/>
      <c r="O593" s="40">
        <f>IF(E593=0,"",E593/D592)</f>
        <v>0.85964912280701755</v>
      </c>
      <c r="P593" s="41">
        <v>54</v>
      </c>
      <c r="Q593" s="42">
        <f t="shared" si="50"/>
        <v>0.93103448275862066</v>
      </c>
      <c r="R593" s="42">
        <f t="shared" si="51"/>
        <v>6.8965517241379337E-2</v>
      </c>
      <c r="S593" s="52"/>
      <c r="T593" s="52"/>
      <c r="U593" s="52"/>
      <c r="V593" s="52"/>
    </row>
    <row r="594" spans="1:22" ht="15.75" customHeight="1">
      <c r="A594" s="9" t="s">
        <v>53</v>
      </c>
      <c r="B594" s="31"/>
      <c r="C594" s="31"/>
      <c r="D594" s="31"/>
      <c r="E594" s="31"/>
      <c r="F594" s="31">
        <v>47</v>
      </c>
      <c r="G594" s="31"/>
      <c r="H594" s="31"/>
      <c r="I594" s="31"/>
      <c r="J594" s="31"/>
      <c r="K594" s="51"/>
      <c r="L594" s="132"/>
      <c r="M594" s="17"/>
      <c r="N594" s="39"/>
      <c r="O594" s="40">
        <f>IF(F594=0,"",F594/E593)</f>
        <v>0.95918367346938771</v>
      </c>
      <c r="P594" s="41">
        <v>54</v>
      </c>
      <c r="Q594" s="42">
        <f t="shared" si="50"/>
        <v>1</v>
      </c>
      <c r="R594" s="42">
        <f t="shared" si="51"/>
        <v>0</v>
      </c>
      <c r="S594" s="52"/>
      <c r="T594" s="52"/>
      <c r="U594" s="52"/>
      <c r="V594" s="52"/>
    </row>
    <row r="595" spans="1:22" ht="15.75" customHeight="1">
      <c r="A595" s="9" t="s">
        <v>54</v>
      </c>
      <c r="B595" s="31"/>
      <c r="C595" s="31"/>
      <c r="D595" s="31"/>
      <c r="E595" s="31"/>
      <c r="F595" s="31"/>
      <c r="G595" s="31">
        <v>46</v>
      </c>
      <c r="H595" s="31"/>
      <c r="I595" s="31"/>
      <c r="J595" s="31"/>
      <c r="K595" s="51"/>
      <c r="L595" s="132"/>
      <c r="M595" s="17"/>
      <c r="N595" s="39"/>
      <c r="O595" s="40">
        <f>IF(G595=0,"",G595/F594)</f>
        <v>0.97872340425531912</v>
      </c>
      <c r="P595" s="41">
        <v>51</v>
      </c>
      <c r="Q595" s="42">
        <f t="shared" si="50"/>
        <v>0.94444444444444442</v>
      </c>
      <c r="R595" s="42">
        <f t="shared" si="51"/>
        <v>5.555555555555558E-2</v>
      </c>
      <c r="S595" s="52"/>
      <c r="T595" s="52"/>
      <c r="U595" s="52"/>
      <c r="V595" s="52"/>
    </row>
    <row r="596" spans="1:22" ht="15.75" customHeight="1">
      <c r="A596" s="9" t="s">
        <v>55</v>
      </c>
      <c r="B596" s="31"/>
      <c r="C596" s="31"/>
      <c r="D596" s="31"/>
      <c r="E596" s="31"/>
      <c r="F596" s="31"/>
      <c r="G596" s="31"/>
      <c r="H596" s="31">
        <v>46</v>
      </c>
      <c r="I596" s="31"/>
      <c r="J596" s="31"/>
      <c r="K596" s="51"/>
      <c r="L596" s="132"/>
      <c r="M596" s="17"/>
      <c r="N596" s="39"/>
      <c r="O596" s="40">
        <f>IF(H596=0,"",H596/G595)</f>
        <v>1</v>
      </c>
      <c r="P596" s="41">
        <v>51</v>
      </c>
      <c r="Q596" s="42">
        <f t="shared" si="50"/>
        <v>1</v>
      </c>
      <c r="R596" s="42">
        <f t="shared" si="51"/>
        <v>0</v>
      </c>
      <c r="S596" s="52"/>
      <c r="T596" s="52"/>
      <c r="U596" s="52"/>
      <c r="V596" s="52"/>
    </row>
    <row r="597" spans="1:22" ht="15.75" customHeight="1">
      <c r="A597" s="9" t="s">
        <v>56</v>
      </c>
      <c r="B597" s="31"/>
      <c r="C597" s="31"/>
      <c r="D597" s="31"/>
      <c r="E597" s="31"/>
      <c r="F597" s="31"/>
      <c r="G597" s="31"/>
      <c r="H597" s="31"/>
      <c r="I597" s="31">
        <v>38</v>
      </c>
      <c r="J597" s="31"/>
      <c r="K597" s="51"/>
      <c r="L597" s="132"/>
      <c r="M597" s="17"/>
      <c r="N597" s="39"/>
      <c r="O597" s="40">
        <f>IF(I597=0,"",I597/H596)</f>
        <v>0.82608695652173914</v>
      </c>
      <c r="P597" s="41">
        <v>51</v>
      </c>
      <c r="Q597" s="42">
        <f t="shared" si="50"/>
        <v>1</v>
      </c>
      <c r="R597" s="42">
        <f t="shared" si="51"/>
        <v>0</v>
      </c>
      <c r="S597" s="52"/>
      <c r="T597" s="52"/>
      <c r="U597" s="52"/>
      <c r="V597" s="52"/>
    </row>
    <row r="598" spans="1:22" ht="15.75" customHeight="1">
      <c r="A598" s="9" t="s">
        <v>57</v>
      </c>
      <c r="B598" s="31"/>
      <c r="C598" s="31"/>
      <c r="D598" s="31"/>
      <c r="E598" s="31"/>
      <c r="F598" s="31"/>
      <c r="G598" s="31"/>
      <c r="H598" s="31"/>
      <c r="I598" s="31"/>
      <c r="J598" s="31">
        <v>37</v>
      </c>
      <c r="K598" s="51">
        <v>35</v>
      </c>
      <c r="L598" s="132"/>
      <c r="M598" s="17"/>
      <c r="N598" s="39"/>
      <c r="O598" s="55">
        <f>IF(J598=0,"",J598/I597)</f>
        <v>0.97368421052631582</v>
      </c>
      <c r="P598" s="41">
        <v>51</v>
      </c>
      <c r="Q598" s="56">
        <f t="shared" si="50"/>
        <v>1</v>
      </c>
      <c r="R598" s="56">
        <f t="shared" si="51"/>
        <v>0</v>
      </c>
      <c r="S598" s="52"/>
      <c r="T598" s="52"/>
      <c r="U598" s="52"/>
      <c r="V598" s="52"/>
    </row>
    <row r="599" spans="1:22" ht="15.75" customHeight="1">
      <c r="A599" s="9" t="s">
        <v>58</v>
      </c>
      <c r="B599" s="31"/>
      <c r="C599" s="31"/>
      <c r="D599" s="31"/>
      <c r="E599" s="31"/>
      <c r="F599" s="31"/>
      <c r="G599" s="31"/>
      <c r="H599" s="31"/>
      <c r="I599" s="31"/>
      <c r="J599" s="31">
        <v>12</v>
      </c>
      <c r="K599" s="51">
        <v>11</v>
      </c>
      <c r="L599" s="132"/>
      <c r="M599" s="17"/>
      <c r="N599" s="18"/>
      <c r="O599" s="92"/>
      <c r="P599" s="41">
        <v>17</v>
      </c>
      <c r="Q599" s="93"/>
      <c r="R599" s="127"/>
      <c r="S599" s="52"/>
      <c r="T599" s="52"/>
      <c r="U599" s="52"/>
      <c r="V599" s="52"/>
    </row>
    <row r="600" spans="1:22" ht="15.75" customHeight="1">
      <c r="A600" s="9" t="s">
        <v>59</v>
      </c>
      <c r="B600" s="31"/>
      <c r="C600" s="31"/>
      <c r="D600" s="31"/>
      <c r="E600" s="31"/>
      <c r="F600" s="31"/>
      <c r="G600" s="31"/>
      <c r="H600" s="31"/>
      <c r="I600" s="31"/>
      <c r="J600" s="31">
        <v>3</v>
      </c>
      <c r="K600" s="51">
        <v>3</v>
      </c>
      <c r="L600" s="132"/>
      <c r="M600" s="17"/>
      <c r="N600" s="18"/>
      <c r="O600" s="29"/>
      <c r="P600" s="44">
        <v>5</v>
      </c>
      <c r="Q600" s="46"/>
      <c r="R600" s="29"/>
      <c r="S600" s="52"/>
      <c r="T600" s="52"/>
      <c r="U600" s="52"/>
      <c r="V600" s="52"/>
    </row>
    <row r="601" spans="1:22" ht="15.75" customHeight="1">
      <c r="A601" s="9" t="s">
        <v>60</v>
      </c>
      <c r="B601" s="31"/>
      <c r="C601" s="31"/>
      <c r="D601" s="31"/>
      <c r="E601" s="31"/>
      <c r="F601" s="31"/>
      <c r="G601" s="31"/>
      <c r="H601" s="31"/>
      <c r="I601" s="31"/>
      <c r="J601" s="31">
        <v>2</v>
      </c>
      <c r="K601" s="51">
        <v>2</v>
      </c>
      <c r="L601" s="132"/>
      <c r="M601" s="17"/>
      <c r="N601" s="18"/>
      <c r="O601" s="29"/>
      <c r="P601" s="44">
        <v>2</v>
      </c>
      <c r="Q601" s="46"/>
      <c r="R601" s="29"/>
      <c r="S601" s="52"/>
      <c r="T601" s="52"/>
      <c r="U601" s="52"/>
      <c r="V601" s="52"/>
    </row>
    <row r="602" spans="1:22" ht="15.75" customHeight="1">
      <c r="A602" s="9" t="s">
        <v>61</v>
      </c>
      <c r="B602" s="31"/>
      <c r="C602" s="31"/>
      <c r="D602" s="31"/>
      <c r="E602" s="31"/>
      <c r="F602" s="31"/>
      <c r="G602" s="31"/>
      <c r="H602" s="31"/>
      <c r="I602" s="31"/>
      <c r="J602" s="31">
        <v>1</v>
      </c>
      <c r="K602" s="51"/>
      <c r="L602" s="132"/>
      <c r="M602" s="17"/>
      <c r="N602" s="18"/>
      <c r="O602" s="29"/>
      <c r="P602" s="44">
        <v>1</v>
      </c>
      <c r="Q602" s="46"/>
      <c r="R602" s="29"/>
      <c r="S602" s="52"/>
      <c r="T602" s="52"/>
      <c r="U602" s="52"/>
      <c r="V602" s="52"/>
    </row>
    <row r="603" spans="1:22" ht="15.75" customHeight="1">
      <c r="A603" s="9" t="s">
        <v>62</v>
      </c>
      <c r="B603" s="31"/>
      <c r="C603" s="31"/>
      <c r="D603" s="31"/>
      <c r="E603" s="31"/>
      <c r="F603" s="31"/>
      <c r="G603" s="31"/>
      <c r="H603" s="31"/>
      <c r="I603" s="31"/>
      <c r="J603" s="31"/>
      <c r="K603" s="51"/>
      <c r="L603" s="132"/>
      <c r="M603" s="17"/>
      <c r="N603" s="18"/>
      <c r="O603" s="17"/>
      <c r="P603" s="18"/>
      <c r="Q603" s="28"/>
      <c r="R603" s="29"/>
      <c r="S603" s="52"/>
      <c r="T603" s="52"/>
      <c r="U603" s="52"/>
      <c r="V603" s="52"/>
    </row>
    <row r="604" spans="1:22" ht="15.75" customHeight="1">
      <c r="A604" s="9" t="s">
        <v>63</v>
      </c>
      <c r="B604" s="31"/>
      <c r="C604" s="31"/>
      <c r="D604" s="31"/>
      <c r="E604" s="31"/>
      <c r="F604" s="31"/>
      <c r="G604" s="31"/>
      <c r="H604" s="31"/>
      <c r="I604" s="31"/>
      <c r="J604" s="31"/>
      <c r="K604" s="51"/>
      <c r="L604" s="132"/>
      <c r="M604" s="17"/>
      <c r="N604" s="18"/>
      <c r="O604" s="19" t="s">
        <v>48</v>
      </c>
      <c r="P604" s="20">
        <v>50</v>
      </c>
      <c r="Q604" s="21">
        <f>K607</f>
        <v>51</v>
      </c>
      <c r="R604" s="22" t="s">
        <v>3</v>
      </c>
      <c r="S604" s="52"/>
      <c r="T604" s="52"/>
      <c r="U604" s="52"/>
      <c r="V604" s="52"/>
    </row>
    <row r="605" spans="1:22" ht="15.75" customHeight="1">
      <c r="A605" s="9" t="s">
        <v>64</v>
      </c>
      <c r="B605" s="31"/>
      <c r="C605" s="31"/>
      <c r="D605" s="31"/>
      <c r="E605" s="31"/>
      <c r="F605" s="31"/>
      <c r="G605" s="31"/>
      <c r="H605" s="31"/>
      <c r="I605" s="31"/>
      <c r="J605" s="31"/>
      <c r="K605" s="51"/>
      <c r="L605" s="132"/>
      <c r="M605" s="17"/>
      <c r="N605" s="18"/>
      <c r="O605" s="23" t="s">
        <v>50</v>
      </c>
      <c r="P605" s="24">
        <f>IF(P604/B590=0,"",P604/B590)</f>
        <v>0.68493150684931503</v>
      </c>
      <c r="Q605" s="25">
        <f>IF(P604/Q604=0,"",P604/Q604)</f>
        <v>0.98039215686274506</v>
      </c>
      <c r="R605" s="26" t="s">
        <v>51</v>
      </c>
      <c r="S605" s="52"/>
      <c r="T605" s="52"/>
      <c r="U605" s="52"/>
      <c r="V605" s="52"/>
    </row>
    <row r="606" spans="1:22" ht="15.75" customHeight="1">
      <c r="A606" s="9" t="s">
        <v>65</v>
      </c>
      <c r="B606" s="115"/>
      <c r="C606" s="115"/>
      <c r="D606" s="115"/>
      <c r="E606" s="115"/>
      <c r="F606" s="115"/>
      <c r="G606" s="115"/>
      <c r="H606" s="115"/>
      <c r="I606" s="115"/>
      <c r="J606" s="115"/>
      <c r="K606" s="51"/>
      <c r="L606" s="133"/>
      <c r="M606" s="48"/>
      <c r="N606" s="49"/>
      <c r="O606" s="11"/>
      <c r="P606" s="12"/>
      <c r="Q606" s="12"/>
      <c r="R606" s="13"/>
      <c r="S606" s="52"/>
      <c r="T606" s="52"/>
      <c r="U606" s="52"/>
      <c r="V606" s="52"/>
    </row>
    <row r="607" spans="1:22" ht="18" customHeight="1">
      <c r="A607" s="14"/>
      <c r="B607" s="193" t="s">
        <v>37</v>
      </c>
      <c r="C607" s="193"/>
      <c r="D607" s="193"/>
      <c r="E607" s="193"/>
      <c r="F607" s="193"/>
      <c r="G607" s="193"/>
      <c r="H607" s="193"/>
      <c r="I607" s="193"/>
      <c r="J607" s="193"/>
      <c r="K607" s="114">
        <f>SUM(K590:K603)</f>
        <v>51</v>
      </c>
      <c r="L607" s="134">
        <f>IF(K598=0,"",K598/B590)</f>
        <v>0.47945205479452052</v>
      </c>
      <c r="M607" s="30">
        <f>IF(K607=0,"",K607/B590)</f>
        <v>0.69863013698630139</v>
      </c>
      <c r="N607" s="30">
        <f>IF(K598=0,"",M607-L607)</f>
        <v>0.21917808219178087</v>
      </c>
      <c r="O607" s="5"/>
      <c r="P607" s="6"/>
      <c r="Q607" s="16"/>
      <c r="R607" s="5"/>
      <c r="S607" s="52"/>
      <c r="T607" s="52"/>
      <c r="U607" s="52"/>
      <c r="V607" s="52"/>
    </row>
    <row r="608" spans="1:22" ht="12.75" customHeight="1">
      <c r="L608" s="130"/>
      <c r="M608" s="5"/>
      <c r="O608" s="5"/>
      <c r="S608" s="52"/>
      <c r="T608" s="52"/>
      <c r="U608" s="52"/>
      <c r="V608" s="52"/>
    </row>
    <row r="609" spans="1:22" ht="12.75" customHeight="1">
      <c r="L609" s="130"/>
      <c r="M609" s="5"/>
      <c r="O609" s="5"/>
      <c r="S609" s="52"/>
      <c r="T609" s="52"/>
      <c r="U609" s="52"/>
      <c r="V609" s="52"/>
    </row>
    <row r="610" spans="1:22" ht="26.25" customHeight="1">
      <c r="A610" s="7"/>
      <c r="B610" s="194" t="s">
        <v>72</v>
      </c>
      <c r="C610" s="194"/>
      <c r="D610" s="194"/>
      <c r="E610" s="194"/>
      <c r="F610" s="194"/>
      <c r="G610" s="194"/>
      <c r="H610" s="194"/>
      <c r="I610" s="194"/>
      <c r="J610" s="194"/>
      <c r="K610" s="113" t="s">
        <v>47</v>
      </c>
      <c r="L610" s="136"/>
      <c r="M610" s="67"/>
      <c r="N610" s="6"/>
      <c r="O610" s="5"/>
      <c r="P610" s="6"/>
      <c r="Q610" s="6"/>
      <c r="R610" s="6"/>
      <c r="S610" s="52"/>
      <c r="T610" s="52"/>
      <c r="U610" s="52"/>
      <c r="V610" s="52"/>
    </row>
    <row r="611" spans="1:22" ht="20.25">
      <c r="A611" s="195" t="s">
        <v>1</v>
      </c>
      <c r="B611" s="197" t="s">
        <v>2</v>
      </c>
      <c r="C611" s="205"/>
      <c r="D611" s="205"/>
      <c r="E611" s="205"/>
      <c r="F611" s="205"/>
      <c r="G611" s="205"/>
      <c r="H611" s="205"/>
      <c r="I611" s="205"/>
      <c r="J611" s="206"/>
      <c r="K611" s="200" t="s">
        <v>3</v>
      </c>
      <c r="L611" s="191" t="s">
        <v>4</v>
      </c>
      <c r="M611" s="191" t="s">
        <v>5</v>
      </c>
      <c r="N611" s="202" t="s">
        <v>6</v>
      </c>
      <c r="O611" s="191" t="s">
        <v>7</v>
      </c>
      <c r="P611" s="189" t="s">
        <v>8</v>
      </c>
      <c r="Q611" s="189" t="s">
        <v>9</v>
      </c>
      <c r="R611" s="191" t="s">
        <v>10</v>
      </c>
      <c r="S611" s="52"/>
      <c r="T611" s="52"/>
      <c r="U611" s="52"/>
      <c r="V611" s="52"/>
    </row>
    <row r="612" spans="1:22" ht="15.75" customHeight="1">
      <c r="A612" s="204"/>
      <c r="B612" s="9" t="s">
        <v>11</v>
      </c>
      <c r="C612" s="9" t="s">
        <v>12</v>
      </c>
      <c r="D612" s="9" t="s">
        <v>13</v>
      </c>
      <c r="E612" s="9" t="s">
        <v>14</v>
      </c>
      <c r="F612" s="9" t="s">
        <v>15</v>
      </c>
      <c r="G612" s="9" t="s">
        <v>16</v>
      </c>
      <c r="H612" s="9" t="s">
        <v>17</v>
      </c>
      <c r="I612" s="9" t="s">
        <v>18</v>
      </c>
      <c r="J612" s="9" t="s">
        <v>19</v>
      </c>
      <c r="K612" s="207"/>
      <c r="L612" s="207"/>
      <c r="M612" s="204"/>
      <c r="N612" s="204"/>
      <c r="O612" s="204"/>
      <c r="P612" s="204"/>
      <c r="Q612" s="204"/>
      <c r="R612" s="204"/>
      <c r="S612" s="52"/>
      <c r="T612" s="52"/>
      <c r="U612" s="52"/>
      <c r="V612" s="52"/>
    </row>
    <row r="613" spans="1:22" ht="15.75" customHeight="1">
      <c r="A613" s="9" t="s">
        <v>47</v>
      </c>
      <c r="B613" s="31">
        <v>71</v>
      </c>
      <c r="C613" s="31"/>
      <c r="D613" s="31"/>
      <c r="E613" s="31"/>
      <c r="F613" s="31"/>
      <c r="G613" s="31"/>
      <c r="H613" s="31"/>
      <c r="I613" s="31"/>
      <c r="J613" s="31"/>
      <c r="K613" s="51"/>
      <c r="L613" s="131"/>
      <c r="M613" s="33"/>
      <c r="N613" s="34"/>
      <c r="O613" s="53"/>
      <c r="P613" s="36">
        <v>71</v>
      </c>
      <c r="Q613" s="54"/>
      <c r="R613" s="53"/>
      <c r="S613" s="52"/>
      <c r="T613" s="52"/>
      <c r="U613" s="52"/>
      <c r="V613" s="52"/>
    </row>
    <row r="614" spans="1:22" ht="15.75" customHeight="1">
      <c r="A614" s="9" t="s">
        <v>49</v>
      </c>
      <c r="B614" s="31"/>
      <c r="C614" s="31">
        <v>60</v>
      </c>
      <c r="D614" s="31"/>
      <c r="E614" s="31"/>
      <c r="F614" s="31"/>
      <c r="G614" s="31"/>
      <c r="H614" s="31"/>
      <c r="I614" s="31"/>
      <c r="J614" s="31"/>
      <c r="K614" s="51"/>
      <c r="L614" s="132"/>
      <c r="M614" s="17"/>
      <c r="N614" s="39"/>
      <c r="O614" s="40">
        <f>IF(C614=0,"",C614/B613)</f>
        <v>0.84507042253521125</v>
      </c>
      <c r="P614" s="41">
        <v>60</v>
      </c>
      <c r="Q614" s="42">
        <f t="shared" ref="Q614:Q621" si="52">IF(P614=0,"",P614/P613)</f>
        <v>0.84507042253521125</v>
      </c>
      <c r="R614" s="42">
        <f t="shared" ref="R614:R621" si="53">IF(P614=0,"",100%-Q614)</f>
        <v>0.15492957746478875</v>
      </c>
      <c r="S614" s="52"/>
      <c r="T614" s="52"/>
      <c r="U614" s="52"/>
      <c r="V614" s="52"/>
    </row>
    <row r="615" spans="1:22" ht="15.75" customHeight="1">
      <c r="A615" s="9" t="s">
        <v>52</v>
      </c>
      <c r="B615" s="31"/>
      <c r="C615" s="31"/>
      <c r="D615" s="31">
        <v>55</v>
      </c>
      <c r="E615" s="31"/>
      <c r="F615" s="31"/>
      <c r="G615" s="31"/>
      <c r="H615" s="31"/>
      <c r="I615" s="31"/>
      <c r="J615" s="31"/>
      <c r="K615" s="51"/>
      <c r="L615" s="132"/>
      <c r="M615" s="17"/>
      <c r="N615" s="39"/>
      <c r="O615" s="40">
        <f>IF(D615=0,"",D615/C614)</f>
        <v>0.91666666666666663</v>
      </c>
      <c r="P615" s="41">
        <v>57</v>
      </c>
      <c r="Q615" s="42">
        <f t="shared" si="52"/>
        <v>0.95</v>
      </c>
      <c r="R615" s="42">
        <f t="shared" si="53"/>
        <v>5.0000000000000044E-2</v>
      </c>
      <c r="S615" s="57">
        <f>P615/P613</f>
        <v>0.80281690140845074</v>
      </c>
      <c r="T615" s="52"/>
      <c r="U615" s="52"/>
      <c r="V615" s="52"/>
    </row>
    <row r="616" spans="1:22" ht="15.75" customHeight="1">
      <c r="A616" s="9" t="s">
        <v>53</v>
      </c>
      <c r="B616" s="31"/>
      <c r="C616" s="31"/>
      <c r="D616" s="31"/>
      <c r="E616" s="31">
        <v>53</v>
      </c>
      <c r="F616" s="31"/>
      <c r="G616" s="31"/>
      <c r="H616" s="31"/>
      <c r="I616" s="31"/>
      <c r="J616" s="31"/>
      <c r="K616" s="51"/>
      <c r="L616" s="132"/>
      <c r="M616" s="17"/>
      <c r="N616" s="39"/>
      <c r="O616" s="40">
        <f>IF(E616=0,"",E616/D615)</f>
        <v>0.96363636363636362</v>
      </c>
      <c r="P616" s="41">
        <v>56</v>
      </c>
      <c r="Q616" s="42">
        <f t="shared" si="52"/>
        <v>0.98245614035087714</v>
      </c>
      <c r="R616" s="42">
        <f t="shared" si="53"/>
        <v>1.7543859649122862E-2</v>
      </c>
      <c r="S616" s="52"/>
      <c r="T616" s="52"/>
      <c r="U616" s="52"/>
      <c r="V616" s="52"/>
    </row>
    <row r="617" spans="1:22" ht="15.75" customHeight="1">
      <c r="A617" s="9" t="s">
        <v>54</v>
      </c>
      <c r="B617" s="31"/>
      <c r="C617" s="31"/>
      <c r="D617" s="31"/>
      <c r="E617" s="31"/>
      <c r="F617" s="31">
        <v>46</v>
      </c>
      <c r="G617" s="31"/>
      <c r="H617" s="31"/>
      <c r="I617" s="31"/>
      <c r="J617" s="31"/>
      <c r="K617" s="51"/>
      <c r="L617" s="132"/>
      <c r="M617" s="17"/>
      <c r="N617" s="39"/>
      <c r="O617" s="40">
        <f>IF(F617=0,"",F617/E616)</f>
        <v>0.86792452830188682</v>
      </c>
      <c r="P617" s="41">
        <v>56</v>
      </c>
      <c r="Q617" s="42">
        <f t="shared" si="52"/>
        <v>1</v>
      </c>
      <c r="R617" s="42">
        <f t="shared" si="53"/>
        <v>0</v>
      </c>
      <c r="S617" s="52"/>
      <c r="T617" s="52"/>
      <c r="U617" s="52"/>
      <c r="V617" s="52"/>
    </row>
    <row r="618" spans="1:22" ht="15.75" customHeight="1">
      <c r="A618" s="9" t="s">
        <v>55</v>
      </c>
      <c r="B618" s="31"/>
      <c r="C618" s="31"/>
      <c r="D618" s="31"/>
      <c r="E618" s="31"/>
      <c r="F618" s="31"/>
      <c r="G618" s="31">
        <v>46</v>
      </c>
      <c r="H618" s="31"/>
      <c r="I618" s="31"/>
      <c r="J618" s="31"/>
      <c r="K618" s="51"/>
      <c r="L618" s="132"/>
      <c r="M618" s="17"/>
      <c r="N618" s="39"/>
      <c r="O618" s="40">
        <f>IF(G618=0,"",G618/F617)</f>
        <v>1</v>
      </c>
      <c r="P618" s="41">
        <v>56</v>
      </c>
      <c r="Q618" s="42">
        <f t="shared" si="52"/>
        <v>1</v>
      </c>
      <c r="R618" s="42">
        <f t="shared" si="53"/>
        <v>0</v>
      </c>
      <c r="S618" s="52"/>
      <c r="T618" s="52"/>
      <c r="U618" s="52"/>
      <c r="V618" s="52"/>
    </row>
    <row r="619" spans="1:22" ht="15.75" customHeight="1">
      <c r="A619" s="9" t="s">
        <v>56</v>
      </c>
      <c r="B619" s="31"/>
      <c r="C619" s="31"/>
      <c r="D619" s="31"/>
      <c r="E619" s="31"/>
      <c r="F619" s="31"/>
      <c r="G619" s="31"/>
      <c r="H619" s="31">
        <v>36</v>
      </c>
      <c r="I619" s="31"/>
      <c r="J619" s="31"/>
      <c r="K619" s="51"/>
      <c r="L619" s="132"/>
      <c r="M619" s="17"/>
      <c r="N619" s="39"/>
      <c r="O619" s="40">
        <f>IF(H619=0,"",H619/G618)</f>
        <v>0.78260869565217395</v>
      </c>
      <c r="P619" s="41">
        <v>52</v>
      </c>
      <c r="Q619" s="42">
        <f t="shared" si="52"/>
        <v>0.9285714285714286</v>
      </c>
      <c r="R619" s="42">
        <f t="shared" si="53"/>
        <v>7.1428571428571397E-2</v>
      </c>
      <c r="S619" s="52"/>
      <c r="T619" s="52"/>
      <c r="U619" s="52"/>
      <c r="V619" s="52"/>
    </row>
    <row r="620" spans="1:22" ht="15.75" customHeight="1">
      <c r="A620" s="9" t="s">
        <v>57</v>
      </c>
      <c r="B620" s="31"/>
      <c r="C620" s="31"/>
      <c r="D620" s="31"/>
      <c r="E620" s="31"/>
      <c r="F620" s="31"/>
      <c r="G620" s="31"/>
      <c r="H620" s="31"/>
      <c r="I620" s="31">
        <v>35</v>
      </c>
      <c r="J620" s="31"/>
      <c r="K620" s="51"/>
      <c r="L620" s="132"/>
      <c r="M620" s="17"/>
      <c r="N620" s="39"/>
      <c r="O620" s="40">
        <f>IF(I620=0,"",I620/H619)</f>
        <v>0.97222222222222221</v>
      </c>
      <c r="P620" s="41">
        <v>51</v>
      </c>
      <c r="Q620" s="42">
        <f t="shared" si="52"/>
        <v>0.98076923076923073</v>
      </c>
      <c r="R620" s="42">
        <f t="shared" si="53"/>
        <v>1.9230769230769273E-2</v>
      </c>
      <c r="S620" s="52"/>
      <c r="T620" s="52"/>
      <c r="U620" s="52"/>
      <c r="V620" s="52"/>
    </row>
    <row r="621" spans="1:22" ht="15.75" customHeight="1">
      <c r="A621" s="9" t="s">
        <v>58</v>
      </c>
      <c r="B621" s="31"/>
      <c r="C621" s="31"/>
      <c r="D621" s="31"/>
      <c r="E621" s="31"/>
      <c r="F621" s="31"/>
      <c r="G621" s="31"/>
      <c r="H621" s="31"/>
      <c r="I621" s="31"/>
      <c r="J621" s="31">
        <v>35</v>
      </c>
      <c r="K621" s="51">
        <v>35</v>
      </c>
      <c r="L621" s="132"/>
      <c r="M621" s="17"/>
      <c r="N621" s="39"/>
      <c r="O621" s="55">
        <f>IF(J621=0,"",J621/I620)</f>
        <v>1</v>
      </c>
      <c r="P621" s="41">
        <v>51</v>
      </c>
      <c r="Q621" s="56">
        <f t="shared" si="52"/>
        <v>1</v>
      </c>
      <c r="R621" s="56">
        <f t="shared" si="53"/>
        <v>0</v>
      </c>
      <c r="S621" s="52"/>
      <c r="T621" s="52"/>
      <c r="U621" s="52"/>
      <c r="V621" s="52"/>
    </row>
    <row r="622" spans="1:22" ht="15.75" customHeight="1">
      <c r="A622" s="9" t="s">
        <v>59</v>
      </c>
      <c r="B622" s="31"/>
      <c r="C622" s="31"/>
      <c r="D622" s="31"/>
      <c r="E622" s="31"/>
      <c r="F622" s="31"/>
      <c r="G622" s="31"/>
      <c r="H622" s="31"/>
      <c r="I622" s="31"/>
      <c r="J622" s="31">
        <v>14</v>
      </c>
      <c r="K622" s="51">
        <v>13</v>
      </c>
      <c r="L622" s="132"/>
      <c r="M622" s="17"/>
      <c r="N622" s="18"/>
      <c r="O622" s="92"/>
      <c r="P622" s="41">
        <v>18</v>
      </c>
      <c r="Q622" s="93"/>
      <c r="R622" s="127"/>
      <c r="S622" s="52"/>
      <c r="T622" s="52"/>
      <c r="U622" s="52"/>
      <c r="V622" s="52"/>
    </row>
    <row r="623" spans="1:22" ht="15.75" customHeight="1">
      <c r="A623" s="9" t="s">
        <v>60</v>
      </c>
      <c r="B623" s="31"/>
      <c r="C623" s="31"/>
      <c r="D623" s="31"/>
      <c r="E623" s="31"/>
      <c r="F623" s="31"/>
      <c r="G623" s="31"/>
      <c r="H623" s="31"/>
      <c r="I623" s="31"/>
      <c r="J623" s="31">
        <v>1</v>
      </c>
      <c r="K623" s="51">
        <v>1</v>
      </c>
      <c r="L623" s="132"/>
      <c r="M623" s="17"/>
      <c r="N623" s="18"/>
      <c r="O623" s="29"/>
      <c r="P623" s="44">
        <v>1</v>
      </c>
      <c r="Q623" s="46"/>
      <c r="R623" s="29"/>
      <c r="S623" s="52"/>
      <c r="T623" s="52"/>
      <c r="U623" s="52"/>
      <c r="V623" s="52"/>
    </row>
    <row r="624" spans="1:22" ht="15.75" customHeight="1">
      <c r="A624" s="9" t="s">
        <v>61</v>
      </c>
      <c r="B624" s="31"/>
      <c r="C624" s="31"/>
      <c r="D624" s="31"/>
      <c r="E624" s="31"/>
      <c r="F624" s="31"/>
      <c r="G624" s="31"/>
      <c r="H624" s="31"/>
      <c r="I624" s="31"/>
      <c r="J624" s="31">
        <v>1</v>
      </c>
      <c r="K624" s="51"/>
      <c r="L624" s="132"/>
      <c r="M624" s="17"/>
      <c r="N624" s="18"/>
      <c r="O624" s="29"/>
      <c r="P624" s="44">
        <v>1</v>
      </c>
      <c r="Q624" s="46"/>
      <c r="R624" s="29"/>
      <c r="S624" s="52"/>
      <c r="T624" s="52"/>
      <c r="U624" s="52"/>
      <c r="V624" s="52"/>
    </row>
    <row r="625" spans="1:22" ht="15.75" customHeight="1">
      <c r="A625" s="9" t="s">
        <v>62</v>
      </c>
      <c r="B625" s="31"/>
      <c r="C625" s="31"/>
      <c r="D625" s="31"/>
      <c r="E625" s="31"/>
      <c r="F625" s="31"/>
      <c r="G625" s="31"/>
      <c r="H625" s="31"/>
      <c r="I625" s="31"/>
      <c r="J625" s="31">
        <v>1</v>
      </c>
      <c r="K625" s="51">
        <v>1</v>
      </c>
      <c r="L625" s="132"/>
      <c r="M625" s="17"/>
      <c r="N625" s="18"/>
      <c r="O625" s="29"/>
      <c r="P625" s="44">
        <v>1</v>
      </c>
      <c r="Q625" s="46"/>
      <c r="R625" s="29"/>
      <c r="S625" s="52"/>
      <c r="T625" s="52"/>
      <c r="U625" s="52"/>
      <c r="V625" s="52"/>
    </row>
    <row r="626" spans="1:22" ht="15.75" customHeight="1">
      <c r="A626" s="9" t="s">
        <v>63</v>
      </c>
      <c r="B626" s="31"/>
      <c r="C626" s="31"/>
      <c r="D626" s="31"/>
      <c r="E626" s="31"/>
      <c r="F626" s="31"/>
      <c r="G626" s="31"/>
      <c r="H626" s="31"/>
      <c r="I626" s="31"/>
      <c r="J626" s="31"/>
      <c r="K626" s="51"/>
      <c r="L626" s="132"/>
      <c r="M626" s="17"/>
      <c r="N626" s="18"/>
      <c r="O626" s="17"/>
      <c r="P626" s="18"/>
      <c r="Q626" s="28"/>
      <c r="R626" s="29"/>
      <c r="S626" s="52"/>
      <c r="T626" s="52"/>
      <c r="U626" s="52"/>
      <c r="V626" s="52"/>
    </row>
    <row r="627" spans="1:22" ht="15.75" customHeight="1">
      <c r="A627" s="9" t="s">
        <v>64</v>
      </c>
      <c r="B627" s="31"/>
      <c r="C627" s="31"/>
      <c r="D627" s="31"/>
      <c r="E627" s="31"/>
      <c r="F627" s="31"/>
      <c r="G627" s="31"/>
      <c r="H627" s="31"/>
      <c r="I627" s="31"/>
      <c r="J627" s="31"/>
      <c r="K627" s="51"/>
      <c r="L627" s="132"/>
      <c r="M627" s="17"/>
      <c r="N627" s="18"/>
      <c r="O627" s="19" t="s">
        <v>48</v>
      </c>
      <c r="P627" s="20">
        <v>29</v>
      </c>
      <c r="Q627" s="21">
        <f>K630</f>
        <v>50</v>
      </c>
      <c r="R627" s="22" t="s">
        <v>3</v>
      </c>
      <c r="S627" s="52"/>
      <c r="T627" s="52"/>
      <c r="U627" s="52"/>
      <c r="V627" s="52"/>
    </row>
    <row r="628" spans="1:22" ht="15.75" customHeight="1">
      <c r="A628" s="9" t="s">
        <v>65</v>
      </c>
      <c r="B628" s="31"/>
      <c r="C628" s="31"/>
      <c r="D628" s="31"/>
      <c r="E628" s="31"/>
      <c r="F628" s="31"/>
      <c r="G628" s="31"/>
      <c r="H628" s="31"/>
      <c r="I628" s="31"/>
      <c r="J628" s="31"/>
      <c r="K628" s="51"/>
      <c r="L628" s="132"/>
      <c r="M628" s="17"/>
      <c r="N628" s="18"/>
      <c r="O628" s="23" t="s">
        <v>50</v>
      </c>
      <c r="P628" s="24">
        <f>IF(P627/B613=0,"",P627/B613)</f>
        <v>0.40845070422535212</v>
      </c>
      <c r="Q628" s="25">
        <f>IF(P627/Q627=0,"",P627/Q627)</f>
        <v>0.57999999999999996</v>
      </c>
      <c r="R628" s="26" t="s">
        <v>51</v>
      </c>
      <c r="S628" s="52"/>
      <c r="T628" s="52"/>
      <c r="U628" s="52"/>
      <c r="V628" s="52"/>
    </row>
    <row r="629" spans="1:22" ht="15.75" customHeight="1">
      <c r="A629" s="9" t="s">
        <v>66</v>
      </c>
      <c r="B629" s="115"/>
      <c r="C629" s="115"/>
      <c r="D629" s="115"/>
      <c r="E629" s="115"/>
      <c r="F629" s="115"/>
      <c r="G629" s="115"/>
      <c r="H629" s="115"/>
      <c r="I629" s="115"/>
      <c r="J629" s="115"/>
      <c r="K629" s="51"/>
      <c r="L629" s="133"/>
      <c r="M629" s="48"/>
      <c r="N629" s="49"/>
      <c r="O629" s="11"/>
      <c r="P629" s="12"/>
      <c r="Q629" s="12"/>
      <c r="R629" s="13"/>
      <c r="S629" s="52"/>
      <c r="T629" s="52"/>
      <c r="U629" s="52"/>
      <c r="V629" s="52"/>
    </row>
    <row r="630" spans="1:22" ht="18" customHeight="1">
      <c r="A630" s="14"/>
      <c r="B630" s="193" t="s">
        <v>37</v>
      </c>
      <c r="C630" s="193"/>
      <c r="D630" s="193"/>
      <c r="E630" s="193"/>
      <c r="F630" s="193"/>
      <c r="G630" s="193"/>
      <c r="H630" s="193"/>
      <c r="I630" s="193"/>
      <c r="J630" s="193"/>
      <c r="K630" s="114">
        <f>SUM(K613:K626)</f>
        <v>50</v>
      </c>
      <c r="L630" s="134">
        <f>IF(K621=0,"",K621/B613)</f>
        <v>0.49295774647887325</v>
      </c>
      <c r="M630" s="30">
        <f>IF(K630=0,"",K630/B613)</f>
        <v>0.70422535211267601</v>
      </c>
      <c r="N630" s="30">
        <f>IF(K621=0,"",M630-L630)</f>
        <v>0.21126760563380276</v>
      </c>
      <c r="O630" s="5"/>
      <c r="P630" s="6"/>
      <c r="Q630" s="16"/>
      <c r="R630" s="5"/>
      <c r="S630" s="52"/>
      <c r="T630" s="52"/>
      <c r="U630" s="52"/>
      <c r="V630" s="52"/>
    </row>
    <row r="631" spans="1:22" ht="12.75" customHeight="1">
      <c r="L631" s="130"/>
      <c r="M631" s="5"/>
      <c r="O631" s="5"/>
      <c r="S631" s="52"/>
      <c r="T631" s="52"/>
      <c r="U631" s="52"/>
      <c r="V631" s="52"/>
    </row>
    <row r="632" spans="1:22" ht="12.75" customHeight="1">
      <c r="L632" s="130"/>
      <c r="M632" s="5"/>
      <c r="O632" s="5"/>
      <c r="S632" s="52"/>
      <c r="T632" s="52"/>
      <c r="U632" s="52"/>
      <c r="V632" s="52"/>
    </row>
    <row r="633" spans="1:22" ht="26.25" customHeight="1">
      <c r="A633" s="7"/>
      <c r="B633" s="194" t="s">
        <v>72</v>
      </c>
      <c r="C633" s="194"/>
      <c r="D633" s="194"/>
      <c r="E633" s="194"/>
      <c r="F633" s="194"/>
      <c r="G633" s="194"/>
      <c r="H633" s="194"/>
      <c r="I633" s="194"/>
      <c r="J633" s="194"/>
      <c r="K633" s="113" t="s">
        <v>49</v>
      </c>
      <c r="L633" s="136"/>
      <c r="M633" s="67"/>
      <c r="N633" s="6"/>
      <c r="O633" s="5"/>
      <c r="P633" s="6"/>
      <c r="Q633" s="6"/>
      <c r="R633" s="6"/>
      <c r="S633" s="52"/>
      <c r="T633" s="52"/>
      <c r="U633" s="52"/>
      <c r="V633" s="52"/>
    </row>
    <row r="634" spans="1:22" ht="20.25">
      <c r="A634" s="195" t="s">
        <v>1</v>
      </c>
      <c r="B634" s="197" t="s">
        <v>2</v>
      </c>
      <c r="C634" s="205"/>
      <c r="D634" s="205"/>
      <c r="E634" s="205"/>
      <c r="F634" s="205"/>
      <c r="G634" s="205"/>
      <c r="H634" s="205"/>
      <c r="I634" s="205"/>
      <c r="J634" s="206"/>
      <c r="K634" s="200" t="s">
        <v>3</v>
      </c>
      <c r="L634" s="191" t="s">
        <v>4</v>
      </c>
      <c r="M634" s="191" t="s">
        <v>5</v>
      </c>
      <c r="N634" s="202" t="s">
        <v>6</v>
      </c>
      <c r="O634" s="191" t="s">
        <v>7</v>
      </c>
      <c r="P634" s="189" t="s">
        <v>8</v>
      </c>
      <c r="Q634" s="189" t="s">
        <v>9</v>
      </c>
      <c r="R634" s="191" t="s">
        <v>10</v>
      </c>
      <c r="S634" s="52"/>
      <c r="T634" s="52"/>
      <c r="U634" s="52"/>
      <c r="V634" s="52"/>
    </row>
    <row r="635" spans="1:22" ht="15.75" customHeight="1">
      <c r="A635" s="204"/>
      <c r="B635" s="9" t="s">
        <v>11</v>
      </c>
      <c r="C635" s="9" t="s">
        <v>12</v>
      </c>
      <c r="D635" s="9" t="s">
        <v>13</v>
      </c>
      <c r="E635" s="9" t="s">
        <v>14</v>
      </c>
      <c r="F635" s="9" t="s">
        <v>15</v>
      </c>
      <c r="G635" s="9" t="s">
        <v>16</v>
      </c>
      <c r="H635" s="9" t="s">
        <v>17</v>
      </c>
      <c r="I635" s="9" t="s">
        <v>18</v>
      </c>
      <c r="J635" s="9" t="s">
        <v>19</v>
      </c>
      <c r="K635" s="207"/>
      <c r="L635" s="207"/>
      <c r="M635" s="204"/>
      <c r="N635" s="204"/>
      <c r="O635" s="204"/>
      <c r="P635" s="204"/>
      <c r="Q635" s="204"/>
      <c r="R635" s="204"/>
      <c r="S635" s="52"/>
      <c r="T635" s="52"/>
      <c r="U635" s="52"/>
      <c r="V635" s="52"/>
    </row>
    <row r="636" spans="1:22" ht="15.75" customHeight="1">
      <c r="A636" s="9" t="s">
        <v>49</v>
      </c>
      <c r="B636" s="31">
        <v>46</v>
      </c>
      <c r="C636" s="31"/>
      <c r="D636" s="31"/>
      <c r="E636" s="31"/>
      <c r="F636" s="31"/>
      <c r="G636" s="31"/>
      <c r="H636" s="31"/>
      <c r="I636" s="31"/>
      <c r="J636" s="31"/>
      <c r="K636" s="51"/>
      <c r="L636" s="131"/>
      <c r="M636" s="33"/>
      <c r="N636" s="34"/>
      <c r="O636" s="53"/>
      <c r="P636" s="36">
        <v>46</v>
      </c>
      <c r="Q636" s="54"/>
      <c r="R636" s="53"/>
      <c r="S636" s="52"/>
      <c r="T636" s="52"/>
      <c r="U636" s="52"/>
      <c r="V636" s="52"/>
    </row>
    <row r="637" spans="1:22" ht="15.75" customHeight="1">
      <c r="A637" s="9" t="s">
        <v>52</v>
      </c>
      <c r="B637" s="31"/>
      <c r="C637" s="31">
        <v>42</v>
      </c>
      <c r="D637" s="31"/>
      <c r="E637" s="31"/>
      <c r="F637" s="31"/>
      <c r="G637" s="31"/>
      <c r="H637" s="31"/>
      <c r="I637" s="31"/>
      <c r="J637" s="31"/>
      <c r="K637" s="51"/>
      <c r="L637" s="132"/>
      <c r="M637" s="17"/>
      <c r="N637" s="39"/>
      <c r="O637" s="40">
        <f>IF(C637=0,"",C637/B636)</f>
        <v>0.91304347826086951</v>
      </c>
      <c r="P637" s="41">
        <v>42</v>
      </c>
      <c r="Q637" s="42">
        <f t="shared" ref="Q637:Q644" si="54">IF(P637=0,"",P637/P636)</f>
        <v>0.91304347826086951</v>
      </c>
      <c r="R637" s="42">
        <f t="shared" ref="R637:R644" si="55">IF(P637=0,"",100%-Q637)</f>
        <v>8.6956521739130488E-2</v>
      </c>
      <c r="S637" s="52"/>
      <c r="T637" s="52"/>
      <c r="U637" s="52"/>
      <c r="V637" s="52"/>
    </row>
    <row r="638" spans="1:22" ht="15.75" customHeight="1">
      <c r="A638" s="9" t="s">
        <v>53</v>
      </c>
      <c r="B638" s="31"/>
      <c r="C638" s="31"/>
      <c r="D638" s="31">
        <v>39</v>
      </c>
      <c r="E638" s="31"/>
      <c r="F638" s="31"/>
      <c r="G638" s="31"/>
      <c r="H638" s="31"/>
      <c r="I638" s="31"/>
      <c r="J638" s="31"/>
      <c r="K638" s="51"/>
      <c r="L638" s="132"/>
      <c r="M638" s="17"/>
      <c r="N638" s="39"/>
      <c r="O638" s="40">
        <f>IF(D638=0,"",D638/C637)</f>
        <v>0.9285714285714286</v>
      </c>
      <c r="P638" s="41">
        <v>40</v>
      </c>
      <c r="Q638" s="42">
        <f t="shared" si="54"/>
        <v>0.95238095238095233</v>
      </c>
      <c r="R638" s="42">
        <f t="shared" si="55"/>
        <v>4.7619047619047672E-2</v>
      </c>
      <c r="S638" s="57">
        <f>P638/P636</f>
        <v>0.86956521739130432</v>
      </c>
      <c r="T638" s="52"/>
      <c r="U638" s="52"/>
      <c r="V638" s="52"/>
    </row>
    <row r="639" spans="1:22" ht="15.75" customHeight="1">
      <c r="A639" s="9" t="s">
        <v>54</v>
      </c>
      <c r="B639" s="31"/>
      <c r="C639" s="31"/>
      <c r="D639" s="31"/>
      <c r="E639" s="31">
        <v>37</v>
      </c>
      <c r="F639" s="31"/>
      <c r="G639" s="31"/>
      <c r="H639" s="31"/>
      <c r="I639" s="31"/>
      <c r="J639" s="31"/>
      <c r="K639" s="51"/>
      <c r="L639" s="132"/>
      <c r="M639" s="17"/>
      <c r="N639" s="39"/>
      <c r="O639" s="40">
        <f>IF(E639=0,"",E639/D638)</f>
        <v>0.94871794871794868</v>
      </c>
      <c r="P639" s="41">
        <v>37</v>
      </c>
      <c r="Q639" s="42">
        <f t="shared" si="54"/>
        <v>0.92500000000000004</v>
      </c>
      <c r="R639" s="42">
        <f t="shared" si="55"/>
        <v>7.4999999999999956E-2</v>
      </c>
      <c r="S639" s="52"/>
      <c r="T639" s="52"/>
      <c r="U639" s="52"/>
      <c r="V639" s="52"/>
    </row>
    <row r="640" spans="1:22" ht="15.75" customHeight="1">
      <c r="A640" s="9" t="s">
        <v>55</v>
      </c>
      <c r="B640" s="31"/>
      <c r="C640" s="31"/>
      <c r="D640" s="31"/>
      <c r="E640" s="31"/>
      <c r="F640" s="31">
        <v>36</v>
      </c>
      <c r="G640" s="31"/>
      <c r="H640" s="31"/>
      <c r="I640" s="31"/>
      <c r="J640" s="31"/>
      <c r="K640" s="51"/>
      <c r="L640" s="132"/>
      <c r="M640" s="17"/>
      <c r="N640" s="39"/>
      <c r="O640" s="40">
        <f>IF(F640=0,"",F640/E639)</f>
        <v>0.97297297297297303</v>
      </c>
      <c r="P640" s="41">
        <v>37</v>
      </c>
      <c r="Q640" s="42">
        <f t="shared" si="54"/>
        <v>1</v>
      </c>
      <c r="R640" s="42">
        <f t="shared" si="55"/>
        <v>0</v>
      </c>
      <c r="S640" s="52"/>
      <c r="T640" s="52"/>
      <c r="U640" s="52"/>
      <c r="V640" s="52"/>
    </row>
    <row r="641" spans="1:22" ht="15.75" customHeight="1">
      <c r="A641" s="9" t="s">
        <v>56</v>
      </c>
      <c r="B641" s="31"/>
      <c r="C641" s="31"/>
      <c r="D641" s="31"/>
      <c r="E641" s="31"/>
      <c r="F641" s="31"/>
      <c r="G641" s="31">
        <v>36</v>
      </c>
      <c r="H641" s="31"/>
      <c r="I641" s="31"/>
      <c r="J641" s="31"/>
      <c r="K641" s="51"/>
      <c r="L641" s="132"/>
      <c r="M641" s="17"/>
      <c r="N641" s="39"/>
      <c r="O641" s="40">
        <f>IF(G641=0,"",G641/F640)</f>
        <v>1</v>
      </c>
      <c r="P641" s="41">
        <v>37</v>
      </c>
      <c r="Q641" s="42">
        <f t="shared" si="54"/>
        <v>1</v>
      </c>
      <c r="R641" s="42">
        <f t="shared" si="55"/>
        <v>0</v>
      </c>
      <c r="S641" s="52"/>
      <c r="T641" s="52"/>
      <c r="U641" s="52"/>
      <c r="V641" s="52"/>
    </row>
    <row r="642" spans="1:22" ht="15.75" customHeight="1">
      <c r="A642" s="9" t="s">
        <v>57</v>
      </c>
      <c r="B642" s="31"/>
      <c r="C642" s="31"/>
      <c r="D642" s="31"/>
      <c r="E642" s="31"/>
      <c r="F642" s="31"/>
      <c r="G642" s="31"/>
      <c r="H642" s="31">
        <v>36</v>
      </c>
      <c r="I642" s="31"/>
      <c r="J642" s="31"/>
      <c r="K642" s="51"/>
      <c r="L642" s="132"/>
      <c r="M642" s="17"/>
      <c r="N642" s="39"/>
      <c r="O642" s="40">
        <f>IF(H642=0,"",H642/G641)</f>
        <v>1</v>
      </c>
      <c r="P642" s="41">
        <v>37</v>
      </c>
      <c r="Q642" s="42">
        <f t="shared" si="54"/>
        <v>1</v>
      </c>
      <c r="R642" s="42">
        <f t="shared" si="55"/>
        <v>0</v>
      </c>
      <c r="S642" s="52"/>
      <c r="T642" s="52"/>
      <c r="U642" s="52"/>
      <c r="V642" s="52"/>
    </row>
    <row r="643" spans="1:22" ht="15.75" customHeight="1">
      <c r="A643" s="9" t="s">
        <v>58</v>
      </c>
      <c r="B643" s="31"/>
      <c r="C643" s="31"/>
      <c r="D643" s="31"/>
      <c r="E643" s="31"/>
      <c r="F643" s="31"/>
      <c r="G643" s="31"/>
      <c r="H643" s="31"/>
      <c r="I643" s="31">
        <v>36</v>
      </c>
      <c r="J643" s="31"/>
      <c r="K643" s="51"/>
      <c r="L643" s="132"/>
      <c r="M643" s="17"/>
      <c r="N643" s="39"/>
      <c r="O643" s="40">
        <f>IF(I643=0,"",I643/H642)</f>
        <v>1</v>
      </c>
      <c r="P643" s="41">
        <v>37</v>
      </c>
      <c r="Q643" s="42">
        <f t="shared" si="54"/>
        <v>1</v>
      </c>
      <c r="R643" s="42">
        <f t="shared" si="55"/>
        <v>0</v>
      </c>
      <c r="S643" s="52"/>
      <c r="T643" s="52"/>
      <c r="U643" s="52"/>
      <c r="V643" s="52"/>
    </row>
    <row r="644" spans="1:22" ht="15.75" customHeight="1">
      <c r="A644" s="9" t="s">
        <v>59</v>
      </c>
      <c r="B644" s="31"/>
      <c r="C644" s="31"/>
      <c r="D644" s="31"/>
      <c r="E644" s="31"/>
      <c r="F644" s="31"/>
      <c r="G644" s="31"/>
      <c r="H644" s="31"/>
      <c r="I644" s="31"/>
      <c r="J644" s="31">
        <v>36</v>
      </c>
      <c r="K644" s="51">
        <v>33</v>
      </c>
      <c r="L644" s="132"/>
      <c r="M644" s="17"/>
      <c r="N644" s="39"/>
      <c r="O644" s="55">
        <f>IF(J644=0,"",J644/I643)</f>
        <v>1</v>
      </c>
      <c r="P644" s="41">
        <v>37</v>
      </c>
      <c r="Q644" s="56">
        <f t="shared" si="54"/>
        <v>1</v>
      </c>
      <c r="R644" s="56">
        <f t="shared" si="55"/>
        <v>0</v>
      </c>
      <c r="S644" s="52"/>
      <c r="T644" s="52"/>
      <c r="U644" s="52"/>
      <c r="V644" s="52"/>
    </row>
    <row r="645" spans="1:22" ht="15.75" customHeight="1">
      <c r="A645" s="9" t="s">
        <v>60</v>
      </c>
      <c r="B645" s="31"/>
      <c r="C645" s="31"/>
      <c r="D645" s="31"/>
      <c r="E645" s="31"/>
      <c r="F645" s="31"/>
      <c r="G645" s="31"/>
      <c r="H645" s="31"/>
      <c r="I645" s="31"/>
      <c r="J645" s="31">
        <v>3</v>
      </c>
      <c r="K645" s="51">
        <v>3</v>
      </c>
      <c r="L645" s="132"/>
      <c r="M645" s="17"/>
      <c r="N645" s="18"/>
      <c r="O645" s="92"/>
      <c r="P645" s="41">
        <v>5</v>
      </c>
      <c r="Q645" s="93"/>
      <c r="R645" s="127"/>
      <c r="S645" s="52"/>
      <c r="T645" s="52"/>
      <c r="U645" s="52"/>
      <c r="V645" s="52"/>
    </row>
    <row r="646" spans="1:22" ht="15.75" customHeight="1">
      <c r="A646" s="9" t="s">
        <v>61</v>
      </c>
      <c r="B646" s="31"/>
      <c r="C646" s="31"/>
      <c r="D646" s="31"/>
      <c r="E646" s="31"/>
      <c r="F646" s="31"/>
      <c r="G646" s="31"/>
      <c r="H646" s="31"/>
      <c r="I646" s="31"/>
      <c r="J646" s="31">
        <v>1</v>
      </c>
      <c r="K646" s="51">
        <v>1</v>
      </c>
      <c r="L646" s="132"/>
      <c r="M646" s="17"/>
      <c r="N646" s="18"/>
      <c r="O646" s="29"/>
      <c r="P646" s="44">
        <v>1</v>
      </c>
      <c r="Q646" s="46"/>
      <c r="R646" s="29"/>
      <c r="S646" s="52"/>
      <c r="T646" s="52"/>
      <c r="U646" s="52"/>
      <c r="V646" s="52"/>
    </row>
    <row r="647" spans="1:22" ht="15.75" customHeight="1">
      <c r="A647" s="9" t="s">
        <v>62</v>
      </c>
      <c r="B647" s="31"/>
      <c r="C647" s="31"/>
      <c r="D647" s="31"/>
      <c r="E647" s="31"/>
      <c r="F647" s="31"/>
      <c r="G647" s="31"/>
      <c r="H647" s="31"/>
      <c r="I647" s="31"/>
      <c r="J647" s="31"/>
      <c r="K647" s="51"/>
      <c r="L647" s="132"/>
      <c r="M647" s="17"/>
      <c r="N647" s="18"/>
      <c r="O647" s="29"/>
      <c r="P647" s="44"/>
      <c r="Q647" s="46"/>
      <c r="R647" s="29"/>
      <c r="S647" s="52"/>
      <c r="T647" s="52"/>
      <c r="U647" s="52"/>
      <c r="V647" s="52"/>
    </row>
    <row r="648" spans="1:22" ht="15.75" customHeight="1">
      <c r="A648" s="9" t="s">
        <v>63</v>
      </c>
      <c r="B648" s="31"/>
      <c r="C648" s="31"/>
      <c r="D648" s="31"/>
      <c r="E648" s="31"/>
      <c r="F648" s="31"/>
      <c r="G648" s="31"/>
      <c r="H648" s="31"/>
      <c r="I648" s="31"/>
      <c r="J648" s="31"/>
      <c r="K648" s="51"/>
      <c r="L648" s="132"/>
      <c r="M648" s="17"/>
      <c r="N648" s="18"/>
      <c r="O648" s="29"/>
      <c r="P648" s="44"/>
      <c r="Q648" s="46"/>
      <c r="R648" s="29"/>
      <c r="S648" s="52"/>
      <c r="T648" s="52"/>
      <c r="U648" s="52"/>
      <c r="V648" s="52"/>
    </row>
    <row r="649" spans="1:22" ht="15.75" customHeight="1">
      <c r="A649" s="9" t="s">
        <v>64</v>
      </c>
      <c r="B649" s="31"/>
      <c r="C649" s="31"/>
      <c r="D649" s="31"/>
      <c r="E649" s="31"/>
      <c r="F649" s="31"/>
      <c r="G649" s="31"/>
      <c r="H649" s="31"/>
      <c r="I649" s="31"/>
      <c r="J649" s="31"/>
      <c r="K649" s="51"/>
      <c r="L649" s="132"/>
      <c r="M649" s="17"/>
      <c r="N649" s="18"/>
      <c r="O649" s="17"/>
      <c r="P649" s="18"/>
      <c r="Q649" s="28"/>
      <c r="R649" s="29"/>
      <c r="S649" s="52"/>
      <c r="T649" s="52"/>
      <c r="U649" s="52"/>
      <c r="V649" s="52"/>
    </row>
    <row r="650" spans="1:22" ht="15.75" customHeight="1">
      <c r="A650" s="9" t="s">
        <v>65</v>
      </c>
      <c r="B650" s="31"/>
      <c r="C650" s="31"/>
      <c r="D650" s="31"/>
      <c r="E650" s="31"/>
      <c r="F650" s="31"/>
      <c r="G650" s="31"/>
      <c r="H650" s="31"/>
      <c r="I650" s="31"/>
      <c r="J650" s="31"/>
      <c r="K650" s="51"/>
      <c r="L650" s="132"/>
      <c r="M650" s="17"/>
      <c r="N650" s="18"/>
      <c r="O650" s="19" t="s">
        <v>48</v>
      </c>
      <c r="P650" s="20">
        <v>23</v>
      </c>
      <c r="Q650" s="21">
        <f>IF(SUM(K638:K650)=0,"",SUM(K638:K650))</f>
        <v>37</v>
      </c>
      <c r="R650" s="22" t="s">
        <v>3</v>
      </c>
      <c r="S650" s="52"/>
      <c r="T650" s="52"/>
      <c r="U650" s="52"/>
      <c r="V650" s="52"/>
    </row>
    <row r="651" spans="1:22" ht="15.75" customHeight="1">
      <c r="A651" s="9" t="s">
        <v>66</v>
      </c>
      <c r="B651" s="31"/>
      <c r="C651" s="31"/>
      <c r="D651" s="31"/>
      <c r="E651" s="31"/>
      <c r="F651" s="31"/>
      <c r="G651" s="31"/>
      <c r="H651" s="31"/>
      <c r="I651" s="31"/>
      <c r="J651" s="31"/>
      <c r="K651" s="51"/>
      <c r="L651" s="132"/>
      <c r="M651" s="17"/>
      <c r="N651" s="18"/>
      <c r="O651" s="23" t="s">
        <v>50</v>
      </c>
      <c r="P651" s="24">
        <f>IF(P650/B636=0,"",P650/B636)</f>
        <v>0.5</v>
      </c>
      <c r="Q651" s="25">
        <f>IF(P650/Q650=0,"",P650/Q650)</f>
        <v>0.6216216216216216</v>
      </c>
      <c r="R651" s="26" t="s">
        <v>51</v>
      </c>
      <c r="S651" s="52"/>
      <c r="T651" s="52"/>
      <c r="U651" s="52"/>
      <c r="V651" s="52"/>
    </row>
    <row r="652" spans="1:22" ht="15.75" customHeight="1">
      <c r="A652" s="9" t="s">
        <v>68</v>
      </c>
      <c r="B652" s="115"/>
      <c r="C652" s="115"/>
      <c r="D652" s="115"/>
      <c r="E652" s="115"/>
      <c r="F652" s="115"/>
      <c r="G652" s="115"/>
      <c r="H652" s="115"/>
      <c r="I652" s="115"/>
      <c r="J652" s="115"/>
      <c r="K652" s="51"/>
      <c r="L652" s="133"/>
      <c r="M652" s="48"/>
      <c r="N652" s="49"/>
      <c r="O652" s="11"/>
      <c r="P652" s="12"/>
      <c r="Q652" s="12"/>
      <c r="R652" s="13"/>
      <c r="S652" s="52"/>
      <c r="T652" s="52"/>
      <c r="U652" s="52"/>
      <c r="V652" s="52"/>
    </row>
    <row r="653" spans="1:22" ht="18" customHeight="1">
      <c r="A653" s="14"/>
      <c r="B653" s="193" t="s">
        <v>37</v>
      </c>
      <c r="C653" s="193"/>
      <c r="D653" s="193"/>
      <c r="E653" s="193"/>
      <c r="F653" s="193"/>
      <c r="G653" s="193"/>
      <c r="H653" s="193"/>
      <c r="I653" s="193"/>
      <c r="J653" s="193"/>
      <c r="K653" s="114">
        <f>SUM(K636:K649)</f>
        <v>37</v>
      </c>
      <c r="L653" s="134">
        <f>IF(K644=0,"",K644/B636)</f>
        <v>0.71739130434782605</v>
      </c>
      <c r="M653" s="30">
        <f>IF(K653=0,"",K653/B636)</f>
        <v>0.80434782608695654</v>
      </c>
      <c r="N653" s="30">
        <f>IF(K644=0,"",M653-L653)</f>
        <v>8.6956521739130488E-2</v>
      </c>
      <c r="O653" s="5"/>
      <c r="P653" s="6"/>
      <c r="Q653" s="16"/>
      <c r="R653" s="5"/>
      <c r="S653" s="52"/>
      <c r="T653" s="52"/>
      <c r="U653" s="52"/>
      <c r="V653" s="52"/>
    </row>
    <row r="654" spans="1:22" ht="12.75" customHeight="1">
      <c r="L654" s="130"/>
      <c r="M654" s="5"/>
      <c r="O654" s="5"/>
      <c r="S654" s="52"/>
      <c r="T654" s="52"/>
      <c r="U654" s="52"/>
      <c r="V654" s="52"/>
    </row>
    <row r="655" spans="1:22" ht="12.75" customHeight="1">
      <c r="L655" s="130"/>
      <c r="M655" s="5"/>
      <c r="O655" s="5"/>
      <c r="S655" s="52"/>
      <c r="T655" s="52"/>
      <c r="U655" s="52"/>
      <c r="V655" s="52"/>
    </row>
    <row r="656" spans="1:22" ht="26.25" customHeight="1">
      <c r="A656" s="7"/>
      <c r="B656" s="194" t="s">
        <v>72</v>
      </c>
      <c r="C656" s="194"/>
      <c r="D656" s="194"/>
      <c r="E656" s="194"/>
      <c r="F656" s="194"/>
      <c r="G656" s="194"/>
      <c r="H656" s="194"/>
      <c r="I656" s="194"/>
      <c r="J656" s="194"/>
      <c r="K656" s="113" t="s">
        <v>52</v>
      </c>
      <c r="L656" s="136"/>
      <c r="M656" s="67"/>
      <c r="N656" s="6"/>
      <c r="O656" s="5"/>
      <c r="P656" s="6"/>
      <c r="Q656" s="6"/>
      <c r="R656" s="6"/>
      <c r="S656" s="52"/>
      <c r="T656" s="52"/>
      <c r="U656" s="52"/>
      <c r="V656" s="52"/>
    </row>
    <row r="657" spans="1:22" ht="20.25">
      <c r="A657" s="195" t="s">
        <v>1</v>
      </c>
      <c r="B657" s="197" t="s">
        <v>2</v>
      </c>
      <c r="C657" s="205"/>
      <c r="D657" s="205"/>
      <c r="E657" s="205"/>
      <c r="F657" s="205"/>
      <c r="G657" s="205"/>
      <c r="H657" s="205"/>
      <c r="I657" s="205"/>
      <c r="J657" s="206"/>
      <c r="K657" s="200" t="s">
        <v>3</v>
      </c>
      <c r="L657" s="191" t="s">
        <v>4</v>
      </c>
      <c r="M657" s="191" t="s">
        <v>5</v>
      </c>
      <c r="N657" s="202" t="s">
        <v>6</v>
      </c>
      <c r="O657" s="191" t="s">
        <v>7</v>
      </c>
      <c r="P657" s="189" t="s">
        <v>8</v>
      </c>
      <c r="Q657" s="189" t="s">
        <v>9</v>
      </c>
      <c r="R657" s="191" t="s">
        <v>10</v>
      </c>
      <c r="S657" s="52"/>
      <c r="T657" s="52"/>
      <c r="U657" s="52"/>
      <c r="V657" s="52"/>
    </row>
    <row r="658" spans="1:22" ht="15.75" customHeight="1">
      <c r="A658" s="204"/>
      <c r="B658" s="9" t="s">
        <v>11</v>
      </c>
      <c r="C658" s="9" t="s">
        <v>12</v>
      </c>
      <c r="D658" s="9" t="s">
        <v>13</v>
      </c>
      <c r="E658" s="9" t="s">
        <v>14</v>
      </c>
      <c r="F658" s="9" t="s">
        <v>15</v>
      </c>
      <c r="G658" s="9" t="s">
        <v>16</v>
      </c>
      <c r="H658" s="9" t="s">
        <v>17</v>
      </c>
      <c r="I658" s="9" t="s">
        <v>18</v>
      </c>
      <c r="J658" s="9" t="s">
        <v>19</v>
      </c>
      <c r="K658" s="207"/>
      <c r="L658" s="207"/>
      <c r="M658" s="204"/>
      <c r="N658" s="204"/>
      <c r="O658" s="204"/>
      <c r="P658" s="204"/>
      <c r="Q658" s="204"/>
      <c r="R658" s="204"/>
      <c r="S658" s="52"/>
      <c r="T658" s="52"/>
      <c r="U658" s="52"/>
      <c r="V658" s="52"/>
    </row>
    <row r="659" spans="1:22" ht="15.75" customHeight="1">
      <c r="A659" s="9" t="s">
        <v>52</v>
      </c>
      <c r="B659" s="31">
        <v>70</v>
      </c>
      <c r="C659" s="31"/>
      <c r="D659" s="31"/>
      <c r="E659" s="31"/>
      <c r="F659" s="31"/>
      <c r="G659" s="31"/>
      <c r="H659" s="31"/>
      <c r="I659" s="31"/>
      <c r="J659" s="31"/>
      <c r="K659" s="51"/>
      <c r="L659" s="131"/>
      <c r="M659" s="33"/>
      <c r="N659" s="34"/>
      <c r="O659" s="53"/>
      <c r="P659" s="36">
        <v>70</v>
      </c>
      <c r="Q659" s="54"/>
      <c r="R659" s="53"/>
      <c r="S659" s="52"/>
      <c r="T659" s="52"/>
      <c r="U659" s="52"/>
      <c r="V659" s="52"/>
    </row>
    <row r="660" spans="1:22" ht="15.75" customHeight="1">
      <c r="A660" s="9" t="s">
        <v>53</v>
      </c>
      <c r="B660" s="31"/>
      <c r="C660" s="31">
        <v>61</v>
      </c>
      <c r="D660" s="31"/>
      <c r="E660" s="31"/>
      <c r="F660" s="31"/>
      <c r="G660" s="31"/>
      <c r="H660" s="31"/>
      <c r="I660" s="31"/>
      <c r="J660" s="31"/>
      <c r="K660" s="51"/>
      <c r="L660" s="132"/>
      <c r="M660" s="17"/>
      <c r="N660" s="39"/>
      <c r="O660" s="40">
        <f>IF(C660=0,"",C660/B659)</f>
        <v>0.87142857142857144</v>
      </c>
      <c r="P660" s="41">
        <v>61</v>
      </c>
      <c r="Q660" s="42">
        <f t="shared" ref="Q660:Q667" si="56">IF(P660=0,"",P660/P659)</f>
        <v>0.87142857142857144</v>
      </c>
      <c r="R660" s="42">
        <f t="shared" ref="R660:R667" si="57">IF(P660=0,"",100%-Q660)</f>
        <v>0.12857142857142856</v>
      </c>
      <c r="S660" s="52"/>
      <c r="T660" s="52"/>
      <c r="U660" s="52"/>
      <c r="V660" s="52"/>
    </row>
    <row r="661" spans="1:22" ht="15.75" customHeight="1">
      <c r="A661" s="9" t="s">
        <v>54</v>
      </c>
      <c r="B661" s="31"/>
      <c r="C661" s="31"/>
      <c r="D661" s="31">
        <v>54</v>
      </c>
      <c r="E661" s="31"/>
      <c r="F661" s="31"/>
      <c r="G661" s="31"/>
      <c r="H661" s="31"/>
      <c r="I661" s="31"/>
      <c r="J661" s="31"/>
      <c r="K661" s="51"/>
      <c r="L661" s="132"/>
      <c r="M661" s="17"/>
      <c r="N661" s="39"/>
      <c r="O661" s="40">
        <f>IF(D661=0,"",D661/C660)</f>
        <v>0.88524590163934425</v>
      </c>
      <c r="P661" s="41">
        <v>58</v>
      </c>
      <c r="Q661" s="42">
        <f t="shared" si="56"/>
        <v>0.95081967213114749</v>
      </c>
      <c r="R661" s="42">
        <f t="shared" si="57"/>
        <v>4.9180327868852514E-2</v>
      </c>
      <c r="S661" s="57">
        <f>P661/P659</f>
        <v>0.82857142857142863</v>
      </c>
      <c r="T661" s="52"/>
      <c r="U661" s="52"/>
      <c r="V661" s="52"/>
    </row>
    <row r="662" spans="1:22" ht="15.75" customHeight="1">
      <c r="A662" s="9" t="s">
        <v>55</v>
      </c>
      <c r="B662" s="31"/>
      <c r="C662" s="31"/>
      <c r="D662" s="31"/>
      <c r="E662" s="31">
        <v>51</v>
      </c>
      <c r="F662" s="31"/>
      <c r="G662" s="31"/>
      <c r="H662" s="31"/>
      <c r="I662" s="31"/>
      <c r="J662" s="31"/>
      <c r="K662" s="51"/>
      <c r="L662" s="132"/>
      <c r="M662" s="17"/>
      <c r="N662" s="39"/>
      <c r="O662" s="40">
        <f>IF(E662=0,"",E662/D661)</f>
        <v>0.94444444444444442</v>
      </c>
      <c r="P662" s="41">
        <v>57</v>
      </c>
      <c r="Q662" s="42">
        <f t="shared" si="56"/>
        <v>0.98275862068965514</v>
      </c>
      <c r="R662" s="42">
        <f t="shared" si="57"/>
        <v>1.7241379310344862E-2</v>
      </c>
      <c r="S662" s="52"/>
      <c r="T662" s="52"/>
      <c r="U662" s="52"/>
      <c r="V662" s="52"/>
    </row>
    <row r="663" spans="1:22" ht="15.75" customHeight="1">
      <c r="A663" s="9" t="s">
        <v>56</v>
      </c>
      <c r="B663" s="31"/>
      <c r="C663" s="31"/>
      <c r="D663" s="31"/>
      <c r="E663" s="31"/>
      <c r="F663" s="31">
        <v>44</v>
      </c>
      <c r="G663" s="31"/>
      <c r="H663" s="31"/>
      <c r="I663" s="31"/>
      <c r="J663" s="31"/>
      <c r="K663" s="51"/>
      <c r="L663" s="132"/>
      <c r="M663" s="17"/>
      <c r="N663" s="39"/>
      <c r="O663" s="40">
        <f>IF(F663=0,"",F663/E662)</f>
        <v>0.86274509803921573</v>
      </c>
      <c r="P663" s="41">
        <v>52</v>
      </c>
      <c r="Q663" s="42">
        <f t="shared" si="56"/>
        <v>0.91228070175438591</v>
      </c>
      <c r="R663" s="42">
        <f t="shared" si="57"/>
        <v>8.7719298245614086E-2</v>
      </c>
      <c r="S663" s="52"/>
      <c r="T663" s="52"/>
      <c r="U663" s="52"/>
      <c r="V663" s="52"/>
    </row>
    <row r="664" spans="1:22" ht="15.75" customHeight="1">
      <c r="A664" s="9" t="s">
        <v>57</v>
      </c>
      <c r="B664" s="31"/>
      <c r="C664" s="31"/>
      <c r="D664" s="31"/>
      <c r="E664" s="31"/>
      <c r="F664" s="31"/>
      <c r="G664" s="31">
        <v>42</v>
      </c>
      <c r="H664" s="31"/>
      <c r="I664" s="31"/>
      <c r="J664" s="31"/>
      <c r="K664" s="51"/>
      <c r="L664" s="132"/>
      <c r="M664" s="17"/>
      <c r="N664" s="39"/>
      <c r="O664" s="40">
        <f>IF(G664=0,"",G664/F663)</f>
        <v>0.95454545454545459</v>
      </c>
      <c r="P664" s="41">
        <v>49</v>
      </c>
      <c r="Q664" s="42">
        <f t="shared" si="56"/>
        <v>0.94230769230769229</v>
      </c>
      <c r="R664" s="42">
        <f t="shared" si="57"/>
        <v>5.7692307692307709E-2</v>
      </c>
      <c r="S664" s="52"/>
      <c r="T664" s="52"/>
      <c r="U664" s="52"/>
      <c r="V664" s="52"/>
    </row>
    <row r="665" spans="1:22" ht="15.75" customHeight="1">
      <c r="A665" s="9" t="s">
        <v>58</v>
      </c>
      <c r="B665" s="31"/>
      <c r="C665" s="31"/>
      <c r="D665" s="31"/>
      <c r="E665" s="31"/>
      <c r="F665" s="31"/>
      <c r="G665" s="31"/>
      <c r="H665" s="31">
        <v>36</v>
      </c>
      <c r="I665" s="31"/>
      <c r="J665" s="31"/>
      <c r="K665" s="51"/>
      <c r="L665" s="132"/>
      <c r="M665" s="17"/>
      <c r="N665" s="39"/>
      <c r="O665" s="40">
        <f>IF(H665=0,"",H665/G664)</f>
        <v>0.8571428571428571</v>
      </c>
      <c r="P665" s="41">
        <v>48</v>
      </c>
      <c r="Q665" s="42">
        <f t="shared" si="56"/>
        <v>0.97959183673469385</v>
      </c>
      <c r="R665" s="42">
        <f t="shared" si="57"/>
        <v>2.0408163265306145E-2</v>
      </c>
      <c r="S665" s="52"/>
      <c r="T665" s="52"/>
      <c r="U665" s="52"/>
      <c r="V665" s="52"/>
    </row>
    <row r="666" spans="1:22" ht="15.75" customHeight="1">
      <c r="A666" s="9" t="s">
        <v>59</v>
      </c>
      <c r="B666" s="31"/>
      <c r="C666" s="31"/>
      <c r="D666" s="31"/>
      <c r="E666" s="31"/>
      <c r="F666" s="31"/>
      <c r="G666" s="31"/>
      <c r="H666" s="31"/>
      <c r="I666" s="31">
        <v>35</v>
      </c>
      <c r="J666" s="31"/>
      <c r="K666" s="51"/>
      <c r="L666" s="132"/>
      <c r="M666" s="17"/>
      <c r="N666" s="39"/>
      <c r="O666" s="40">
        <f>IF(I666=0,"",I666/H665)</f>
        <v>0.97222222222222221</v>
      </c>
      <c r="P666" s="41">
        <v>48</v>
      </c>
      <c r="Q666" s="42">
        <f t="shared" si="56"/>
        <v>1</v>
      </c>
      <c r="R666" s="42">
        <f t="shared" si="57"/>
        <v>0</v>
      </c>
      <c r="S666" s="52"/>
      <c r="T666" s="52"/>
      <c r="U666" s="52"/>
      <c r="V666" s="52"/>
    </row>
    <row r="667" spans="1:22" ht="15.75" customHeight="1">
      <c r="A667" s="9" t="s">
        <v>60</v>
      </c>
      <c r="B667" s="31"/>
      <c r="C667" s="31"/>
      <c r="D667" s="31"/>
      <c r="E667" s="31"/>
      <c r="F667" s="31"/>
      <c r="G667" s="31"/>
      <c r="H667" s="31"/>
      <c r="I667" s="31"/>
      <c r="J667" s="31">
        <v>35</v>
      </c>
      <c r="K667" s="51">
        <v>32</v>
      </c>
      <c r="L667" s="132"/>
      <c r="M667" s="17"/>
      <c r="N667" s="39"/>
      <c r="O667" s="55">
        <f>IF(J667=0,"",J667/I666)</f>
        <v>1</v>
      </c>
      <c r="P667" s="41">
        <v>48</v>
      </c>
      <c r="Q667" s="56">
        <f t="shared" si="56"/>
        <v>1</v>
      </c>
      <c r="R667" s="56">
        <f t="shared" si="57"/>
        <v>0</v>
      </c>
      <c r="S667" s="52"/>
      <c r="T667" s="52"/>
      <c r="U667" s="52"/>
      <c r="V667" s="52"/>
    </row>
    <row r="668" spans="1:22" ht="15.75" customHeight="1">
      <c r="A668" s="9" t="s">
        <v>61</v>
      </c>
      <c r="B668" s="31"/>
      <c r="C668" s="31"/>
      <c r="D668" s="31"/>
      <c r="E668" s="31"/>
      <c r="F668" s="31"/>
      <c r="G668" s="31"/>
      <c r="H668" s="31"/>
      <c r="I668" s="31"/>
      <c r="J668" s="31">
        <v>13</v>
      </c>
      <c r="K668" s="51">
        <v>11</v>
      </c>
      <c r="L668" s="132"/>
      <c r="M668" s="17"/>
      <c r="N668" s="18"/>
      <c r="O668" s="92"/>
      <c r="P668" s="41">
        <v>15</v>
      </c>
      <c r="Q668" s="93"/>
      <c r="R668" s="127"/>
      <c r="S668" s="52"/>
      <c r="T668" s="52"/>
      <c r="U668" s="52"/>
      <c r="V668" s="52"/>
    </row>
    <row r="669" spans="1:22" ht="15.75" customHeight="1">
      <c r="A669" s="9" t="s">
        <v>62</v>
      </c>
      <c r="B669" s="31"/>
      <c r="C669" s="31"/>
      <c r="D669" s="31"/>
      <c r="E669" s="31"/>
      <c r="F669" s="31"/>
      <c r="G669" s="31"/>
      <c r="H669" s="31"/>
      <c r="I669" s="31"/>
      <c r="J669" s="31">
        <v>3</v>
      </c>
      <c r="K669" s="51">
        <v>3</v>
      </c>
      <c r="L669" s="132"/>
      <c r="M669" s="17"/>
      <c r="N669" s="18"/>
      <c r="O669" s="29"/>
      <c r="P669" s="44">
        <v>3</v>
      </c>
      <c r="Q669" s="46"/>
      <c r="R669" s="29"/>
      <c r="S669" s="52"/>
      <c r="T669" s="52"/>
      <c r="U669" s="52"/>
      <c r="V669" s="52"/>
    </row>
    <row r="670" spans="1:22" ht="15.75" customHeight="1">
      <c r="A670" s="9" t="s">
        <v>63</v>
      </c>
      <c r="B670" s="31"/>
      <c r="C670" s="31"/>
      <c r="D670" s="31"/>
      <c r="E670" s="31"/>
      <c r="F670" s="31"/>
      <c r="G670" s="31"/>
      <c r="H670" s="31"/>
      <c r="I670" s="31"/>
      <c r="J670" s="31"/>
      <c r="K670" s="51"/>
      <c r="L670" s="132"/>
      <c r="M670" s="17"/>
      <c r="N670" s="18"/>
      <c r="O670" s="29"/>
      <c r="P670" s="44"/>
      <c r="Q670" s="46"/>
      <c r="R670" s="29"/>
      <c r="S670" s="52"/>
      <c r="T670" s="52"/>
      <c r="U670" s="52"/>
      <c r="V670" s="52"/>
    </row>
    <row r="671" spans="1:22" ht="15.75" customHeight="1">
      <c r="A671" s="9" t="s">
        <v>64</v>
      </c>
      <c r="B671" s="31"/>
      <c r="C671" s="31"/>
      <c r="D671" s="31"/>
      <c r="E671" s="31"/>
      <c r="F671" s="31"/>
      <c r="G671" s="31"/>
      <c r="H671" s="31"/>
      <c r="I671" s="31"/>
      <c r="J671" s="31"/>
      <c r="K671" s="51"/>
      <c r="L671" s="132"/>
      <c r="M671" s="17"/>
      <c r="N671" s="18"/>
      <c r="O671" s="29" t="s">
        <v>67</v>
      </c>
      <c r="P671" s="44"/>
      <c r="Q671" s="46"/>
      <c r="R671" s="29"/>
      <c r="S671" s="52"/>
      <c r="T671" s="52"/>
      <c r="U671" s="52"/>
      <c r="V671" s="52"/>
    </row>
    <row r="672" spans="1:22" ht="15.75" customHeight="1">
      <c r="A672" s="9" t="s">
        <v>65</v>
      </c>
      <c r="B672" s="31"/>
      <c r="C672" s="31"/>
      <c r="D672" s="31"/>
      <c r="E672" s="31"/>
      <c r="F672" s="31"/>
      <c r="G672" s="31"/>
      <c r="H672" s="31"/>
      <c r="I672" s="31"/>
      <c r="J672" s="31"/>
      <c r="K672" s="51"/>
      <c r="L672" s="132"/>
      <c r="M672" s="17"/>
      <c r="N672" s="18"/>
      <c r="O672" s="17"/>
      <c r="P672" s="18"/>
      <c r="Q672" s="28"/>
      <c r="R672" s="29"/>
      <c r="S672" s="52"/>
      <c r="T672" s="52"/>
      <c r="U672" s="52"/>
      <c r="V672" s="52"/>
    </row>
    <row r="673" spans="1:22" ht="15.75" customHeight="1">
      <c r="A673" s="9" t="s">
        <v>66</v>
      </c>
      <c r="B673" s="31"/>
      <c r="C673" s="31"/>
      <c r="D673" s="31"/>
      <c r="E673" s="31"/>
      <c r="F673" s="31"/>
      <c r="G673" s="31"/>
      <c r="H673" s="31"/>
      <c r="I673" s="31"/>
      <c r="J673" s="31"/>
      <c r="K673" s="51"/>
      <c r="L673" s="132"/>
      <c r="M673" s="17"/>
      <c r="N673" s="18"/>
      <c r="O673" s="19" t="s">
        <v>48</v>
      </c>
      <c r="P673" s="20">
        <v>28</v>
      </c>
      <c r="Q673" s="21">
        <f>IF(SUM(K661:K673)=0,"",SUM(K661:K673))</f>
        <v>46</v>
      </c>
      <c r="R673" s="22" t="s">
        <v>3</v>
      </c>
      <c r="S673" s="52"/>
      <c r="T673" s="52"/>
      <c r="U673" s="52"/>
      <c r="V673" s="52"/>
    </row>
    <row r="674" spans="1:22" ht="15.75" customHeight="1">
      <c r="A674" s="9" t="s">
        <v>68</v>
      </c>
      <c r="B674" s="31"/>
      <c r="C674" s="31"/>
      <c r="D674" s="31"/>
      <c r="E674" s="31"/>
      <c r="F674" s="31"/>
      <c r="G674" s="31"/>
      <c r="H674" s="31"/>
      <c r="I674" s="31"/>
      <c r="J674" s="31"/>
      <c r="K674" s="51"/>
      <c r="L674" s="132"/>
      <c r="M674" s="17"/>
      <c r="N674" s="18"/>
      <c r="O674" s="23" t="s">
        <v>50</v>
      </c>
      <c r="P674" s="24">
        <f>IF(P673/B659=0,"",P673/B659)</f>
        <v>0.4</v>
      </c>
      <c r="Q674" s="25">
        <f>IF(P673/Q673=0,"",P673/Q673)</f>
        <v>0.60869565217391308</v>
      </c>
      <c r="R674" s="26" t="s">
        <v>51</v>
      </c>
      <c r="S674" s="52"/>
      <c r="T674" s="52"/>
      <c r="U674" s="52"/>
      <c r="V674" s="52"/>
    </row>
    <row r="675" spans="1:22" ht="15.75" customHeight="1">
      <c r="A675" s="9" t="s">
        <v>69</v>
      </c>
      <c r="B675" s="115"/>
      <c r="C675" s="115"/>
      <c r="D675" s="115"/>
      <c r="E675" s="115"/>
      <c r="F675" s="115"/>
      <c r="G675" s="115"/>
      <c r="H675" s="115"/>
      <c r="I675" s="115"/>
      <c r="J675" s="115"/>
      <c r="K675" s="51"/>
      <c r="L675" s="133"/>
      <c r="M675" s="48"/>
      <c r="N675" s="49"/>
      <c r="O675" s="11"/>
      <c r="P675" s="12"/>
      <c r="Q675" s="12"/>
      <c r="R675" s="13"/>
      <c r="S675" s="52"/>
      <c r="T675" s="52"/>
      <c r="U675" s="52"/>
      <c r="V675" s="52"/>
    </row>
    <row r="676" spans="1:22" ht="18" customHeight="1">
      <c r="A676" s="14"/>
      <c r="B676" s="193" t="s">
        <v>37</v>
      </c>
      <c r="C676" s="193"/>
      <c r="D676" s="193"/>
      <c r="E676" s="193"/>
      <c r="F676" s="193"/>
      <c r="G676" s="193"/>
      <c r="H676" s="193"/>
      <c r="I676" s="193"/>
      <c r="J676" s="193"/>
      <c r="K676" s="114">
        <f>SUM(K659:K672)</f>
        <v>46</v>
      </c>
      <c r="L676" s="134">
        <f>IF(K667=0,"",K667/B659)</f>
        <v>0.45714285714285713</v>
      </c>
      <c r="M676" s="30">
        <f>IF(K676=0,"",K676/B659)</f>
        <v>0.65714285714285714</v>
      </c>
      <c r="N676" s="30">
        <f>IF(K667=0,"",M676-L676)</f>
        <v>0.2</v>
      </c>
      <c r="O676" s="5"/>
      <c r="P676" s="6"/>
      <c r="Q676" s="16"/>
      <c r="R676" s="5"/>
      <c r="S676" s="52"/>
      <c r="T676" s="52"/>
      <c r="U676" s="52"/>
      <c r="V676" s="52"/>
    </row>
    <row r="677" spans="1:22" ht="12.75" customHeight="1">
      <c r="L677" s="130"/>
      <c r="M677" s="5"/>
      <c r="O677" s="5"/>
      <c r="S677" s="52"/>
      <c r="T677" s="52"/>
      <c r="U677" s="52"/>
      <c r="V677" s="52"/>
    </row>
    <row r="678" spans="1:22" ht="12.75" customHeight="1">
      <c r="L678" s="130"/>
      <c r="M678" s="5"/>
      <c r="O678" s="5"/>
      <c r="S678" s="52"/>
      <c r="T678" s="52"/>
      <c r="U678" s="52"/>
      <c r="V678" s="52"/>
    </row>
    <row r="679" spans="1:22" ht="26.25" customHeight="1">
      <c r="A679" s="7"/>
      <c r="B679" s="194" t="s">
        <v>72</v>
      </c>
      <c r="C679" s="194"/>
      <c r="D679" s="194"/>
      <c r="E679" s="194"/>
      <c r="F679" s="194"/>
      <c r="G679" s="194"/>
      <c r="H679" s="194"/>
      <c r="I679" s="194"/>
      <c r="J679" s="194"/>
      <c r="K679" s="113" t="s">
        <v>53</v>
      </c>
      <c r="L679" s="136"/>
      <c r="M679" s="67"/>
      <c r="N679" s="6"/>
      <c r="O679" s="5"/>
      <c r="P679" s="6"/>
      <c r="Q679" s="6"/>
      <c r="R679" s="6"/>
      <c r="S679" s="52"/>
      <c r="T679" s="52"/>
      <c r="U679" s="52"/>
      <c r="V679" s="52"/>
    </row>
    <row r="680" spans="1:22" ht="20.25">
      <c r="A680" s="195" t="s">
        <v>1</v>
      </c>
      <c r="B680" s="197" t="s">
        <v>2</v>
      </c>
      <c r="C680" s="205"/>
      <c r="D680" s="205"/>
      <c r="E680" s="205"/>
      <c r="F680" s="205"/>
      <c r="G680" s="205"/>
      <c r="H680" s="205"/>
      <c r="I680" s="205"/>
      <c r="J680" s="206"/>
      <c r="K680" s="200" t="s">
        <v>3</v>
      </c>
      <c r="L680" s="191" t="s">
        <v>4</v>
      </c>
      <c r="M680" s="191" t="s">
        <v>5</v>
      </c>
      <c r="N680" s="202" t="s">
        <v>6</v>
      </c>
      <c r="O680" s="191" t="s">
        <v>7</v>
      </c>
      <c r="P680" s="189" t="s">
        <v>8</v>
      </c>
      <c r="Q680" s="189" t="s">
        <v>9</v>
      </c>
      <c r="R680" s="191" t="s">
        <v>10</v>
      </c>
      <c r="S680" s="52"/>
      <c r="T680" s="52"/>
      <c r="U680" s="52"/>
      <c r="V680" s="52"/>
    </row>
    <row r="681" spans="1:22" ht="15.75" customHeight="1">
      <c r="A681" s="204"/>
      <c r="B681" s="9" t="s">
        <v>11</v>
      </c>
      <c r="C681" s="9" t="s">
        <v>12</v>
      </c>
      <c r="D681" s="9" t="s">
        <v>13</v>
      </c>
      <c r="E681" s="9" t="s">
        <v>14</v>
      </c>
      <c r="F681" s="9" t="s">
        <v>15</v>
      </c>
      <c r="G681" s="9" t="s">
        <v>16</v>
      </c>
      <c r="H681" s="9" t="s">
        <v>17</v>
      </c>
      <c r="I681" s="9" t="s">
        <v>18</v>
      </c>
      <c r="J681" s="9" t="s">
        <v>19</v>
      </c>
      <c r="K681" s="207"/>
      <c r="L681" s="207"/>
      <c r="M681" s="204"/>
      <c r="N681" s="204"/>
      <c r="O681" s="204"/>
      <c r="P681" s="204"/>
      <c r="Q681" s="204"/>
      <c r="R681" s="204"/>
      <c r="S681" s="52"/>
      <c r="T681" s="52"/>
      <c r="U681" s="52"/>
      <c r="V681" s="52"/>
    </row>
    <row r="682" spans="1:22" ht="15.75" customHeight="1">
      <c r="A682" s="9" t="s">
        <v>53</v>
      </c>
      <c r="B682" s="31">
        <v>41</v>
      </c>
      <c r="C682" s="31"/>
      <c r="D682" s="31"/>
      <c r="E682" s="31"/>
      <c r="F682" s="31"/>
      <c r="G682" s="31"/>
      <c r="H682" s="31"/>
      <c r="I682" s="31"/>
      <c r="J682" s="31"/>
      <c r="K682" s="51"/>
      <c r="L682" s="131"/>
      <c r="M682" s="33"/>
      <c r="N682" s="34"/>
      <c r="O682" s="53"/>
      <c r="P682" s="36">
        <v>41</v>
      </c>
      <c r="Q682" s="54"/>
      <c r="R682" s="53"/>
      <c r="S682" s="52"/>
      <c r="T682" s="52"/>
      <c r="U682" s="52"/>
      <c r="V682" s="52"/>
    </row>
    <row r="683" spans="1:22" ht="15.75" customHeight="1">
      <c r="A683" s="9" t="s">
        <v>54</v>
      </c>
      <c r="B683" s="31"/>
      <c r="C683" s="31">
        <v>32</v>
      </c>
      <c r="D683" s="31"/>
      <c r="E683" s="31"/>
      <c r="F683" s="31"/>
      <c r="G683" s="31"/>
      <c r="H683" s="31"/>
      <c r="I683" s="31"/>
      <c r="J683" s="31"/>
      <c r="K683" s="51"/>
      <c r="L683" s="132"/>
      <c r="M683" s="17"/>
      <c r="N683" s="39"/>
      <c r="O683" s="40">
        <f>IF(C683=0,"",C683/B682)</f>
        <v>0.78048780487804881</v>
      </c>
      <c r="P683" s="41">
        <v>32</v>
      </c>
      <c r="Q683" s="42">
        <f t="shared" ref="Q683:Q690" si="58">IF(P683=0,"",P683/P682)</f>
        <v>0.78048780487804881</v>
      </c>
      <c r="R683" s="42">
        <f t="shared" ref="R683:R690" si="59">IF(P683=0,"",100%-Q683)</f>
        <v>0.21951219512195119</v>
      </c>
      <c r="S683" s="52"/>
      <c r="T683" s="52"/>
      <c r="U683" s="52"/>
      <c r="V683" s="52"/>
    </row>
    <row r="684" spans="1:22" ht="15.75" customHeight="1">
      <c r="A684" s="9" t="s">
        <v>55</v>
      </c>
      <c r="B684" s="31"/>
      <c r="C684" s="31"/>
      <c r="D684" s="31">
        <v>28</v>
      </c>
      <c r="E684" s="31"/>
      <c r="F684" s="31"/>
      <c r="G684" s="31"/>
      <c r="H684" s="31"/>
      <c r="I684" s="31"/>
      <c r="J684" s="31"/>
      <c r="K684" s="51"/>
      <c r="L684" s="132"/>
      <c r="M684" s="17"/>
      <c r="N684" s="39"/>
      <c r="O684" s="40">
        <f>IF(D684=0,"",D684/C683)</f>
        <v>0.875</v>
      </c>
      <c r="P684" s="41">
        <v>31</v>
      </c>
      <c r="Q684" s="42">
        <f t="shared" si="58"/>
        <v>0.96875</v>
      </c>
      <c r="R684" s="42">
        <f t="shared" si="59"/>
        <v>3.125E-2</v>
      </c>
      <c r="S684" s="57">
        <f>P684/P682</f>
        <v>0.75609756097560976</v>
      </c>
      <c r="T684" s="52"/>
      <c r="U684" s="52"/>
      <c r="V684" s="52"/>
    </row>
    <row r="685" spans="1:22" ht="15.75" customHeight="1">
      <c r="A685" s="9" t="s">
        <v>56</v>
      </c>
      <c r="B685" s="31"/>
      <c r="C685" s="31"/>
      <c r="D685" s="31"/>
      <c r="E685" s="31">
        <v>26</v>
      </c>
      <c r="F685" s="31"/>
      <c r="G685" s="31"/>
      <c r="H685" s="31"/>
      <c r="I685" s="31"/>
      <c r="J685" s="31"/>
      <c r="K685" s="51"/>
      <c r="L685" s="132"/>
      <c r="M685" s="17"/>
      <c r="N685" s="39"/>
      <c r="O685" s="40">
        <f>IF(E685=0,"",E685/D684)</f>
        <v>0.9285714285714286</v>
      </c>
      <c r="P685" s="41">
        <v>31</v>
      </c>
      <c r="Q685" s="42">
        <f t="shared" si="58"/>
        <v>1</v>
      </c>
      <c r="R685" s="42">
        <f t="shared" si="59"/>
        <v>0</v>
      </c>
      <c r="T685" s="52"/>
      <c r="U685" s="52"/>
      <c r="V685" s="52"/>
    </row>
    <row r="686" spans="1:22" ht="15.75" customHeight="1">
      <c r="A686" s="9" t="s">
        <v>57</v>
      </c>
      <c r="B686" s="31"/>
      <c r="C686" s="31"/>
      <c r="D686" s="31"/>
      <c r="E686" s="31"/>
      <c r="F686" s="31">
        <v>25</v>
      </c>
      <c r="G686" s="31"/>
      <c r="H686" s="31"/>
      <c r="I686" s="31"/>
      <c r="J686" s="31"/>
      <c r="K686" s="51"/>
      <c r="L686" s="132"/>
      <c r="M686" s="17"/>
      <c r="N686" s="39"/>
      <c r="O686" s="40">
        <f>IF(F686=0,"",F686/E685)</f>
        <v>0.96153846153846156</v>
      </c>
      <c r="P686" s="41">
        <v>28</v>
      </c>
      <c r="Q686" s="42">
        <f t="shared" si="58"/>
        <v>0.90322580645161288</v>
      </c>
      <c r="R686" s="42">
        <f t="shared" si="59"/>
        <v>9.6774193548387122E-2</v>
      </c>
      <c r="S686" s="7"/>
      <c r="T686" s="52"/>
      <c r="U686" s="52"/>
      <c r="V686" s="52"/>
    </row>
    <row r="687" spans="1:22" ht="15.75" customHeight="1">
      <c r="A687" s="9" t="s">
        <v>58</v>
      </c>
      <c r="B687" s="31"/>
      <c r="C687" s="31"/>
      <c r="D687" s="31"/>
      <c r="E687" s="31"/>
      <c r="F687" s="31"/>
      <c r="G687" s="31">
        <v>25</v>
      </c>
      <c r="H687" s="31"/>
      <c r="I687" s="31"/>
      <c r="J687" s="31"/>
      <c r="K687" s="51"/>
      <c r="L687" s="132"/>
      <c r="M687" s="17"/>
      <c r="N687" s="39"/>
      <c r="O687" s="40">
        <f>IF(G687=0,"",G687/F686)</f>
        <v>1</v>
      </c>
      <c r="P687" s="41">
        <v>28</v>
      </c>
      <c r="Q687" s="42">
        <f t="shared" si="58"/>
        <v>1</v>
      </c>
      <c r="R687" s="42">
        <f t="shared" si="59"/>
        <v>0</v>
      </c>
      <c r="S687" s="7"/>
      <c r="T687" s="52"/>
      <c r="U687" s="52"/>
      <c r="V687" s="52"/>
    </row>
    <row r="688" spans="1:22" ht="15.75" customHeight="1">
      <c r="A688" s="9" t="s">
        <v>59</v>
      </c>
      <c r="B688" s="31"/>
      <c r="C688" s="31"/>
      <c r="D688" s="31"/>
      <c r="E688" s="31"/>
      <c r="F688" s="31"/>
      <c r="G688" s="31"/>
      <c r="H688" s="31">
        <v>25</v>
      </c>
      <c r="I688" s="31"/>
      <c r="J688" s="31"/>
      <c r="K688" s="51"/>
      <c r="L688" s="132"/>
      <c r="M688" s="17"/>
      <c r="N688" s="39"/>
      <c r="O688" s="40">
        <f>IF(H688=0,"",H688/G687)</f>
        <v>1</v>
      </c>
      <c r="P688" s="41">
        <v>28</v>
      </c>
      <c r="Q688" s="42">
        <f t="shared" si="58"/>
        <v>1</v>
      </c>
      <c r="R688" s="42">
        <f t="shared" si="59"/>
        <v>0</v>
      </c>
      <c r="S688" s="7"/>
      <c r="T688" s="52"/>
      <c r="U688" s="52"/>
      <c r="V688" s="52"/>
    </row>
    <row r="689" spans="1:22" ht="15.75" customHeight="1">
      <c r="A689" s="9" t="s">
        <v>60</v>
      </c>
      <c r="B689" s="31"/>
      <c r="C689" s="31"/>
      <c r="D689" s="31"/>
      <c r="E689" s="31"/>
      <c r="F689" s="31"/>
      <c r="G689" s="31"/>
      <c r="H689" s="31"/>
      <c r="I689" s="31">
        <v>24</v>
      </c>
      <c r="J689" s="31"/>
      <c r="K689" s="51"/>
      <c r="L689" s="132"/>
      <c r="M689" s="17"/>
      <c r="N689" s="39"/>
      <c r="O689" s="40">
        <f>IF(I689=0,"",I689/H688)</f>
        <v>0.96</v>
      </c>
      <c r="P689" s="41">
        <v>26</v>
      </c>
      <c r="Q689" s="42">
        <f t="shared" si="58"/>
        <v>0.9285714285714286</v>
      </c>
      <c r="R689" s="42">
        <f t="shared" si="59"/>
        <v>7.1428571428571397E-2</v>
      </c>
      <c r="S689" s="7"/>
      <c r="T689" s="52"/>
      <c r="U689" s="52"/>
      <c r="V689" s="52"/>
    </row>
    <row r="690" spans="1:22" ht="15.75" customHeight="1">
      <c r="A690" s="9" t="s">
        <v>61</v>
      </c>
      <c r="B690" s="31"/>
      <c r="C690" s="31"/>
      <c r="D690" s="31"/>
      <c r="E690" s="31"/>
      <c r="F690" s="31"/>
      <c r="G690" s="31"/>
      <c r="H690" s="31"/>
      <c r="I690" s="31"/>
      <c r="J690" s="31">
        <v>24</v>
      </c>
      <c r="K690" s="51">
        <v>21</v>
      </c>
      <c r="L690" s="132"/>
      <c r="M690" s="17"/>
      <c r="N690" s="39"/>
      <c r="O690" s="55">
        <f>IF(J690=0,"",J690/I689)</f>
        <v>1</v>
      </c>
      <c r="P690" s="41">
        <v>26</v>
      </c>
      <c r="Q690" s="56">
        <f t="shared" si="58"/>
        <v>1</v>
      </c>
      <c r="R690" s="56">
        <f t="shared" si="59"/>
        <v>0</v>
      </c>
      <c r="S690" s="7"/>
      <c r="T690" s="52"/>
      <c r="U690" s="52"/>
      <c r="V690" s="52"/>
    </row>
    <row r="691" spans="1:22" ht="15.75" customHeight="1">
      <c r="A691" s="9" t="s">
        <v>62</v>
      </c>
      <c r="B691" s="31"/>
      <c r="C691" s="31"/>
      <c r="D691" s="31"/>
      <c r="E691" s="31"/>
      <c r="F691" s="31"/>
      <c r="G691" s="31"/>
      <c r="H691" s="31"/>
      <c r="I691" s="31"/>
      <c r="J691" s="31">
        <v>5</v>
      </c>
      <c r="K691" s="51">
        <v>5</v>
      </c>
      <c r="L691" s="132"/>
      <c r="M691" s="17"/>
      <c r="N691" s="18"/>
      <c r="O691" s="92"/>
      <c r="P691" s="41">
        <v>5</v>
      </c>
      <c r="Q691" s="93"/>
      <c r="R691" s="127"/>
      <c r="S691" s="7"/>
      <c r="T691" s="52"/>
      <c r="U691" s="52"/>
      <c r="V691" s="52"/>
    </row>
    <row r="692" spans="1:22" ht="15.75" customHeight="1">
      <c r="A692" s="9" t="s">
        <v>63</v>
      </c>
      <c r="B692" s="31"/>
      <c r="C692" s="31"/>
      <c r="D692" s="31"/>
      <c r="E692" s="31"/>
      <c r="F692" s="31"/>
      <c r="G692" s="31"/>
      <c r="H692" s="31"/>
      <c r="I692" s="31"/>
      <c r="J692" s="31"/>
      <c r="K692" s="51"/>
      <c r="L692" s="132"/>
      <c r="M692" s="17"/>
      <c r="N692" s="18"/>
      <c r="O692" s="29"/>
      <c r="P692" s="44"/>
      <c r="Q692" s="46"/>
      <c r="R692" s="29"/>
      <c r="S692" s="7"/>
      <c r="T692" s="52"/>
      <c r="U692" s="52"/>
      <c r="V692" s="52"/>
    </row>
    <row r="693" spans="1:22" ht="15.75" customHeight="1">
      <c r="A693" s="9" t="s">
        <v>64</v>
      </c>
      <c r="B693" s="31"/>
      <c r="C693" s="31"/>
      <c r="D693" s="31"/>
      <c r="E693" s="31"/>
      <c r="F693" s="31"/>
      <c r="G693" s="31"/>
      <c r="H693" s="31"/>
      <c r="I693" s="31"/>
      <c r="J693" s="31"/>
      <c r="K693" s="51"/>
      <c r="L693" s="132"/>
      <c r="M693" s="17"/>
      <c r="N693" s="18"/>
      <c r="O693" s="29"/>
      <c r="P693" s="44"/>
      <c r="Q693" s="46"/>
      <c r="R693" s="29"/>
      <c r="S693" s="7"/>
      <c r="T693" s="52"/>
      <c r="U693" s="52"/>
      <c r="V693" s="52"/>
    </row>
    <row r="694" spans="1:22" ht="15.75" customHeight="1">
      <c r="A694" s="9" t="s">
        <v>65</v>
      </c>
      <c r="B694" s="31"/>
      <c r="C694" s="31"/>
      <c r="D694" s="31"/>
      <c r="E694" s="31"/>
      <c r="F694" s="31"/>
      <c r="G694" s="31"/>
      <c r="H694" s="31"/>
      <c r="I694" s="31"/>
      <c r="J694" s="31"/>
      <c r="K694" s="51"/>
      <c r="L694" s="132"/>
      <c r="M694" s="17"/>
      <c r="N694" s="18"/>
      <c r="O694" s="29"/>
      <c r="P694" s="44"/>
      <c r="Q694" s="46"/>
      <c r="R694" s="29"/>
      <c r="S694" s="57"/>
      <c r="T694" s="52"/>
      <c r="U694" s="52"/>
      <c r="V694" s="52"/>
    </row>
    <row r="695" spans="1:22" ht="15.75" customHeight="1">
      <c r="A695" s="9" t="s">
        <v>66</v>
      </c>
      <c r="B695" s="31"/>
      <c r="C695" s="31"/>
      <c r="D695" s="31"/>
      <c r="E695" s="31"/>
      <c r="F695" s="31"/>
      <c r="G695" s="31"/>
      <c r="H695" s="31"/>
      <c r="I695" s="31"/>
      <c r="J695" s="31"/>
      <c r="K695" s="51"/>
      <c r="L695" s="132"/>
      <c r="M695" s="17"/>
      <c r="N695" s="18"/>
      <c r="O695" s="17"/>
      <c r="P695" s="18"/>
      <c r="Q695" s="28"/>
      <c r="R695" s="29"/>
      <c r="S695" s="52"/>
      <c r="T695" s="52"/>
      <c r="U695" s="52"/>
      <c r="V695" s="52"/>
    </row>
    <row r="696" spans="1:22" ht="15.75" customHeight="1">
      <c r="A696" s="9" t="s">
        <v>68</v>
      </c>
      <c r="B696" s="31"/>
      <c r="C696" s="31"/>
      <c r="D696" s="31"/>
      <c r="E696" s="31"/>
      <c r="F696" s="31"/>
      <c r="G696" s="31"/>
      <c r="H696" s="31"/>
      <c r="I696" s="31"/>
      <c r="J696" s="31"/>
      <c r="K696" s="51"/>
      <c r="L696" s="132"/>
      <c r="M696" s="17"/>
      <c r="N696" s="18"/>
      <c r="O696" s="19" t="s">
        <v>48</v>
      </c>
      <c r="P696" s="20">
        <v>24</v>
      </c>
      <c r="Q696" s="21">
        <f>IF(SUM(K684:K696)=0,"",SUM(K684:K696))</f>
        <v>26</v>
      </c>
      <c r="R696" s="22" t="s">
        <v>3</v>
      </c>
      <c r="S696" s="52"/>
      <c r="T696" s="52"/>
      <c r="U696" s="52"/>
      <c r="V696" s="52"/>
    </row>
    <row r="697" spans="1:22" ht="15.75" customHeight="1">
      <c r="A697" s="9" t="s">
        <v>69</v>
      </c>
      <c r="B697" s="31"/>
      <c r="C697" s="31"/>
      <c r="D697" s="31"/>
      <c r="E697" s="31"/>
      <c r="F697" s="31"/>
      <c r="G697" s="31"/>
      <c r="H697" s="31"/>
      <c r="I697" s="31"/>
      <c r="J697" s="31"/>
      <c r="K697" s="51"/>
      <c r="L697" s="132"/>
      <c r="M697" s="17"/>
      <c r="N697" s="18"/>
      <c r="O697" s="23" t="s">
        <v>50</v>
      </c>
      <c r="P697" s="24">
        <f>IF(P696/B682=0,"",P696/B682)</f>
        <v>0.58536585365853655</v>
      </c>
      <c r="Q697" s="25">
        <f>IF(P696/Q696=0,"",P696/Q696)</f>
        <v>0.92307692307692313</v>
      </c>
      <c r="R697" s="26" t="s">
        <v>51</v>
      </c>
      <c r="S697" s="52"/>
      <c r="T697" s="52"/>
      <c r="U697" s="52"/>
      <c r="V697" s="52"/>
    </row>
    <row r="698" spans="1:22" ht="15.75" customHeight="1">
      <c r="A698" s="9" t="s">
        <v>70</v>
      </c>
      <c r="B698" s="115"/>
      <c r="C698" s="115"/>
      <c r="D698" s="115"/>
      <c r="E698" s="115"/>
      <c r="F698" s="115"/>
      <c r="G698" s="115"/>
      <c r="H698" s="115"/>
      <c r="I698" s="115"/>
      <c r="J698" s="115"/>
      <c r="K698" s="51"/>
      <c r="L698" s="133"/>
      <c r="M698" s="48"/>
      <c r="N698" s="49"/>
      <c r="O698" s="11"/>
      <c r="P698" s="12"/>
      <c r="Q698" s="12"/>
      <c r="R698" s="13"/>
      <c r="S698" s="52"/>
      <c r="T698" s="52"/>
      <c r="U698" s="52"/>
      <c r="V698" s="52"/>
    </row>
    <row r="699" spans="1:22" ht="18" customHeight="1">
      <c r="A699" s="14"/>
      <c r="B699" s="193" t="s">
        <v>37</v>
      </c>
      <c r="C699" s="193"/>
      <c r="D699" s="193"/>
      <c r="E699" s="193"/>
      <c r="F699" s="193"/>
      <c r="G699" s="193"/>
      <c r="H699" s="193"/>
      <c r="I699" s="193"/>
      <c r="J699" s="193"/>
      <c r="K699" s="114">
        <f>SUM(K682:K695)</f>
        <v>26</v>
      </c>
      <c r="L699" s="134">
        <f>IF(K690=0,"",K690/B682)</f>
        <v>0.51219512195121952</v>
      </c>
      <c r="M699" s="30">
        <f>IF(K699=0,"",K699/B682)</f>
        <v>0.63414634146341464</v>
      </c>
      <c r="N699" s="30">
        <f>IF(K690=0,"",M699-L699)</f>
        <v>0.12195121951219512</v>
      </c>
      <c r="O699" s="5"/>
      <c r="P699" s="6"/>
      <c r="Q699" s="16"/>
      <c r="R699" s="5"/>
      <c r="S699" s="52"/>
      <c r="T699" s="52"/>
      <c r="U699" s="52"/>
      <c r="V699" s="52"/>
    </row>
    <row r="700" spans="1:22" ht="12.75" customHeight="1">
      <c r="L700" s="130"/>
      <c r="M700" s="5"/>
      <c r="O700" s="5"/>
      <c r="S700" s="52"/>
      <c r="T700" s="52"/>
      <c r="U700" s="52"/>
      <c r="V700" s="52"/>
    </row>
    <row r="701" spans="1:22" ht="12.75" customHeight="1">
      <c r="L701" s="130"/>
      <c r="M701" s="5"/>
      <c r="O701" s="5"/>
      <c r="S701" s="52"/>
      <c r="T701" s="52"/>
      <c r="U701" s="52"/>
      <c r="V701" s="52"/>
    </row>
    <row r="702" spans="1:22" ht="26.25" customHeight="1">
      <c r="A702" s="7"/>
      <c r="B702" s="194" t="s">
        <v>72</v>
      </c>
      <c r="C702" s="194"/>
      <c r="D702" s="194"/>
      <c r="E702" s="194"/>
      <c r="F702" s="194"/>
      <c r="G702" s="194"/>
      <c r="H702" s="194"/>
      <c r="I702" s="194"/>
      <c r="J702" s="194"/>
      <c r="K702" s="113" t="s">
        <v>54</v>
      </c>
      <c r="L702" s="136"/>
      <c r="M702" s="67"/>
      <c r="N702" s="6"/>
      <c r="O702" s="5"/>
      <c r="P702" s="6"/>
      <c r="Q702" s="6"/>
      <c r="R702" s="6"/>
      <c r="S702" s="52"/>
      <c r="T702" s="52"/>
      <c r="U702" s="52"/>
      <c r="V702" s="52"/>
    </row>
    <row r="703" spans="1:22" ht="20.25">
      <c r="A703" s="195" t="s">
        <v>1</v>
      </c>
      <c r="B703" s="197" t="s">
        <v>2</v>
      </c>
      <c r="C703" s="205"/>
      <c r="D703" s="205"/>
      <c r="E703" s="205"/>
      <c r="F703" s="205"/>
      <c r="G703" s="205"/>
      <c r="H703" s="205"/>
      <c r="I703" s="205"/>
      <c r="J703" s="206"/>
      <c r="K703" s="200" t="s">
        <v>3</v>
      </c>
      <c r="L703" s="191" t="s">
        <v>4</v>
      </c>
      <c r="M703" s="191" t="s">
        <v>5</v>
      </c>
      <c r="N703" s="202" t="s">
        <v>6</v>
      </c>
      <c r="O703" s="191" t="s">
        <v>7</v>
      </c>
      <c r="P703" s="189" t="s">
        <v>8</v>
      </c>
      <c r="Q703" s="189" t="s">
        <v>9</v>
      </c>
      <c r="R703" s="191" t="s">
        <v>10</v>
      </c>
      <c r="S703" s="52"/>
      <c r="T703" s="52"/>
      <c r="U703" s="52"/>
      <c r="V703" s="52"/>
    </row>
    <row r="704" spans="1:22" ht="15.75">
      <c r="A704" s="204"/>
      <c r="B704" s="9" t="s">
        <v>11</v>
      </c>
      <c r="C704" s="9" t="s">
        <v>12</v>
      </c>
      <c r="D704" s="9" t="s">
        <v>13</v>
      </c>
      <c r="E704" s="9" t="s">
        <v>14</v>
      </c>
      <c r="F704" s="9" t="s">
        <v>15</v>
      </c>
      <c r="G704" s="9" t="s">
        <v>16</v>
      </c>
      <c r="H704" s="9" t="s">
        <v>17</v>
      </c>
      <c r="I704" s="9" t="s">
        <v>18</v>
      </c>
      <c r="J704" s="9" t="s">
        <v>19</v>
      </c>
      <c r="K704" s="207"/>
      <c r="L704" s="207"/>
      <c r="M704" s="204"/>
      <c r="N704" s="204"/>
      <c r="O704" s="204"/>
      <c r="P704" s="204"/>
      <c r="Q704" s="204"/>
      <c r="R704" s="204"/>
      <c r="S704" s="52"/>
      <c r="T704" s="52"/>
      <c r="U704" s="52"/>
      <c r="V704" s="52"/>
    </row>
    <row r="705" spans="1:22" ht="15.75" customHeight="1">
      <c r="A705" s="9" t="s">
        <v>54</v>
      </c>
      <c r="B705" s="31">
        <v>74</v>
      </c>
      <c r="C705" s="31"/>
      <c r="D705" s="31"/>
      <c r="E705" s="31"/>
      <c r="F705" s="31"/>
      <c r="G705" s="31"/>
      <c r="H705" s="31"/>
      <c r="I705" s="31"/>
      <c r="J705" s="31"/>
      <c r="K705" s="51"/>
      <c r="L705" s="131"/>
      <c r="M705" s="33"/>
      <c r="N705" s="34"/>
      <c r="O705" s="53"/>
      <c r="P705" s="36">
        <v>74</v>
      </c>
      <c r="Q705" s="54"/>
      <c r="R705" s="53"/>
      <c r="S705" s="52"/>
      <c r="T705" s="52"/>
      <c r="U705" s="52"/>
      <c r="V705" s="52"/>
    </row>
    <row r="706" spans="1:22" ht="15.75" customHeight="1">
      <c r="A706" s="9" t="s">
        <v>55</v>
      </c>
      <c r="B706" s="31"/>
      <c r="C706" s="31">
        <v>61</v>
      </c>
      <c r="D706" s="31"/>
      <c r="E706" s="31"/>
      <c r="F706" s="31"/>
      <c r="G706" s="31"/>
      <c r="H706" s="31"/>
      <c r="I706" s="31"/>
      <c r="J706" s="31"/>
      <c r="K706" s="51"/>
      <c r="L706" s="132"/>
      <c r="M706" s="17"/>
      <c r="N706" s="39"/>
      <c r="O706" s="40">
        <f>IF(C706=0,"",C706/B705)</f>
        <v>0.82432432432432434</v>
      </c>
      <c r="P706" s="41">
        <v>61</v>
      </c>
      <c r="Q706" s="42">
        <f t="shared" ref="Q706:Q713" si="60">IF(P706=0,"",P706/P705)</f>
        <v>0.82432432432432434</v>
      </c>
      <c r="R706" s="42">
        <f t="shared" ref="R706:R713" si="61">IF(P706=0,"",100%-Q706)</f>
        <v>0.17567567567567566</v>
      </c>
      <c r="S706" s="52"/>
      <c r="T706" s="52"/>
      <c r="U706" s="52"/>
      <c r="V706" s="52"/>
    </row>
    <row r="707" spans="1:22" ht="15.75" customHeight="1">
      <c r="A707" s="9" t="s">
        <v>56</v>
      </c>
      <c r="B707" s="31"/>
      <c r="C707" s="31"/>
      <c r="D707" s="31">
        <v>51</v>
      </c>
      <c r="E707" s="31"/>
      <c r="F707" s="31"/>
      <c r="G707" s="31"/>
      <c r="H707" s="31"/>
      <c r="I707" s="31"/>
      <c r="J707" s="31"/>
      <c r="K707" s="51"/>
      <c r="L707" s="132"/>
      <c r="M707" s="17"/>
      <c r="N707" s="39"/>
      <c r="O707" s="40">
        <f>IF(D707=0,"",D707/C706)</f>
        <v>0.83606557377049184</v>
      </c>
      <c r="P707" s="41">
        <v>56</v>
      </c>
      <c r="Q707" s="42">
        <f t="shared" si="60"/>
        <v>0.91803278688524592</v>
      </c>
      <c r="R707" s="42">
        <f t="shared" si="61"/>
        <v>8.1967213114754078E-2</v>
      </c>
      <c r="S707" s="57">
        <f>P707/P705</f>
        <v>0.7567567567567568</v>
      </c>
      <c r="T707" s="52"/>
      <c r="U707" s="52"/>
      <c r="V707" s="52"/>
    </row>
    <row r="708" spans="1:22" ht="15.75" customHeight="1">
      <c r="A708" s="9" t="s">
        <v>57</v>
      </c>
      <c r="B708" s="31"/>
      <c r="C708" s="31"/>
      <c r="D708" s="31"/>
      <c r="E708" s="31">
        <v>43</v>
      </c>
      <c r="F708" s="31"/>
      <c r="G708" s="31"/>
      <c r="H708" s="31"/>
      <c r="I708" s="31"/>
      <c r="J708" s="31"/>
      <c r="K708" s="51"/>
      <c r="L708" s="132"/>
      <c r="M708" s="17"/>
      <c r="N708" s="39"/>
      <c r="O708" s="40">
        <f>IF(E708=0,"",E708/D707)</f>
        <v>0.84313725490196079</v>
      </c>
      <c r="P708" s="41">
        <v>48</v>
      </c>
      <c r="Q708" s="42">
        <f t="shared" si="60"/>
        <v>0.8571428571428571</v>
      </c>
      <c r="R708" s="42">
        <f t="shared" si="61"/>
        <v>0.1428571428571429</v>
      </c>
      <c r="S708" s="52"/>
      <c r="T708" s="52"/>
      <c r="U708" s="52"/>
      <c r="V708" s="52"/>
    </row>
    <row r="709" spans="1:22" ht="15.75" customHeight="1">
      <c r="A709" s="9" t="s">
        <v>58</v>
      </c>
      <c r="B709" s="31"/>
      <c r="C709" s="31"/>
      <c r="D709" s="31"/>
      <c r="E709" s="31"/>
      <c r="F709" s="31">
        <v>39</v>
      </c>
      <c r="G709" s="31"/>
      <c r="H709" s="31"/>
      <c r="I709" s="31"/>
      <c r="J709" s="31"/>
      <c r="K709" s="51"/>
      <c r="L709" s="132"/>
      <c r="M709" s="17"/>
      <c r="N709" s="39"/>
      <c r="O709" s="40">
        <f>IF(F709=0,"",F709/E708)</f>
        <v>0.90697674418604646</v>
      </c>
      <c r="P709" s="41">
        <v>45</v>
      </c>
      <c r="Q709" s="42">
        <f t="shared" si="60"/>
        <v>0.9375</v>
      </c>
      <c r="R709" s="42">
        <f t="shared" si="61"/>
        <v>6.25E-2</v>
      </c>
      <c r="S709" s="52"/>
      <c r="T709" s="52"/>
      <c r="U709" s="52"/>
      <c r="V709" s="52"/>
    </row>
    <row r="710" spans="1:22" ht="15.75" customHeight="1">
      <c r="A710" s="9" t="s">
        <v>59</v>
      </c>
      <c r="B710" s="31"/>
      <c r="C710" s="31"/>
      <c r="D710" s="31"/>
      <c r="E710" s="31"/>
      <c r="F710" s="31"/>
      <c r="G710" s="31">
        <v>39</v>
      </c>
      <c r="H710" s="31"/>
      <c r="I710" s="31"/>
      <c r="J710" s="31"/>
      <c r="K710" s="51"/>
      <c r="L710" s="132"/>
      <c r="M710" s="17"/>
      <c r="N710" s="39"/>
      <c r="O710" s="40">
        <f>IF(G710=0,"",G710/F709)</f>
        <v>1</v>
      </c>
      <c r="P710" s="41">
        <v>44</v>
      </c>
      <c r="Q710" s="42">
        <f t="shared" si="60"/>
        <v>0.97777777777777775</v>
      </c>
      <c r="R710" s="42">
        <f t="shared" si="61"/>
        <v>2.2222222222222254E-2</v>
      </c>
      <c r="S710" s="52"/>
      <c r="T710" s="52"/>
      <c r="U710" s="52"/>
      <c r="V710" s="52"/>
    </row>
    <row r="711" spans="1:22" ht="15.75" customHeight="1">
      <c r="A711" s="9" t="s">
        <v>60</v>
      </c>
      <c r="B711" s="31"/>
      <c r="C711" s="31"/>
      <c r="D711" s="31"/>
      <c r="E711" s="31"/>
      <c r="F711" s="31"/>
      <c r="G711" s="31"/>
      <c r="H711" s="31">
        <v>39</v>
      </c>
      <c r="I711" s="31"/>
      <c r="J711" s="31"/>
      <c r="K711" s="51"/>
      <c r="L711" s="132"/>
      <c r="M711" s="17"/>
      <c r="N711" s="39"/>
      <c r="O711" s="40">
        <f>IF(H711=0,"",H711/G710)</f>
        <v>1</v>
      </c>
      <c r="P711" s="41">
        <v>44</v>
      </c>
      <c r="Q711" s="42">
        <f t="shared" si="60"/>
        <v>1</v>
      </c>
      <c r="R711" s="42">
        <f t="shared" si="61"/>
        <v>0</v>
      </c>
      <c r="S711" s="52"/>
      <c r="T711" s="52"/>
      <c r="U711" s="52"/>
      <c r="V711" s="52"/>
    </row>
    <row r="712" spans="1:22" ht="15.75" customHeight="1">
      <c r="A712" s="9" t="s">
        <v>61</v>
      </c>
      <c r="B712" s="31"/>
      <c r="C712" s="31"/>
      <c r="D712" s="31"/>
      <c r="E712" s="31"/>
      <c r="F712" s="31"/>
      <c r="G712" s="31"/>
      <c r="H712" s="31"/>
      <c r="I712" s="31">
        <v>37</v>
      </c>
      <c r="J712" s="31"/>
      <c r="K712" s="51"/>
      <c r="L712" s="132"/>
      <c r="M712" s="17"/>
      <c r="N712" s="39"/>
      <c r="O712" s="40">
        <f>IF(I712=0,"",I712/H711)</f>
        <v>0.94871794871794868</v>
      </c>
      <c r="P712" s="41">
        <v>44</v>
      </c>
      <c r="Q712" s="42">
        <f t="shared" si="60"/>
        <v>1</v>
      </c>
      <c r="R712" s="42">
        <f t="shared" si="61"/>
        <v>0</v>
      </c>
      <c r="S712" s="52"/>
      <c r="T712" s="52"/>
      <c r="U712" s="52"/>
      <c r="V712" s="52"/>
    </row>
    <row r="713" spans="1:22" ht="15.75" customHeight="1">
      <c r="A713" s="9" t="s">
        <v>62</v>
      </c>
      <c r="B713" s="31"/>
      <c r="C713" s="31"/>
      <c r="D713" s="31"/>
      <c r="E713" s="31"/>
      <c r="F713" s="31"/>
      <c r="G713" s="31"/>
      <c r="H713" s="31"/>
      <c r="I713" s="31"/>
      <c r="J713" s="31">
        <v>35</v>
      </c>
      <c r="K713" s="51">
        <v>32</v>
      </c>
      <c r="L713" s="132"/>
      <c r="M713" s="17"/>
      <c r="N713" s="39"/>
      <c r="O713" s="55">
        <f>IF(J713=0,"",J713/I712)</f>
        <v>0.94594594594594594</v>
      </c>
      <c r="P713" s="41">
        <v>42</v>
      </c>
      <c r="Q713" s="56">
        <f t="shared" si="60"/>
        <v>0.95454545454545459</v>
      </c>
      <c r="R713" s="56">
        <f t="shared" si="61"/>
        <v>4.5454545454545414E-2</v>
      </c>
      <c r="S713" s="52"/>
      <c r="T713" s="52"/>
      <c r="U713" s="52"/>
      <c r="V713" s="52"/>
    </row>
    <row r="714" spans="1:22" ht="15.75" customHeight="1">
      <c r="A714" s="9" t="s">
        <v>63</v>
      </c>
      <c r="B714" s="31"/>
      <c r="C714" s="31"/>
      <c r="D714" s="31"/>
      <c r="E714" s="31"/>
      <c r="F714" s="31"/>
      <c r="G714" s="31"/>
      <c r="H714" s="31"/>
      <c r="I714" s="31"/>
      <c r="J714" s="31">
        <v>8</v>
      </c>
      <c r="K714" s="51">
        <v>8</v>
      </c>
      <c r="L714" s="132"/>
      <c r="M714" s="17"/>
      <c r="N714" s="18"/>
      <c r="O714" s="92"/>
      <c r="P714" s="41">
        <v>9</v>
      </c>
      <c r="Q714" s="93"/>
      <c r="R714" s="127"/>
      <c r="S714" s="52"/>
      <c r="T714" s="52"/>
      <c r="U714" s="52"/>
      <c r="V714" s="52"/>
    </row>
    <row r="715" spans="1:22" ht="15.75" customHeight="1">
      <c r="A715" s="9" t="s">
        <v>64</v>
      </c>
      <c r="B715" s="31"/>
      <c r="C715" s="31"/>
      <c r="D715" s="31"/>
      <c r="E715" s="31"/>
      <c r="F715" s="31"/>
      <c r="G715" s="31"/>
      <c r="H715" s="31"/>
      <c r="I715" s="31"/>
      <c r="J715" s="31">
        <v>1</v>
      </c>
      <c r="K715" s="51">
        <v>1</v>
      </c>
      <c r="L715" s="132"/>
      <c r="M715" s="17"/>
      <c r="N715" s="18"/>
      <c r="O715" s="29"/>
      <c r="P715" s="44">
        <v>1</v>
      </c>
      <c r="Q715" s="46"/>
      <c r="R715" s="29"/>
      <c r="S715" s="52"/>
      <c r="T715" s="52"/>
      <c r="U715" s="52"/>
      <c r="V715" s="52"/>
    </row>
    <row r="716" spans="1:22" ht="15.75" customHeight="1">
      <c r="A716" s="9" t="s">
        <v>65</v>
      </c>
      <c r="B716" s="31"/>
      <c r="C716" s="31"/>
      <c r="D716" s="31"/>
      <c r="E716" s="31"/>
      <c r="F716" s="31"/>
      <c r="G716" s="31"/>
      <c r="H716" s="31"/>
      <c r="I716" s="31"/>
      <c r="J716" s="31"/>
      <c r="K716" s="51"/>
      <c r="L716" s="132"/>
      <c r="M716" s="17"/>
      <c r="N716" s="18"/>
      <c r="O716" s="29"/>
      <c r="P716" s="44"/>
      <c r="Q716" s="46"/>
      <c r="R716" s="29"/>
      <c r="S716" s="52"/>
      <c r="T716" s="52"/>
      <c r="U716" s="52"/>
      <c r="V716" s="52"/>
    </row>
    <row r="717" spans="1:22" ht="15.75" customHeight="1">
      <c r="A717" s="9" t="s">
        <v>66</v>
      </c>
      <c r="B717" s="31"/>
      <c r="C717" s="31"/>
      <c r="D717" s="31"/>
      <c r="E717" s="31"/>
      <c r="F717" s="31"/>
      <c r="G717" s="31"/>
      <c r="H717" s="31"/>
      <c r="I717" s="31"/>
      <c r="J717" s="31"/>
      <c r="K717" s="51"/>
      <c r="L717" s="132"/>
      <c r="M717" s="17"/>
      <c r="N717" s="18"/>
      <c r="O717" s="29"/>
      <c r="P717" s="44"/>
      <c r="Q717" s="46"/>
      <c r="R717" s="29"/>
      <c r="S717" s="52"/>
      <c r="T717" s="52"/>
      <c r="U717" s="52"/>
      <c r="V717" s="52"/>
    </row>
    <row r="718" spans="1:22" ht="15.75" customHeight="1">
      <c r="A718" s="9" t="s">
        <v>68</v>
      </c>
      <c r="B718" s="31"/>
      <c r="C718" s="31"/>
      <c r="D718" s="31"/>
      <c r="E718" s="31"/>
      <c r="F718" s="31"/>
      <c r="G718" s="31"/>
      <c r="H718" s="31"/>
      <c r="I718" s="31"/>
      <c r="J718" s="31"/>
      <c r="K718" s="51"/>
      <c r="L718" s="132"/>
      <c r="M718" s="17"/>
      <c r="N718" s="18"/>
      <c r="O718" s="17"/>
      <c r="P718" s="18"/>
      <c r="Q718" s="28"/>
      <c r="R718" s="29"/>
      <c r="S718" s="52"/>
      <c r="T718" s="52"/>
      <c r="U718" s="52"/>
      <c r="V718" s="52"/>
    </row>
    <row r="719" spans="1:22" ht="15.75" customHeight="1">
      <c r="A719" s="9" t="s">
        <v>69</v>
      </c>
      <c r="B719" s="31"/>
      <c r="C719" s="31"/>
      <c r="D719" s="31"/>
      <c r="E719" s="31"/>
      <c r="F719" s="31"/>
      <c r="G719" s="31"/>
      <c r="H719" s="31"/>
      <c r="I719" s="31"/>
      <c r="J719" s="31"/>
      <c r="K719" s="51"/>
      <c r="L719" s="132"/>
      <c r="M719" s="17"/>
      <c r="N719" s="18"/>
      <c r="O719" s="19" t="s">
        <v>48</v>
      </c>
      <c r="P719" s="20">
        <v>27</v>
      </c>
      <c r="Q719" s="21">
        <f>IF(SUM(K707:K719)=0,"",SUM(K707:K719))</f>
        <v>41</v>
      </c>
      <c r="R719" s="22" t="s">
        <v>3</v>
      </c>
      <c r="S719" s="52"/>
      <c r="T719" s="52"/>
      <c r="U719" s="52"/>
      <c r="V719" s="52"/>
    </row>
    <row r="720" spans="1:22" ht="15.75" customHeight="1">
      <c r="A720" s="9" t="s">
        <v>70</v>
      </c>
      <c r="B720" s="31"/>
      <c r="C720" s="31"/>
      <c r="D720" s="31"/>
      <c r="E720" s="31"/>
      <c r="F720" s="31"/>
      <c r="G720" s="31"/>
      <c r="H720" s="31"/>
      <c r="I720" s="31"/>
      <c r="J720" s="31"/>
      <c r="K720" s="51"/>
      <c r="L720" s="132"/>
      <c r="M720" s="17"/>
      <c r="N720" s="18"/>
      <c r="O720" s="23" t="s">
        <v>50</v>
      </c>
      <c r="P720" s="24">
        <f>IF(P719/B705=0,"",P719/B705)</f>
        <v>0.36486486486486486</v>
      </c>
      <c r="Q720" s="25">
        <f>IF(P719/Q719=0,"",P719/Q719)</f>
        <v>0.65853658536585369</v>
      </c>
      <c r="R720" s="26" t="s">
        <v>51</v>
      </c>
      <c r="S720" s="52"/>
      <c r="T720" s="52"/>
      <c r="U720" s="52"/>
      <c r="V720" s="52"/>
    </row>
    <row r="721" spans="1:22" ht="15.75" customHeight="1">
      <c r="A721" s="9" t="s">
        <v>71</v>
      </c>
      <c r="B721" s="115"/>
      <c r="C721" s="115"/>
      <c r="D721" s="115"/>
      <c r="E721" s="115"/>
      <c r="F721" s="115"/>
      <c r="G721" s="115"/>
      <c r="H721" s="115"/>
      <c r="I721" s="115"/>
      <c r="J721" s="115"/>
      <c r="K721" s="51"/>
      <c r="L721" s="133"/>
      <c r="M721" s="48"/>
      <c r="N721" s="49"/>
      <c r="O721" s="11"/>
      <c r="P721" s="12"/>
      <c r="Q721" s="12"/>
      <c r="R721" s="13"/>
      <c r="S721" s="52"/>
      <c r="T721" s="52"/>
      <c r="U721" s="52"/>
      <c r="V721" s="52"/>
    </row>
    <row r="722" spans="1:22" ht="18" customHeight="1">
      <c r="A722" s="14"/>
      <c r="B722" s="193" t="s">
        <v>37</v>
      </c>
      <c r="C722" s="193"/>
      <c r="D722" s="193"/>
      <c r="E722" s="193"/>
      <c r="F722" s="193"/>
      <c r="G722" s="193"/>
      <c r="H722" s="193"/>
      <c r="I722" s="193"/>
      <c r="J722" s="193"/>
      <c r="K722" s="114">
        <f>SUM(K705:K718)</f>
        <v>41</v>
      </c>
      <c r="L722" s="134">
        <f>IF(K713=0,"",K713/B705)</f>
        <v>0.43243243243243246</v>
      </c>
      <c r="M722" s="30">
        <f>IF(K722=0,"",K722/B705)</f>
        <v>0.55405405405405406</v>
      </c>
      <c r="N722" s="30">
        <f>IF(K713=0,"",M722-L722)</f>
        <v>0.1216216216216216</v>
      </c>
      <c r="O722" s="5"/>
      <c r="P722" s="6"/>
      <c r="Q722" s="16"/>
      <c r="R722" s="5"/>
      <c r="S722" s="52"/>
      <c r="T722" s="52"/>
      <c r="U722" s="52"/>
      <c r="V722" s="52"/>
    </row>
    <row r="723" spans="1:22" ht="12.75" customHeight="1">
      <c r="L723" s="130"/>
      <c r="M723" s="5"/>
      <c r="O723" s="5"/>
      <c r="S723" s="52"/>
      <c r="T723" s="52"/>
      <c r="U723" s="52"/>
      <c r="V723" s="52"/>
    </row>
    <row r="724" spans="1:22" ht="12.75" customHeight="1">
      <c r="L724" s="130"/>
      <c r="M724" s="5"/>
      <c r="O724" s="5"/>
      <c r="S724" s="52"/>
      <c r="T724" s="52"/>
      <c r="U724" s="52"/>
      <c r="V724" s="52"/>
    </row>
    <row r="725" spans="1:22" ht="26.25" customHeight="1">
      <c r="A725" s="7"/>
      <c r="B725" s="194" t="s">
        <v>72</v>
      </c>
      <c r="C725" s="194"/>
      <c r="D725" s="194"/>
      <c r="E725" s="194"/>
      <c r="F725" s="194"/>
      <c r="G725" s="194"/>
      <c r="H725" s="194"/>
      <c r="I725" s="194"/>
      <c r="J725" s="194"/>
      <c r="K725" s="113" t="s">
        <v>55</v>
      </c>
      <c r="L725" s="136"/>
      <c r="M725" s="67"/>
      <c r="N725" s="6"/>
      <c r="O725" s="5"/>
      <c r="P725" s="6"/>
      <c r="Q725" s="6"/>
      <c r="R725" s="6"/>
      <c r="S725" s="52"/>
      <c r="T725" s="52"/>
      <c r="U725" s="52"/>
      <c r="V725" s="52"/>
    </row>
    <row r="726" spans="1:22" ht="20.25">
      <c r="A726" s="195" t="s">
        <v>1</v>
      </c>
      <c r="B726" s="197" t="s">
        <v>2</v>
      </c>
      <c r="C726" s="205"/>
      <c r="D726" s="205"/>
      <c r="E726" s="205"/>
      <c r="F726" s="205"/>
      <c r="G726" s="205"/>
      <c r="H726" s="205"/>
      <c r="I726" s="205"/>
      <c r="J726" s="206"/>
      <c r="K726" s="200" t="s">
        <v>3</v>
      </c>
      <c r="L726" s="191" t="s">
        <v>4</v>
      </c>
      <c r="M726" s="191" t="s">
        <v>5</v>
      </c>
      <c r="N726" s="202" t="s">
        <v>6</v>
      </c>
      <c r="O726" s="191" t="s">
        <v>7</v>
      </c>
      <c r="P726" s="189" t="s">
        <v>8</v>
      </c>
      <c r="Q726" s="189" t="s">
        <v>9</v>
      </c>
      <c r="R726" s="191" t="s">
        <v>10</v>
      </c>
      <c r="S726" s="52"/>
      <c r="T726" s="52"/>
      <c r="U726" s="52"/>
      <c r="V726" s="52"/>
    </row>
    <row r="727" spans="1:22" ht="15.75" customHeight="1">
      <c r="A727" s="204"/>
      <c r="B727" s="9" t="s">
        <v>11</v>
      </c>
      <c r="C727" s="9" t="s">
        <v>12</v>
      </c>
      <c r="D727" s="9" t="s">
        <v>13</v>
      </c>
      <c r="E727" s="9" t="s">
        <v>14</v>
      </c>
      <c r="F727" s="9" t="s">
        <v>15</v>
      </c>
      <c r="G727" s="9" t="s">
        <v>16</v>
      </c>
      <c r="H727" s="9" t="s">
        <v>17</v>
      </c>
      <c r="I727" s="9" t="s">
        <v>18</v>
      </c>
      <c r="J727" s="9" t="s">
        <v>19</v>
      </c>
      <c r="K727" s="207"/>
      <c r="L727" s="207"/>
      <c r="M727" s="204"/>
      <c r="N727" s="204"/>
      <c r="O727" s="204"/>
      <c r="P727" s="204"/>
      <c r="Q727" s="204"/>
      <c r="R727" s="204"/>
      <c r="S727" s="52"/>
      <c r="T727" s="52"/>
      <c r="U727" s="52"/>
      <c r="V727" s="52"/>
    </row>
    <row r="728" spans="1:22" ht="15.75" customHeight="1">
      <c r="A728" s="9" t="s">
        <v>55</v>
      </c>
      <c r="B728" s="31">
        <v>40</v>
      </c>
      <c r="C728" s="31"/>
      <c r="D728" s="31"/>
      <c r="E728" s="31"/>
      <c r="F728" s="31"/>
      <c r="G728" s="31"/>
      <c r="H728" s="31"/>
      <c r="I728" s="31"/>
      <c r="J728" s="31"/>
      <c r="K728" s="51"/>
      <c r="L728" s="131"/>
      <c r="M728" s="33"/>
      <c r="N728" s="34"/>
      <c r="O728" s="53"/>
      <c r="P728" s="36">
        <v>40</v>
      </c>
      <c r="Q728" s="54"/>
      <c r="R728" s="53"/>
      <c r="S728" s="52"/>
      <c r="T728" s="52"/>
      <c r="U728" s="52"/>
      <c r="V728" s="52"/>
    </row>
    <row r="729" spans="1:22" ht="15.75" customHeight="1">
      <c r="A729" s="9" t="s">
        <v>56</v>
      </c>
      <c r="B729" s="31"/>
      <c r="C729" s="31">
        <v>26</v>
      </c>
      <c r="D729" s="31"/>
      <c r="E729" s="31"/>
      <c r="F729" s="31"/>
      <c r="G729" s="31"/>
      <c r="H729" s="31"/>
      <c r="I729" s="31"/>
      <c r="J729" s="31"/>
      <c r="K729" s="51"/>
      <c r="L729" s="132"/>
      <c r="M729" s="17"/>
      <c r="N729" s="39"/>
      <c r="O729" s="40">
        <f>IF(C729=0,"",C729/B728)</f>
        <v>0.65</v>
      </c>
      <c r="P729" s="41">
        <v>26</v>
      </c>
      <c r="Q729" s="42">
        <f t="shared" ref="Q729:Q736" si="62">IF(P729=0,"",P729/P728)</f>
        <v>0.65</v>
      </c>
      <c r="R729" s="42">
        <f t="shared" ref="R729:R736" si="63">IF(P729=0,"",100%-Q729)</f>
        <v>0.35</v>
      </c>
      <c r="S729" s="52"/>
      <c r="T729" s="52"/>
      <c r="U729" s="52"/>
      <c r="V729" s="52"/>
    </row>
    <row r="730" spans="1:22" ht="15.75" customHeight="1">
      <c r="A730" s="9" t="s">
        <v>57</v>
      </c>
      <c r="B730" s="31"/>
      <c r="C730" s="31"/>
      <c r="D730" s="31">
        <v>20</v>
      </c>
      <c r="E730" s="31"/>
      <c r="F730" s="31"/>
      <c r="G730" s="31"/>
      <c r="H730" s="31"/>
      <c r="I730" s="31"/>
      <c r="J730" s="31"/>
      <c r="K730" s="51"/>
      <c r="L730" s="132"/>
      <c r="M730" s="17"/>
      <c r="N730" s="39"/>
      <c r="O730" s="40">
        <f>IF(D730=0,"",D730/C729)</f>
        <v>0.76923076923076927</v>
      </c>
      <c r="P730" s="41">
        <v>20</v>
      </c>
      <c r="Q730" s="42">
        <f t="shared" si="62"/>
        <v>0.76923076923076927</v>
      </c>
      <c r="R730" s="42">
        <f t="shared" si="63"/>
        <v>0.23076923076923073</v>
      </c>
      <c r="S730" s="57">
        <f>P730/P728</f>
        <v>0.5</v>
      </c>
      <c r="T730" s="52"/>
      <c r="U730" s="52"/>
      <c r="V730" s="52"/>
    </row>
    <row r="731" spans="1:22" ht="15.75" customHeight="1">
      <c r="A731" s="9" t="s">
        <v>58</v>
      </c>
      <c r="B731" s="31"/>
      <c r="C731" s="31"/>
      <c r="D731" s="31"/>
      <c r="E731" s="31">
        <v>18</v>
      </c>
      <c r="F731" s="31"/>
      <c r="G731" s="31"/>
      <c r="H731" s="31"/>
      <c r="I731" s="31"/>
      <c r="J731" s="31"/>
      <c r="K731" s="51"/>
      <c r="L731" s="132"/>
      <c r="M731" s="17"/>
      <c r="N731" s="39"/>
      <c r="O731" s="40">
        <f>IF(E731=0,"",E731/D730)</f>
        <v>0.9</v>
      </c>
      <c r="P731" s="41">
        <v>18</v>
      </c>
      <c r="Q731" s="42">
        <f t="shared" si="62"/>
        <v>0.9</v>
      </c>
      <c r="R731" s="42">
        <f t="shared" si="63"/>
        <v>9.9999999999999978E-2</v>
      </c>
      <c r="S731" s="52"/>
      <c r="T731" s="52"/>
      <c r="U731" s="52"/>
      <c r="V731" s="52"/>
    </row>
    <row r="732" spans="1:22" ht="15.75" customHeight="1">
      <c r="A732" s="9" t="s">
        <v>59</v>
      </c>
      <c r="B732" s="31"/>
      <c r="C732" s="31"/>
      <c r="D732" s="31"/>
      <c r="E732" s="31"/>
      <c r="F732" s="31">
        <v>18</v>
      </c>
      <c r="G732" s="31"/>
      <c r="H732" s="31"/>
      <c r="I732" s="31"/>
      <c r="J732" s="31"/>
      <c r="K732" s="51"/>
      <c r="L732" s="132"/>
      <c r="M732" s="17"/>
      <c r="N732" s="39"/>
      <c r="O732" s="40">
        <f>IF(F732=0,"",F732/E731)</f>
        <v>1</v>
      </c>
      <c r="P732" s="41">
        <v>18</v>
      </c>
      <c r="Q732" s="42">
        <f t="shared" si="62"/>
        <v>1</v>
      </c>
      <c r="R732" s="42">
        <f t="shared" si="63"/>
        <v>0</v>
      </c>
      <c r="S732" s="52"/>
      <c r="T732" s="52"/>
      <c r="U732" s="52"/>
      <c r="V732" s="52"/>
    </row>
    <row r="733" spans="1:22" ht="15.75" customHeight="1">
      <c r="A733" s="9" t="s">
        <v>60</v>
      </c>
      <c r="B733" s="31"/>
      <c r="C733" s="31"/>
      <c r="D733" s="31"/>
      <c r="E733" s="31"/>
      <c r="F733" s="31"/>
      <c r="G733" s="31">
        <v>17</v>
      </c>
      <c r="H733" s="31"/>
      <c r="I733" s="31"/>
      <c r="J733" s="31"/>
      <c r="K733" s="51"/>
      <c r="L733" s="132"/>
      <c r="M733" s="17"/>
      <c r="N733" s="39"/>
      <c r="O733" s="40">
        <f>IF(G733=0,"",G733/F732)</f>
        <v>0.94444444444444442</v>
      </c>
      <c r="P733" s="41">
        <v>17</v>
      </c>
      <c r="Q733" s="42">
        <f t="shared" si="62"/>
        <v>0.94444444444444442</v>
      </c>
      <c r="R733" s="42">
        <f t="shared" si="63"/>
        <v>5.555555555555558E-2</v>
      </c>
      <c r="S733" s="52"/>
      <c r="T733" s="52"/>
      <c r="U733" s="52"/>
      <c r="V733" s="52"/>
    </row>
    <row r="734" spans="1:22" ht="15.75" customHeight="1">
      <c r="A734" s="9" t="s">
        <v>61</v>
      </c>
      <c r="B734" s="31"/>
      <c r="C734" s="31"/>
      <c r="D734" s="31"/>
      <c r="E734" s="31"/>
      <c r="F734" s="31"/>
      <c r="G734" s="31"/>
      <c r="H734" s="31">
        <v>17</v>
      </c>
      <c r="I734" s="31"/>
      <c r="J734" s="31"/>
      <c r="K734" s="51"/>
      <c r="L734" s="132"/>
      <c r="M734" s="17"/>
      <c r="N734" s="39"/>
      <c r="O734" s="40">
        <f>IF(H734=0,"",H734/G733)</f>
        <v>1</v>
      </c>
      <c r="P734" s="41">
        <v>17</v>
      </c>
      <c r="Q734" s="42">
        <f t="shared" si="62"/>
        <v>1</v>
      </c>
      <c r="R734" s="42">
        <f t="shared" si="63"/>
        <v>0</v>
      </c>
      <c r="S734" s="52"/>
      <c r="T734" s="52"/>
      <c r="U734" s="52"/>
      <c r="V734" s="52"/>
    </row>
    <row r="735" spans="1:22" ht="15.75" customHeight="1">
      <c r="A735" s="9" t="s">
        <v>62</v>
      </c>
      <c r="B735" s="31"/>
      <c r="C735" s="31"/>
      <c r="D735" s="31"/>
      <c r="E735" s="31"/>
      <c r="F735" s="31"/>
      <c r="G735" s="31"/>
      <c r="H735" s="31"/>
      <c r="I735" s="31">
        <v>17</v>
      </c>
      <c r="J735" s="31"/>
      <c r="K735" s="51"/>
      <c r="L735" s="132"/>
      <c r="M735" s="17"/>
      <c r="N735" s="39"/>
      <c r="O735" s="40">
        <f>IF(I735=0,"",I735/H734)</f>
        <v>1</v>
      </c>
      <c r="P735" s="41">
        <v>17</v>
      </c>
      <c r="Q735" s="42">
        <f t="shared" si="62"/>
        <v>1</v>
      </c>
      <c r="R735" s="42">
        <f t="shared" si="63"/>
        <v>0</v>
      </c>
      <c r="S735" s="52"/>
      <c r="T735" s="52"/>
      <c r="U735" s="52"/>
      <c r="V735" s="52"/>
    </row>
    <row r="736" spans="1:22" ht="15.75" customHeight="1">
      <c r="A736" s="9" t="s">
        <v>63</v>
      </c>
      <c r="B736" s="31"/>
      <c r="C736" s="31"/>
      <c r="D736" s="31"/>
      <c r="E736" s="31"/>
      <c r="F736" s="31"/>
      <c r="G736" s="31"/>
      <c r="H736" s="31"/>
      <c r="I736" s="31"/>
      <c r="J736" s="31">
        <v>17</v>
      </c>
      <c r="K736" s="51">
        <v>17</v>
      </c>
      <c r="L736" s="132"/>
      <c r="M736" s="17"/>
      <c r="N736" s="39"/>
      <c r="O736" s="55">
        <f>IF(J736=0,"",J736/I735)</f>
        <v>1</v>
      </c>
      <c r="P736" s="41">
        <v>17</v>
      </c>
      <c r="Q736" s="56">
        <f t="shared" si="62"/>
        <v>1</v>
      </c>
      <c r="R736" s="56">
        <f t="shared" si="63"/>
        <v>0</v>
      </c>
      <c r="S736" s="52"/>
      <c r="T736" s="52"/>
      <c r="U736" s="52"/>
      <c r="V736" s="52"/>
    </row>
    <row r="737" spans="1:22" ht="15.75" customHeight="1">
      <c r="A737" s="9" t="s">
        <v>64</v>
      </c>
      <c r="B737" s="31"/>
      <c r="C737" s="31"/>
      <c r="D737" s="31"/>
      <c r="E737" s="31"/>
      <c r="F737" s="31"/>
      <c r="G737" s="31"/>
      <c r="H737" s="31"/>
      <c r="I737" s="31"/>
      <c r="J737" s="31"/>
      <c r="K737" s="51"/>
      <c r="L737" s="132"/>
      <c r="M737" s="17"/>
      <c r="N737" s="18"/>
      <c r="O737" s="92"/>
      <c r="P737" s="41"/>
      <c r="Q737" s="93"/>
      <c r="R737" s="127"/>
      <c r="S737" s="52"/>
      <c r="T737" s="52"/>
      <c r="U737" s="52"/>
      <c r="V737" s="52"/>
    </row>
    <row r="738" spans="1:22" ht="15.75" customHeight="1">
      <c r="A738" s="9" t="s">
        <v>65</v>
      </c>
      <c r="B738" s="31"/>
      <c r="C738" s="31"/>
      <c r="D738" s="31"/>
      <c r="E738" s="31"/>
      <c r="F738" s="31"/>
      <c r="G738" s="31"/>
      <c r="H738" s="31"/>
      <c r="I738" s="31"/>
      <c r="J738" s="31"/>
      <c r="K738" s="51"/>
      <c r="L738" s="132"/>
      <c r="M738" s="17"/>
      <c r="N738" s="18"/>
      <c r="O738" s="29"/>
      <c r="P738" s="44"/>
      <c r="Q738" s="46"/>
      <c r="R738" s="29"/>
      <c r="S738" s="52"/>
      <c r="T738" s="52"/>
      <c r="U738" s="52"/>
      <c r="V738" s="52"/>
    </row>
    <row r="739" spans="1:22" ht="15.75" customHeight="1">
      <c r="A739" s="9" t="s">
        <v>66</v>
      </c>
      <c r="B739" s="31"/>
      <c r="C739" s="31"/>
      <c r="D739" s="31"/>
      <c r="E739" s="31"/>
      <c r="F739" s="31"/>
      <c r="G739" s="31"/>
      <c r="H739" s="31"/>
      <c r="I739" s="31"/>
      <c r="J739" s="31"/>
      <c r="K739" s="51"/>
      <c r="L739" s="132"/>
      <c r="M739" s="17"/>
      <c r="N739" s="18"/>
      <c r="O739" s="29"/>
      <c r="P739" s="44"/>
      <c r="Q739" s="46"/>
      <c r="R739" s="29"/>
      <c r="S739" s="52"/>
      <c r="T739" s="52"/>
      <c r="U739" s="52"/>
      <c r="V739" s="52"/>
    </row>
    <row r="740" spans="1:22" ht="15.75" customHeight="1">
      <c r="A740" s="9" t="s">
        <v>68</v>
      </c>
      <c r="B740" s="31"/>
      <c r="C740" s="31"/>
      <c r="D740" s="31"/>
      <c r="E740" s="31"/>
      <c r="F740" s="31"/>
      <c r="G740" s="31"/>
      <c r="H740" s="31"/>
      <c r="I740" s="31"/>
      <c r="J740" s="31"/>
      <c r="K740" s="51"/>
      <c r="L740" s="132"/>
      <c r="M740" s="17"/>
      <c r="N740" s="18"/>
      <c r="O740" s="29"/>
      <c r="P740" s="44"/>
      <c r="Q740" s="46"/>
      <c r="R740" s="29"/>
      <c r="S740" s="52"/>
      <c r="T740" s="52"/>
      <c r="U740" s="52"/>
      <c r="V740" s="52"/>
    </row>
    <row r="741" spans="1:22" ht="15.75" customHeight="1">
      <c r="A741" s="9" t="s">
        <v>69</v>
      </c>
      <c r="B741" s="31"/>
      <c r="C741" s="31"/>
      <c r="D741" s="31"/>
      <c r="E741" s="31"/>
      <c r="F741" s="31"/>
      <c r="G741" s="31"/>
      <c r="H741" s="31"/>
      <c r="I741" s="31"/>
      <c r="J741" s="31"/>
      <c r="K741" s="51"/>
      <c r="L741" s="132"/>
      <c r="M741" s="17"/>
      <c r="N741" s="18"/>
      <c r="O741" s="17"/>
      <c r="P741" s="18"/>
      <c r="Q741" s="28"/>
      <c r="R741" s="29"/>
      <c r="S741" s="52"/>
      <c r="T741" s="52"/>
      <c r="U741" s="52"/>
      <c r="V741" s="52"/>
    </row>
    <row r="742" spans="1:22" ht="15.75" customHeight="1">
      <c r="A742" s="9" t="s">
        <v>70</v>
      </c>
      <c r="B742" s="31"/>
      <c r="C742" s="31"/>
      <c r="D742" s="31"/>
      <c r="E742" s="31"/>
      <c r="F742" s="31"/>
      <c r="G742" s="31"/>
      <c r="H742" s="31"/>
      <c r="I742" s="31"/>
      <c r="J742" s="31"/>
      <c r="K742" s="51"/>
      <c r="L742" s="132"/>
      <c r="M742" s="17"/>
      <c r="N742" s="18"/>
      <c r="O742" s="19" t="s">
        <v>48</v>
      </c>
      <c r="P742" s="20">
        <v>12</v>
      </c>
      <c r="Q742" s="21">
        <f>IF(SUM(K730:K742)=0,"",SUM(K730:K742))</f>
        <v>17</v>
      </c>
      <c r="R742" s="22" t="s">
        <v>3</v>
      </c>
      <c r="S742" s="52"/>
      <c r="T742" s="52"/>
      <c r="U742" s="52"/>
      <c r="V742" s="52"/>
    </row>
    <row r="743" spans="1:22" ht="15.75" customHeight="1">
      <c r="A743" s="9" t="s">
        <v>71</v>
      </c>
      <c r="B743" s="31"/>
      <c r="C743" s="31"/>
      <c r="D743" s="31"/>
      <c r="E743" s="31"/>
      <c r="F743" s="31"/>
      <c r="G743" s="31"/>
      <c r="H743" s="31"/>
      <c r="I743" s="31"/>
      <c r="J743" s="31"/>
      <c r="K743" s="51"/>
      <c r="L743" s="132"/>
      <c r="M743" s="17"/>
      <c r="N743" s="18"/>
      <c r="O743" s="23" t="s">
        <v>50</v>
      </c>
      <c r="P743" s="24">
        <f>IF(P742/B728=0,"",P742/B728)</f>
        <v>0.3</v>
      </c>
      <c r="Q743" s="25">
        <f>IF(P742/Q742=0,"",P742/Q742)</f>
        <v>0.70588235294117652</v>
      </c>
      <c r="R743" s="26" t="s">
        <v>51</v>
      </c>
      <c r="S743" s="52"/>
      <c r="T743" s="52"/>
      <c r="U743" s="52"/>
      <c r="V743" s="52"/>
    </row>
    <row r="744" spans="1:22" ht="15.75" customHeight="1">
      <c r="A744" s="9" t="s">
        <v>73</v>
      </c>
      <c r="B744" s="115"/>
      <c r="C744" s="115"/>
      <c r="D744" s="115"/>
      <c r="E744" s="115"/>
      <c r="F744" s="115"/>
      <c r="G744" s="115"/>
      <c r="H744" s="115"/>
      <c r="I744" s="115"/>
      <c r="J744" s="115"/>
      <c r="K744" s="51"/>
      <c r="L744" s="133"/>
      <c r="M744" s="48"/>
      <c r="N744" s="49"/>
      <c r="O744" s="11"/>
      <c r="P744" s="12"/>
      <c r="Q744" s="12"/>
      <c r="R744" s="13"/>
      <c r="S744" s="52"/>
      <c r="T744" s="52"/>
      <c r="U744" s="52"/>
      <c r="V744" s="52"/>
    </row>
    <row r="745" spans="1:22" ht="18" customHeight="1">
      <c r="A745" s="14"/>
      <c r="B745" s="193" t="s">
        <v>37</v>
      </c>
      <c r="C745" s="193"/>
      <c r="D745" s="193"/>
      <c r="E745" s="193"/>
      <c r="F745" s="193"/>
      <c r="G745" s="193"/>
      <c r="H745" s="193"/>
      <c r="I745" s="193"/>
      <c r="J745" s="193"/>
      <c r="K745" s="114">
        <f>SUM(K728:K741)</f>
        <v>17</v>
      </c>
      <c r="L745" s="134">
        <f>IF(K736=0,"",K736/B728)</f>
        <v>0.42499999999999999</v>
      </c>
      <c r="M745" s="30">
        <f>IF(K745=0,"",K745/B728)</f>
        <v>0.42499999999999999</v>
      </c>
      <c r="N745" s="30">
        <f>IF(K736=0,"",M745-L745)</f>
        <v>0</v>
      </c>
      <c r="O745" s="5"/>
      <c r="P745" s="6"/>
      <c r="Q745" s="16"/>
      <c r="R745" s="5"/>
      <c r="S745" s="52"/>
      <c r="T745" s="52"/>
      <c r="U745" s="52"/>
      <c r="V745" s="52"/>
    </row>
    <row r="746" spans="1:22" ht="12.75" customHeight="1">
      <c r="L746" s="130"/>
      <c r="M746" s="5"/>
      <c r="O746" s="5"/>
      <c r="S746" s="52"/>
      <c r="T746" s="52"/>
      <c r="U746" s="52"/>
      <c r="V746" s="52"/>
    </row>
    <row r="747" spans="1:22" ht="12.75" customHeight="1">
      <c r="L747" s="130"/>
      <c r="M747" s="5"/>
      <c r="O747" s="5"/>
      <c r="S747" s="52"/>
      <c r="T747" s="52"/>
      <c r="U747" s="52"/>
      <c r="V747" s="52"/>
    </row>
    <row r="748" spans="1:22" ht="26.25" customHeight="1">
      <c r="A748" s="7"/>
      <c r="B748" s="194" t="s">
        <v>72</v>
      </c>
      <c r="C748" s="194"/>
      <c r="D748" s="194"/>
      <c r="E748" s="194"/>
      <c r="F748" s="194"/>
      <c r="G748" s="194"/>
      <c r="H748" s="194"/>
      <c r="I748" s="194"/>
      <c r="J748" s="194"/>
      <c r="K748" s="113" t="s">
        <v>56</v>
      </c>
      <c r="L748" s="136"/>
      <c r="M748" s="67"/>
      <c r="N748" s="6"/>
      <c r="O748" s="5"/>
      <c r="P748" s="6"/>
      <c r="Q748" s="6"/>
      <c r="R748" s="6"/>
      <c r="S748" s="52"/>
      <c r="T748" s="52"/>
      <c r="U748" s="52"/>
      <c r="V748" s="52"/>
    </row>
    <row r="749" spans="1:22" ht="20.25">
      <c r="A749" s="195" t="s">
        <v>1</v>
      </c>
      <c r="B749" s="197" t="s">
        <v>2</v>
      </c>
      <c r="C749" s="205"/>
      <c r="D749" s="205"/>
      <c r="E749" s="205"/>
      <c r="F749" s="205"/>
      <c r="G749" s="205"/>
      <c r="H749" s="205"/>
      <c r="I749" s="205"/>
      <c r="J749" s="206"/>
      <c r="K749" s="200" t="s">
        <v>3</v>
      </c>
      <c r="L749" s="191" t="s">
        <v>4</v>
      </c>
      <c r="M749" s="191" t="s">
        <v>5</v>
      </c>
      <c r="N749" s="202" t="s">
        <v>6</v>
      </c>
      <c r="O749" s="191" t="s">
        <v>7</v>
      </c>
      <c r="P749" s="189" t="s">
        <v>8</v>
      </c>
      <c r="Q749" s="189" t="s">
        <v>9</v>
      </c>
      <c r="R749" s="191" t="s">
        <v>10</v>
      </c>
      <c r="S749" s="52"/>
      <c r="T749" s="52"/>
      <c r="U749" s="52"/>
      <c r="V749" s="52"/>
    </row>
    <row r="750" spans="1:22" ht="15.75" customHeight="1">
      <c r="A750" s="204"/>
      <c r="B750" s="9" t="s">
        <v>11</v>
      </c>
      <c r="C750" s="9" t="s">
        <v>12</v>
      </c>
      <c r="D750" s="9" t="s">
        <v>13</v>
      </c>
      <c r="E750" s="9" t="s">
        <v>14</v>
      </c>
      <c r="F750" s="9" t="s">
        <v>15</v>
      </c>
      <c r="G750" s="9" t="s">
        <v>16</v>
      </c>
      <c r="H750" s="9" t="s">
        <v>17</v>
      </c>
      <c r="I750" s="9" t="s">
        <v>18</v>
      </c>
      <c r="J750" s="9" t="s">
        <v>19</v>
      </c>
      <c r="K750" s="207"/>
      <c r="L750" s="207"/>
      <c r="M750" s="204"/>
      <c r="N750" s="204"/>
      <c r="O750" s="204"/>
      <c r="P750" s="204"/>
      <c r="Q750" s="204"/>
      <c r="R750" s="204"/>
      <c r="S750" s="52"/>
      <c r="T750" s="52"/>
      <c r="U750" s="52"/>
      <c r="V750" s="52"/>
    </row>
    <row r="751" spans="1:22" ht="15.75" customHeight="1">
      <c r="A751" s="9" t="s">
        <v>56</v>
      </c>
      <c r="B751" s="31">
        <v>65</v>
      </c>
      <c r="C751" s="31"/>
      <c r="D751" s="31"/>
      <c r="E751" s="31"/>
      <c r="F751" s="31"/>
      <c r="G751" s="31"/>
      <c r="H751" s="31"/>
      <c r="I751" s="31"/>
      <c r="J751" s="31"/>
      <c r="K751" s="51"/>
      <c r="L751" s="131"/>
      <c r="M751" s="33"/>
      <c r="N751" s="34"/>
      <c r="O751" s="53"/>
      <c r="P751" s="36">
        <f>B751</f>
        <v>65</v>
      </c>
      <c r="Q751" s="54"/>
      <c r="R751" s="53"/>
      <c r="S751" s="52"/>
      <c r="T751" s="52"/>
      <c r="U751" s="52"/>
      <c r="V751" s="52"/>
    </row>
    <row r="752" spans="1:22" ht="15.75" customHeight="1">
      <c r="A752" s="9" t="s">
        <v>57</v>
      </c>
      <c r="B752" s="31"/>
      <c r="C752" s="31">
        <v>51</v>
      </c>
      <c r="D752" s="31"/>
      <c r="E752" s="31"/>
      <c r="F752" s="31"/>
      <c r="G752" s="31"/>
      <c r="H752" s="31"/>
      <c r="I752" s="31"/>
      <c r="J752" s="31"/>
      <c r="K752" s="51"/>
      <c r="L752" s="132"/>
      <c r="M752" s="17"/>
      <c r="N752" s="39"/>
      <c r="O752" s="40">
        <f>IF(C752=0,"",C752/B751)</f>
        <v>0.7846153846153846</v>
      </c>
      <c r="P752" s="41">
        <v>51</v>
      </c>
      <c r="Q752" s="42">
        <f t="shared" ref="Q752:Q759" si="64">IF(P752=0,"",P752/P751)</f>
        <v>0.7846153846153846</v>
      </c>
      <c r="R752" s="42">
        <f t="shared" ref="R752:R759" si="65">IF(P752=0,"",100%-Q752)</f>
        <v>0.2153846153846154</v>
      </c>
      <c r="S752" s="52"/>
      <c r="T752" s="52"/>
      <c r="U752" s="52"/>
      <c r="V752" s="52"/>
    </row>
    <row r="753" spans="1:22" ht="15.75" customHeight="1">
      <c r="A753" s="9" t="s">
        <v>58</v>
      </c>
      <c r="B753" s="31"/>
      <c r="C753" s="31"/>
      <c r="D753" s="31">
        <v>42</v>
      </c>
      <c r="E753" s="31"/>
      <c r="F753" s="31"/>
      <c r="G753" s="31"/>
      <c r="H753" s="31"/>
      <c r="I753" s="31"/>
      <c r="J753" s="31"/>
      <c r="K753" s="51"/>
      <c r="L753" s="132"/>
      <c r="M753" s="17"/>
      <c r="N753" s="39"/>
      <c r="O753" s="40">
        <f>IF(D753=0,"",D753/C752)</f>
        <v>0.82352941176470584</v>
      </c>
      <c r="P753" s="41">
        <v>43</v>
      </c>
      <c r="Q753" s="42">
        <f t="shared" si="64"/>
        <v>0.84313725490196079</v>
      </c>
      <c r="R753" s="42">
        <f t="shared" si="65"/>
        <v>0.15686274509803921</v>
      </c>
      <c r="S753" s="57">
        <f>P753/P751</f>
        <v>0.66153846153846152</v>
      </c>
      <c r="T753" s="52"/>
      <c r="U753" s="52"/>
      <c r="V753" s="52"/>
    </row>
    <row r="754" spans="1:22" ht="15.75" customHeight="1">
      <c r="A754" s="9" t="s">
        <v>59</v>
      </c>
      <c r="B754" s="31"/>
      <c r="C754" s="31"/>
      <c r="D754" s="31"/>
      <c r="E754" s="31">
        <v>41</v>
      </c>
      <c r="F754" s="31"/>
      <c r="G754" s="31"/>
      <c r="H754" s="31"/>
      <c r="I754" s="31"/>
      <c r="J754" s="31"/>
      <c r="K754" s="51"/>
      <c r="L754" s="132"/>
      <c r="M754" s="17"/>
      <c r="N754" s="39"/>
      <c r="O754" s="40">
        <f>IF(E754=0,"",E754/D753)</f>
        <v>0.97619047619047616</v>
      </c>
      <c r="P754" s="41">
        <v>42</v>
      </c>
      <c r="Q754" s="42">
        <f t="shared" si="64"/>
        <v>0.97674418604651159</v>
      </c>
      <c r="R754" s="42">
        <f t="shared" si="65"/>
        <v>2.3255813953488413E-2</v>
      </c>
      <c r="S754" s="52"/>
      <c r="T754" s="52"/>
      <c r="U754" s="52"/>
      <c r="V754" s="52"/>
    </row>
    <row r="755" spans="1:22" ht="15.75" customHeight="1">
      <c r="A755" s="9" t="s">
        <v>60</v>
      </c>
      <c r="B755" s="31"/>
      <c r="C755" s="31"/>
      <c r="D755" s="31"/>
      <c r="E755" s="31"/>
      <c r="F755" s="31">
        <v>39</v>
      </c>
      <c r="G755" s="31"/>
      <c r="H755" s="31"/>
      <c r="I755" s="31"/>
      <c r="J755" s="31"/>
      <c r="K755" s="51"/>
      <c r="L755" s="132"/>
      <c r="M755" s="17"/>
      <c r="N755" s="39"/>
      <c r="O755" s="40">
        <f>IF(F755=0,"",F755/E754)</f>
        <v>0.95121951219512191</v>
      </c>
      <c r="P755" s="41">
        <v>40</v>
      </c>
      <c r="Q755" s="42">
        <f t="shared" si="64"/>
        <v>0.95238095238095233</v>
      </c>
      <c r="R755" s="42">
        <f t="shared" si="65"/>
        <v>4.7619047619047672E-2</v>
      </c>
      <c r="S755" s="52"/>
      <c r="T755" s="52"/>
      <c r="U755" s="52"/>
      <c r="V755" s="52"/>
    </row>
    <row r="756" spans="1:22" ht="15.75" customHeight="1">
      <c r="A756" s="9" t="s">
        <v>61</v>
      </c>
      <c r="B756" s="31"/>
      <c r="C756" s="31"/>
      <c r="D756" s="31"/>
      <c r="E756" s="31"/>
      <c r="F756" s="31"/>
      <c r="G756" s="31">
        <v>37</v>
      </c>
      <c r="H756" s="31"/>
      <c r="I756" s="31"/>
      <c r="J756" s="31"/>
      <c r="K756" s="51"/>
      <c r="L756" s="132"/>
      <c r="M756" s="17"/>
      <c r="N756" s="39"/>
      <c r="O756" s="40">
        <f>IF(G756=0,"",G756/F755)</f>
        <v>0.94871794871794868</v>
      </c>
      <c r="P756" s="41">
        <v>38</v>
      </c>
      <c r="Q756" s="42">
        <f t="shared" si="64"/>
        <v>0.95</v>
      </c>
      <c r="R756" s="42">
        <f t="shared" si="65"/>
        <v>5.0000000000000044E-2</v>
      </c>
      <c r="S756" s="52"/>
      <c r="T756" s="52"/>
      <c r="U756" s="52"/>
      <c r="V756" s="52"/>
    </row>
    <row r="757" spans="1:22" ht="15.75" customHeight="1">
      <c r="A757" s="9" t="s">
        <v>62</v>
      </c>
      <c r="B757" s="31"/>
      <c r="C757" s="31"/>
      <c r="D757" s="31"/>
      <c r="E757" s="31"/>
      <c r="F757" s="31"/>
      <c r="G757" s="31"/>
      <c r="H757" s="31">
        <v>37</v>
      </c>
      <c r="I757" s="31"/>
      <c r="J757" s="31"/>
      <c r="K757" s="51"/>
      <c r="L757" s="132"/>
      <c r="M757" s="17"/>
      <c r="N757" s="39"/>
      <c r="O757" s="40">
        <f>IF(H757=0,"",H757/G756)</f>
        <v>1</v>
      </c>
      <c r="P757" s="41">
        <v>38</v>
      </c>
      <c r="Q757" s="42">
        <f t="shared" si="64"/>
        <v>1</v>
      </c>
      <c r="R757" s="42">
        <f t="shared" si="65"/>
        <v>0</v>
      </c>
      <c r="S757" s="52"/>
      <c r="T757" s="52"/>
      <c r="U757" s="52"/>
      <c r="V757" s="52"/>
    </row>
    <row r="758" spans="1:22" ht="15.75" customHeight="1">
      <c r="A758" s="9" t="s">
        <v>63</v>
      </c>
      <c r="B758" s="31"/>
      <c r="C758" s="31"/>
      <c r="D758" s="31"/>
      <c r="E758" s="31"/>
      <c r="F758" s="31"/>
      <c r="G758" s="31"/>
      <c r="H758" s="31"/>
      <c r="I758" s="31">
        <v>35</v>
      </c>
      <c r="J758" s="31"/>
      <c r="K758" s="51"/>
      <c r="L758" s="132"/>
      <c r="M758" s="17"/>
      <c r="N758" s="39"/>
      <c r="O758" s="40">
        <f>IF(I758=0,"",I758/H757)</f>
        <v>0.94594594594594594</v>
      </c>
      <c r="P758" s="41">
        <v>36</v>
      </c>
      <c r="Q758" s="42">
        <f t="shared" si="64"/>
        <v>0.94736842105263153</v>
      </c>
      <c r="R758" s="42">
        <f t="shared" si="65"/>
        <v>5.2631578947368474E-2</v>
      </c>
      <c r="S758" s="52"/>
      <c r="T758" s="52"/>
      <c r="U758" s="52"/>
      <c r="V758" s="52"/>
    </row>
    <row r="759" spans="1:22" ht="15.75" customHeight="1">
      <c r="A759" s="9" t="s">
        <v>64</v>
      </c>
      <c r="B759" s="31"/>
      <c r="C759" s="31"/>
      <c r="D759" s="31"/>
      <c r="E759" s="31"/>
      <c r="F759" s="31"/>
      <c r="G759" s="31"/>
      <c r="H759" s="31"/>
      <c r="I759" s="31"/>
      <c r="J759" s="31">
        <v>35</v>
      </c>
      <c r="K759" s="51">
        <v>32</v>
      </c>
      <c r="L759" s="132"/>
      <c r="M759" s="17"/>
      <c r="N759" s="39"/>
      <c r="O759" s="55">
        <f>IF(J759=0,"",J759/I758)</f>
        <v>1</v>
      </c>
      <c r="P759" s="41">
        <v>36</v>
      </c>
      <c r="Q759" s="56">
        <f t="shared" si="64"/>
        <v>1</v>
      </c>
      <c r="R759" s="56">
        <f t="shared" si="65"/>
        <v>0</v>
      </c>
      <c r="S759" s="52"/>
      <c r="T759" s="52"/>
      <c r="U759" s="52"/>
      <c r="V759" s="52"/>
    </row>
    <row r="760" spans="1:22" ht="15.75" customHeight="1">
      <c r="A760" s="9" t="s">
        <v>65</v>
      </c>
      <c r="B760" s="31"/>
      <c r="C760" s="31"/>
      <c r="D760" s="31"/>
      <c r="E760" s="31"/>
      <c r="F760" s="31"/>
      <c r="G760" s="31"/>
      <c r="H760" s="31"/>
      <c r="I760" s="31"/>
      <c r="J760" s="31">
        <v>2</v>
      </c>
      <c r="K760" s="51">
        <v>2</v>
      </c>
      <c r="L760" s="132"/>
      <c r="M760" s="17"/>
      <c r="N760" s="18"/>
      <c r="O760" s="92"/>
      <c r="P760" s="41">
        <v>3</v>
      </c>
      <c r="Q760" s="93"/>
      <c r="R760" s="127"/>
      <c r="S760" s="52"/>
      <c r="T760" s="52"/>
      <c r="U760" s="52"/>
      <c r="V760" s="52"/>
    </row>
    <row r="761" spans="1:22" ht="15.75" customHeight="1">
      <c r="A761" s="9" t="s">
        <v>66</v>
      </c>
      <c r="B761" s="31"/>
      <c r="C761" s="31"/>
      <c r="D761" s="31"/>
      <c r="E761" s="31"/>
      <c r="F761" s="31"/>
      <c r="G761" s="31"/>
      <c r="H761" s="31"/>
      <c r="I761" s="31"/>
      <c r="J761" s="31"/>
      <c r="K761" s="51"/>
      <c r="L761" s="132"/>
      <c r="M761" s="17"/>
      <c r="N761" s="18"/>
      <c r="O761" s="29"/>
      <c r="P761" s="44"/>
      <c r="Q761" s="46"/>
      <c r="R761" s="29"/>
      <c r="S761" s="52"/>
      <c r="T761" s="52"/>
      <c r="U761" s="52"/>
      <c r="V761" s="52"/>
    </row>
    <row r="762" spans="1:22" ht="15.75" customHeight="1">
      <c r="A762" s="9" t="s">
        <v>68</v>
      </c>
      <c r="B762" s="31"/>
      <c r="C762" s="31"/>
      <c r="D762" s="31"/>
      <c r="E762" s="31"/>
      <c r="F762" s="31"/>
      <c r="G762" s="31"/>
      <c r="H762" s="31"/>
      <c r="I762" s="31"/>
      <c r="J762" s="31"/>
      <c r="K762" s="51"/>
      <c r="L762" s="132"/>
      <c r="M762" s="17"/>
      <c r="N762" s="18"/>
      <c r="O762" s="29"/>
      <c r="P762" s="44"/>
      <c r="Q762" s="46"/>
      <c r="R762" s="29"/>
      <c r="S762" s="52"/>
      <c r="T762" s="52"/>
      <c r="U762" s="52"/>
      <c r="V762" s="52"/>
    </row>
    <row r="763" spans="1:22" ht="15.75" customHeight="1">
      <c r="A763" s="9" t="s">
        <v>69</v>
      </c>
      <c r="B763" s="31"/>
      <c r="C763" s="31"/>
      <c r="D763" s="31"/>
      <c r="E763" s="31"/>
      <c r="F763" s="31"/>
      <c r="G763" s="31"/>
      <c r="H763" s="31"/>
      <c r="I763" s="31"/>
      <c r="J763" s="31"/>
      <c r="K763" s="51"/>
      <c r="L763" s="132"/>
      <c r="M763" s="17"/>
      <c r="N763" s="18"/>
      <c r="O763" s="29"/>
      <c r="P763" s="44"/>
      <c r="Q763" s="46"/>
      <c r="R763" s="29"/>
      <c r="S763" s="52"/>
      <c r="T763" s="52"/>
      <c r="U763" s="52"/>
      <c r="V763" s="52"/>
    </row>
    <row r="764" spans="1:22" ht="15.75" customHeight="1">
      <c r="A764" s="9" t="s">
        <v>70</v>
      </c>
      <c r="B764" s="31"/>
      <c r="C764" s="31"/>
      <c r="D764" s="31"/>
      <c r="E764" s="31"/>
      <c r="F764" s="31"/>
      <c r="G764" s="31"/>
      <c r="H764" s="31"/>
      <c r="I764" s="31"/>
      <c r="J764" s="31"/>
      <c r="K764" s="51"/>
      <c r="L764" s="132"/>
      <c r="M764" s="17"/>
      <c r="N764" s="18"/>
      <c r="O764" s="17"/>
      <c r="P764" s="18"/>
      <c r="Q764" s="28"/>
      <c r="R764" s="29"/>
      <c r="S764" s="52"/>
      <c r="T764" s="52"/>
      <c r="U764" s="52"/>
      <c r="V764" s="52"/>
    </row>
    <row r="765" spans="1:22" ht="15.75" customHeight="1">
      <c r="A765" s="9" t="s">
        <v>71</v>
      </c>
      <c r="B765" s="31"/>
      <c r="C765" s="31"/>
      <c r="D765" s="31"/>
      <c r="E765" s="31"/>
      <c r="F765" s="31"/>
      <c r="G765" s="31"/>
      <c r="H765" s="31"/>
      <c r="I765" s="31"/>
      <c r="J765" s="31"/>
      <c r="K765" s="51"/>
      <c r="L765" s="132"/>
      <c r="M765" s="17"/>
      <c r="N765" s="18"/>
      <c r="O765" s="19" t="s">
        <v>48</v>
      </c>
      <c r="P765" s="20">
        <v>24</v>
      </c>
      <c r="Q765" s="21">
        <f>IF(SUM(K753:K765)=0,"",SUM(K753:K765))</f>
        <v>34</v>
      </c>
      <c r="R765" s="22" t="s">
        <v>3</v>
      </c>
      <c r="S765" s="52"/>
      <c r="T765" s="52"/>
      <c r="U765" s="52"/>
      <c r="V765" s="52"/>
    </row>
    <row r="766" spans="1:22" ht="15.75" customHeight="1">
      <c r="A766" s="9" t="s">
        <v>73</v>
      </c>
      <c r="B766" s="31"/>
      <c r="C766" s="31"/>
      <c r="D766" s="31"/>
      <c r="E766" s="31"/>
      <c r="F766" s="31"/>
      <c r="G766" s="31"/>
      <c r="H766" s="31"/>
      <c r="I766" s="31"/>
      <c r="J766" s="31"/>
      <c r="K766" s="51"/>
      <c r="L766" s="132"/>
      <c r="M766" s="17"/>
      <c r="N766" s="18"/>
      <c r="O766" s="23" t="s">
        <v>50</v>
      </c>
      <c r="P766" s="24">
        <f>IF(P765/B751=0,"",P765/B751)</f>
        <v>0.36923076923076925</v>
      </c>
      <c r="Q766" s="25">
        <f>IF(P765/Q765=0,"",P765/Q765)</f>
        <v>0.70588235294117652</v>
      </c>
      <c r="R766" s="26" t="s">
        <v>51</v>
      </c>
      <c r="S766" s="52"/>
      <c r="T766" s="52"/>
      <c r="U766" s="52"/>
      <c r="V766" s="52"/>
    </row>
    <row r="767" spans="1:22" ht="15.75" customHeight="1">
      <c r="A767" s="9" t="s">
        <v>74</v>
      </c>
      <c r="B767" s="115"/>
      <c r="C767" s="115"/>
      <c r="D767" s="115"/>
      <c r="E767" s="115"/>
      <c r="F767" s="115"/>
      <c r="G767" s="115"/>
      <c r="H767" s="115"/>
      <c r="I767" s="115"/>
      <c r="J767" s="115"/>
      <c r="K767" s="51"/>
      <c r="L767" s="133"/>
      <c r="M767" s="48"/>
      <c r="N767" s="49"/>
      <c r="O767" s="11"/>
      <c r="P767" s="12"/>
      <c r="Q767" s="12"/>
      <c r="R767" s="13"/>
      <c r="S767" s="52"/>
      <c r="T767" s="52"/>
      <c r="U767" s="52"/>
      <c r="V767" s="52"/>
    </row>
    <row r="768" spans="1:22" ht="18" customHeight="1">
      <c r="A768" s="14"/>
      <c r="B768" s="193" t="s">
        <v>37</v>
      </c>
      <c r="C768" s="193"/>
      <c r="D768" s="193"/>
      <c r="E768" s="193"/>
      <c r="F768" s="193"/>
      <c r="G768" s="193"/>
      <c r="H768" s="193"/>
      <c r="I768" s="193"/>
      <c r="J768" s="193"/>
      <c r="K768" s="114">
        <f>SUM(K751:K764)</f>
        <v>34</v>
      </c>
      <c r="L768" s="134">
        <f>IF(K759=0,"",K759/B751)</f>
        <v>0.49230769230769234</v>
      </c>
      <c r="M768" s="30">
        <f>IF(K768=0,"",K768/B751)</f>
        <v>0.52307692307692311</v>
      </c>
      <c r="N768" s="30">
        <f>IF(K759=0,"",M768-L768)</f>
        <v>3.0769230769230771E-2</v>
      </c>
      <c r="O768" s="5"/>
      <c r="P768" s="6"/>
      <c r="Q768" s="16"/>
      <c r="R768" s="5"/>
      <c r="S768" s="52"/>
      <c r="T768" s="52"/>
      <c r="U768" s="52"/>
      <c r="V768" s="52"/>
    </row>
    <row r="769" spans="1:22" ht="12.75" customHeight="1">
      <c r="L769" s="130"/>
      <c r="M769" s="5"/>
      <c r="O769" s="5"/>
      <c r="S769" s="52"/>
      <c r="T769" s="52"/>
      <c r="U769" s="52"/>
      <c r="V769" s="52"/>
    </row>
    <row r="770" spans="1:22" ht="12.75" customHeight="1">
      <c r="L770" s="130"/>
      <c r="M770" s="5"/>
      <c r="O770" s="5"/>
      <c r="S770" s="52"/>
      <c r="T770" s="52"/>
      <c r="U770" s="52"/>
      <c r="V770" s="52"/>
    </row>
    <row r="771" spans="1:22" ht="26.25" customHeight="1">
      <c r="A771" s="7"/>
      <c r="B771" s="194" t="s">
        <v>72</v>
      </c>
      <c r="C771" s="194"/>
      <c r="D771" s="194"/>
      <c r="E771" s="194"/>
      <c r="F771" s="194"/>
      <c r="G771" s="194"/>
      <c r="H771" s="194"/>
      <c r="I771" s="194"/>
      <c r="J771" s="194"/>
      <c r="K771" s="113" t="s">
        <v>57</v>
      </c>
      <c r="L771" s="136"/>
      <c r="M771" s="67"/>
      <c r="N771" s="6"/>
      <c r="O771" s="5"/>
      <c r="P771" s="6"/>
      <c r="Q771" s="6"/>
      <c r="R771" s="6"/>
      <c r="S771" s="52"/>
      <c r="T771" s="52"/>
      <c r="U771" s="52"/>
      <c r="V771" s="52"/>
    </row>
    <row r="772" spans="1:22" ht="20.25" customHeight="1">
      <c r="A772" s="195" t="s">
        <v>1</v>
      </c>
      <c r="B772" s="197" t="s">
        <v>2</v>
      </c>
      <c r="C772" s="205"/>
      <c r="D772" s="205"/>
      <c r="E772" s="205"/>
      <c r="F772" s="205"/>
      <c r="G772" s="205"/>
      <c r="H772" s="205"/>
      <c r="I772" s="205"/>
      <c r="J772" s="206"/>
      <c r="K772" s="200" t="s">
        <v>3</v>
      </c>
      <c r="L772" s="191" t="s">
        <v>4</v>
      </c>
      <c r="M772" s="191" t="s">
        <v>5</v>
      </c>
      <c r="N772" s="202" t="s">
        <v>6</v>
      </c>
      <c r="O772" s="191" t="s">
        <v>7</v>
      </c>
      <c r="P772" s="189" t="s">
        <v>8</v>
      </c>
      <c r="Q772" s="189" t="s">
        <v>9</v>
      </c>
      <c r="R772" s="191" t="s">
        <v>10</v>
      </c>
      <c r="S772" s="52"/>
      <c r="T772" s="52"/>
      <c r="U772" s="52"/>
      <c r="V772" s="52"/>
    </row>
    <row r="773" spans="1:22" ht="15.75" customHeight="1">
      <c r="A773" s="204"/>
      <c r="B773" s="9" t="s">
        <v>11</v>
      </c>
      <c r="C773" s="9" t="s">
        <v>12</v>
      </c>
      <c r="D773" s="9" t="s">
        <v>13</v>
      </c>
      <c r="E773" s="9" t="s">
        <v>14</v>
      </c>
      <c r="F773" s="9" t="s">
        <v>15</v>
      </c>
      <c r="G773" s="9" t="s">
        <v>16</v>
      </c>
      <c r="H773" s="9" t="s">
        <v>17</v>
      </c>
      <c r="I773" s="9" t="s">
        <v>18</v>
      </c>
      <c r="J773" s="9" t="s">
        <v>19</v>
      </c>
      <c r="K773" s="207"/>
      <c r="L773" s="207"/>
      <c r="M773" s="204"/>
      <c r="N773" s="204"/>
      <c r="O773" s="204"/>
      <c r="P773" s="204"/>
      <c r="Q773" s="204"/>
      <c r="R773" s="204"/>
      <c r="S773" s="52"/>
      <c r="T773" s="52"/>
      <c r="U773" s="52"/>
      <c r="V773" s="52"/>
    </row>
    <row r="774" spans="1:22" ht="15.75" customHeight="1">
      <c r="A774" s="9">
        <v>1701</v>
      </c>
      <c r="B774" s="31">
        <v>47</v>
      </c>
      <c r="C774" s="31"/>
      <c r="D774" s="31"/>
      <c r="E774" s="31"/>
      <c r="F774" s="31"/>
      <c r="G774" s="31"/>
      <c r="H774" s="31"/>
      <c r="I774" s="31"/>
      <c r="J774" s="31"/>
      <c r="K774" s="51"/>
      <c r="L774" s="131"/>
      <c r="M774" s="33"/>
      <c r="N774" s="34"/>
      <c r="O774" s="53"/>
      <c r="P774" s="36">
        <f>B774</f>
        <v>47</v>
      </c>
      <c r="Q774" s="54"/>
      <c r="R774" s="53"/>
      <c r="S774" s="52"/>
      <c r="T774" s="52"/>
      <c r="U774" s="52"/>
      <c r="V774" s="52"/>
    </row>
    <row r="775" spans="1:22" ht="15.75" customHeight="1">
      <c r="A775" s="9">
        <v>1702</v>
      </c>
      <c r="B775" s="31"/>
      <c r="C775" s="31">
        <v>33</v>
      </c>
      <c r="D775" s="31"/>
      <c r="E775" s="31"/>
      <c r="F775" s="31"/>
      <c r="G775" s="31"/>
      <c r="H775" s="31"/>
      <c r="I775" s="31"/>
      <c r="J775" s="31"/>
      <c r="K775" s="51"/>
      <c r="L775" s="132"/>
      <c r="M775" s="17"/>
      <c r="N775" s="39"/>
      <c r="O775" s="40">
        <f>IF(C775=0,"",C775/B774)</f>
        <v>0.7021276595744681</v>
      </c>
      <c r="P775" s="41">
        <v>33</v>
      </c>
      <c r="Q775" s="42">
        <f t="shared" ref="Q775:Q782" si="66">IF(P775=0,"",P775/P774)</f>
        <v>0.7021276595744681</v>
      </c>
      <c r="R775" s="42">
        <f t="shared" ref="R775:R782" si="67">IF(P775=0,"",100%-Q775)</f>
        <v>0.2978723404255319</v>
      </c>
      <c r="S775" s="52"/>
      <c r="T775" s="52"/>
      <c r="U775" s="52"/>
      <c r="V775" s="52"/>
    </row>
    <row r="776" spans="1:22" ht="15.75" customHeight="1">
      <c r="A776" s="9">
        <v>1801</v>
      </c>
      <c r="B776" s="31"/>
      <c r="C776" s="31"/>
      <c r="D776" s="31">
        <v>32</v>
      </c>
      <c r="E776" s="31"/>
      <c r="F776" s="31"/>
      <c r="G776" s="31"/>
      <c r="H776" s="31"/>
      <c r="I776" s="31"/>
      <c r="J776" s="31"/>
      <c r="K776" s="51"/>
      <c r="L776" s="132"/>
      <c r="M776" s="17"/>
      <c r="N776" s="39"/>
      <c r="O776" s="40">
        <f>IF(D776=0,"",D776/C775)</f>
        <v>0.96969696969696972</v>
      </c>
      <c r="P776" s="41">
        <v>32</v>
      </c>
      <c r="Q776" s="42">
        <f t="shared" si="66"/>
        <v>0.96969696969696972</v>
      </c>
      <c r="R776" s="42">
        <f t="shared" si="67"/>
        <v>3.0303030303030276E-2</v>
      </c>
      <c r="S776" s="57">
        <f>P776/P774</f>
        <v>0.68085106382978722</v>
      </c>
      <c r="T776" s="52"/>
      <c r="U776" s="52"/>
      <c r="V776" s="52"/>
    </row>
    <row r="777" spans="1:22" ht="15.75" customHeight="1">
      <c r="A777" s="9">
        <v>1802</v>
      </c>
      <c r="B777" s="31"/>
      <c r="C777" s="31"/>
      <c r="D777" s="31"/>
      <c r="E777" s="31">
        <v>28</v>
      </c>
      <c r="F777" s="31"/>
      <c r="G777" s="31"/>
      <c r="H777" s="31"/>
      <c r="I777" s="31"/>
      <c r="J777" s="31"/>
      <c r="K777" s="51"/>
      <c r="L777" s="132"/>
      <c r="M777" s="17"/>
      <c r="N777" s="39"/>
      <c r="O777" s="40">
        <f>IF(E777=0,"",E777/D776)</f>
        <v>0.875</v>
      </c>
      <c r="P777" s="41">
        <v>30</v>
      </c>
      <c r="Q777" s="42">
        <f t="shared" si="66"/>
        <v>0.9375</v>
      </c>
      <c r="R777" s="42">
        <f t="shared" si="67"/>
        <v>6.25E-2</v>
      </c>
      <c r="S777" s="52"/>
      <c r="T777" s="52"/>
      <c r="U777" s="52"/>
      <c r="V777" s="52"/>
    </row>
    <row r="778" spans="1:22" ht="15.75" customHeight="1">
      <c r="A778" s="9">
        <v>1901</v>
      </c>
      <c r="B778" s="31"/>
      <c r="C778" s="31"/>
      <c r="D778" s="31"/>
      <c r="E778" s="31"/>
      <c r="F778" s="31">
        <v>26</v>
      </c>
      <c r="G778" s="31"/>
      <c r="H778" s="31"/>
      <c r="I778" s="31"/>
      <c r="J778" s="31"/>
      <c r="K778" s="51"/>
      <c r="L778" s="132"/>
      <c r="M778" s="17"/>
      <c r="N778" s="39"/>
      <c r="O778" s="40">
        <f>IF(F778=0,"",F778/E777)</f>
        <v>0.9285714285714286</v>
      </c>
      <c r="P778" s="41">
        <v>28</v>
      </c>
      <c r="Q778" s="42">
        <f t="shared" si="66"/>
        <v>0.93333333333333335</v>
      </c>
      <c r="R778" s="42">
        <f t="shared" si="67"/>
        <v>6.6666666666666652E-2</v>
      </c>
      <c r="S778" s="52"/>
      <c r="T778" s="52"/>
      <c r="U778" s="52"/>
      <c r="V778" s="52"/>
    </row>
    <row r="779" spans="1:22" ht="15.75" customHeight="1">
      <c r="A779" s="9">
        <v>1902</v>
      </c>
      <c r="B779" s="31"/>
      <c r="C779" s="31"/>
      <c r="D779" s="31"/>
      <c r="E779" s="31"/>
      <c r="F779" s="31"/>
      <c r="G779" s="31">
        <v>26</v>
      </c>
      <c r="H779" s="31"/>
      <c r="I779" s="31"/>
      <c r="J779" s="31"/>
      <c r="K779" s="51"/>
      <c r="L779" s="132"/>
      <c r="M779" s="17"/>
      <c r="N779" s="39"/>
      <c r="O779" s="40">
        <f>IF(G779=0,"",G779/F778)</f>
        <v>1</v>
      </c>
      <c r="P779" s="41">
        <v>28</v>
      </c>
      <c r="Q779" s="42">
        <f t="shared" si="66"/>
        <v>1</v>
      </c>
      <c r="R779" s="42">
        <f t="shared" si="67"/>
        <v>0</v>
      </c>
      <c r="S779" s="52"/>
      <c r="T779" s="52"/>
      <c r="U779" s="52"/>
      <c r="V779" s="52"/>
    </row>
    <row r="780" spans="1:22" ht="15.75" customHeight="1">
      <c r="A780" s="9">
        <v>2001</v>
      </c>
      <c r="B780" s="31"/>
      <c r="C780" s="31"/>
      <c r="D780" s="31"/>
      <c r="E780" s="31"/>
      <c r="F780" s="31"/>
      <c r="G780" s="31"/>
      <c r="H780" s="31">
        <v>24</v>
      </c>
      <c r="I780" s="31"/>
      <c r="J780" s="31"/>
      <c r="K780" s="51"/>
      <c r="L780" s="132"/>
      <c r="M780" s="17"/>
      <c r="N780" s="39"/>
      <c r="O780" s="40">
        <f>IF(H780=0,"",H780/G779)</f>
        <v>0.92307692307692313</v>
      </c>
      <c r="P780" s="41">
        <v>25</v>
      </c>
      <c r="Q780" s="42">
        <f t="shared" si="66"/>
        <v>0.8928571428571429</v>
      </c>
      <c r="R780" s="42">
        <f t="shared" si="67"/>
        <v>0.1071428571428571</v>
      </c>
      <c r="S780" s="52"/>
      <c r="T780" s="52"/>
      <c r="U780" s="52"/>
      <c r="V780" s="52"/>
    </row>
    <row r="781" spans="1:22" ht="15.75" customHeight="1">
      <c r="A781" s="9">
        <v>2002</v>
      </c>
      <c r="B781" s="31"/>
      <c r="C781" s="31"/>
      <c r="D781" s="31"/>
      <c r="E781" s="31"/>
      <c r="F781" s="31"/>
      <c r="G781" s="31"/>
      <c r="H781" s="31"/>
      <c r="I781" s="31">
        <v>24</v>
      </c>
      <c r="J781" s="31"/>
      <c r="K781" s="51"/>
      <c r="L781" s="132"/>
      <c r="M781" s="17"/>
      <c r="N781" s="39"/>
      <c r="O781" s="40">
        <f>IF(I781=0,"",I781/H780)</f>
        <v>1</v>
      </c>
      <c r="P781" s="41">
        <v>25</v>
      </c>
      <c r="Q781" s="42">
        <f t="shared" si="66"/>
        <v>1</v>
      </c>
      <c r="R781" s="42">
        <f t="shared" si="67"/>
        <v>0</v>
      </c>
      <c r="S781" s="52"/>
      <c r="T781" s="52"/>
      <c r="U781" s="52"/>
      <c r="V781" s="52"/>
    </row>
    <row r="782" spans="1:22" ht="15.75" customHeight="1">
      <c r="A782" s="9">
        <v>2101</v>
      </c>
      <c r="B782" s="31"/>
      <c r="C782" s="31"/>
      <c r="D782" s="31"/>
      <c r="E782" s="31"/>
      <c r="F782" s="31"/>
      <c r="G782" s="31"/>
      <c r="H782" s="31"/>
      <c r="I782" s="31"/>
      <c r="J782" s="31">
        <v>24</v>
      </c>
      <c r="K782" s="51">
        <v>19</v>
      </c>
      <c r="L782" s="132"/>
      <c r="M782" s="17"/>
      <c r="N782" s="39"/>
      <c r="O782" s="55">
        <f>IF(J782=0,"",J782/I781)</f>
        <v>1</v>
      </c>
      <c r="P782" s="41">
        <v>25</v>
      </c>
      <c r="Q782" s="56">
        <f t="shared" si="66"/>
        <v>1</v>
      </c>
      <c r="R782" s="56">
        <f t="shared" si="67"/>
        <v>0</v>
      </c>
      <c r="S782" s="52"/>
      <c r="T782" s="52"/>
      <c r="U782" s="52"/>
      <c r="V782" s="52"/>
    </row>
    <row r="783" spans="1:22" ht="15.75" customHeight="1">
      <c r="A783" s="9">
        <v>2102</v>
      </c>
      <c r="B783" s="31"/>
      <c r="C783" s="31"/>
      <c r="D783" s="31"/>
      <c r="E783" s="31"/>
      <c r="F783" s="31"/>
      <c r="G783" s="31"/>
      <c r="H783" s="31"/>
      <c r="I783" s="31"/>
      <c r="J783" s="31">
        <v>3</v>
      </c>
      <c r="K783" s="51"/>
      <c r="L783" s="132"/>
      <c r="M783" s="17"/>
      <c r="N783" s="18"/>
      <c r="O783" s="92"/>
      <c r="P783" s="41">
        <v>6</v>
      </c>
      <c r="Q783" s="93"/>
      <c r="R783" s="127"/>
      <c r="S783" s="52"/>
      <c r="T783" s="52"/>
      <c r="U783" s="52"/>
      <c r="V783" s="52"/>
    </row>
    <row r="784" spans="1:22" ht="15.75" customHeight="1">
      <c r="A784" s="9">
        <v>2201</v>
      </c>
      <c r="B784" s="31"/>
      <c r="C784" s="31"/>
      <c r="D784" s="31"/>
      <c r="E784" s="31"/>
      <c r="F784" s="31"/>
      <c r="G784" s="31"/>
      <c r="H784" s="31"/>
      <c r="I784" s="31"/>
      <c r="J784" s="31">
        <v>3</v>
      </c>
      <c r="K784" s="51">
        <v>2</v>
      </c>
      <c r="L784" s="132"/>
      <c r="M784" s="17"/>
      <c r="N784" s="18"/>
      <c r="O784" s="29"/>
      <c r="P784" s="44">
        <v>3</v>
      </c>
      <c r="Q784" s="46"/>
      <c r="R784" s="29"/>
      <c r="S784" s="52"/>
      <c r="T784" s="52"/>
      <c r="U784" s="52"/>
      <c r="V784" s="52"/>
    </row>
    <row r="785" spans="1:22" ht="15.75" customHeight="1">
      <c r="A785" s="9">
        <v>2202</v>
      </c>
      <c r="B785" s="31"/>
      <c r="C785" s="31"/>
      <c r="D785" s="31"/>
      <c r="E785" s="31"/>
      <c r="F785" s="31"/>
      <c r="G785" s="31"/>
      <c r="H785" s="31"/>
      <c r="I785" s="31"/>
      <c r="J785" s="31">
        <v>1</v>
      </c>
      <c r="K785" s="51">
        <v>1</v>
      </c>
      <c r="L785" s="132"/>
      <c r="M785" s="17"/>
      <c r="N785" s="18"/>
      <c r="O785" s="29"/>
      <c r="P785" s="44">
        <v>1</v>
      </c>
      <c r="Q785" s="46"/>
      <c r="R785" s="29"/>
      <c r="S785" s="52"/>
      <c r="T785" s="52"/>
      <c r="U785" s="52"/>
      <c r="V785" s="52"/>
    </row>
    <row r="786" spans="1:22" ht="15.75" customHeight="1">
      <c r="A786" s="9">
        <v>2301</v>
      </c>
      <c r="B786" s="31"/>
      <c r="C786" s="31"/>
      <c r="D786" s="31"/>
      <c r="E786" s="31"/>
      <c r="F786" s="31"/>
      <c r="G786" s="31"/>
      <c r="H786" s="31"/>
      <c r="I786" s="31"/>
      <c r="J786" s="31"/>
      <c r="K786" s="51"/>
      <c r="L786" s="132"/>
      <c r="M786" s="17"/>
      <c r="N786" s="18"/>
      <c r="O786" s="29"/>
      <c r="P786" s="44"/>
      <c r="Q786" s="46"/>
      <c r="R786" s="29"/>
      <c r="S786" s="52"/>
      <c r="T786" s="52"/>
      <c r="U786" s="52"/>
      <c r="V786" s="52"/>
    </row>
    <row r="787" spans="1:22" ht="15.75" customHeight="1">
      <c r="A787" s="9">
        <v>2302</v>
      </c>
      <c r="B787" s="31"/>
      <c r="C787" s="31"/>
      <c r="D787" s="31"/>
      <c r="E787" s="31"/>
      <c r="F787" s="31"/>
      <c r="G787" s="31"/>
      <c r="H787" s="31"/>
      <c r="I787" s="31"/>
      <c r="J787" s="31"/>
      <c r="K787" s="51"/>
      <c r="L787" s="132"/>
      <c r="M787" s="17"/>
      <c r="N787" s="18"/>
      <c r="O787" s="17"/>
      <c r="P787" s="18"/>
      <c r="Q787" s="28"/>
      <c r="R787" s="29"/>
      <c r="S787" s="52"/>
      <c r="T787" s="52"/>
      <c r="U787" s="52"/>
      <c r="V787" s="52"/>
    </row>
    <row r="788" spans="1:22" ht="15.75" customHeight="1">
      <c r="A788" s="9">
        <v>2401</v>
      </c>
      <c r="B788" s="31"/>
      <c r="C788" s="31"/>
      <c r="D788" s="31"/>
      <c r="E788" s="31"/>
      <c r="F788" s="31"/>
      <c r="G788" s="31"/>
      <c r="H788" s="31"/>
      <c r="I788" s="31"/>
      <c r="J788" s="31"/>
      <c r="K788" s="51"/>
      <c r="L788" s="132"/>
      <c r="M788" s="17"/>
      <c r="N788" s="18"/>
      <c r="O788" s="19" t="s">
        <v>48</v>
      </c>
      <c r="P788" s="20">
        <v>16</v>
      </c>
      <c r="Q788" s="21">
        <f>IF(SUM(K776:K788)=0,"",SUM(K776:K788))</f>
        <v>22</v>
      </c>
      <c r="R788" s="22" t="s">
        <v>3</v>
      </c>
      <c r="S788" s="52"/>
      <c r="T788" s="52"/>
      <c r="U788" s="52"/>
      <c r="V788" s="52"/>
    </row>
    <row r="789" spans="1:22" ht="15.75" customHeight="1">
      <c r="A789" s="9">
        <v>2402</v>
      </c>
      <c r="B789" s="31"/>
      <c r="C789" s="31"/>
      <c r="D789" s="31"/>
      <c r="E789" s="31"/>
      <c r="F789" s="31"/>
      <c r="G789" s="31"/>
      <c r="H789" s="31"/>
      <c r="I789" s="31"/>
      <c r="J789" s="31"/>
      <c r="K789" s="51"/>
      <c r="L789" s="132"/>
      <c r="M789" s="17"/>
      <c r="N789" s="18"/>
      <c r="O789" s="23" t="s">
        <v>50</v>
      </c>
      <c r="P789" s="24">
        <f>IF(P788/B774=0,"",P788/B774)</f>
        <v>0.34042553191489361</v>
      </c>
      <c r="Q789" s="25">
        <f>IF(P788/Q788=0,"",P788/Q788)</f>
        <v>0.72727272727272729</v>
      </c>
      <c r="R789" s="26" t="s">
        <v>51</v>
      </c>
      <c r="S789" s="52"/>
      <c r="T789" s="52"/>
      <c r="U789" s="52"/>
      <c r="V789" s="52"/>
    </row>
    <row r="790" spans="1:22" ht="15.75" customHeight="1">
      <c r="A790" s="9">
        <v>2501</v>
      </c>
      <c r="B790" s="115"/>
      <c r="C790" s="115"/>
      <c r="D790" s="115"/>
      <c r="E790" s="115"/>
      <c r="F790" s="115"/>
      <c r="G790" s="115"/>
      <c r="H790" s="115"/>
      <c r="I790" s="115"/>
      <c r="J790" s="115"/>
      <c r="K790" s="51"/>
      <c r="L790" s="133"/>
      <c r="M790" s="48"/>
      <c r="N790" s="49"/>
      <c r="O790" s="11"/>
      <c r="P790" s="12"/>
      <c r="Q790" s="12"/>
      <c r="R790" s="13"/>
      <c r="S790" s="52"/>
      <c r="T790" s="52"/>
      <c r="U790" s="52"/>
      <c r="V790" s="52"/>
    </row>
    <row r="791" spans="1:22" ht="18" customHeight="1">
      <c r="A791" s="14"/>
      <c r="B791" s="193" t="s">
        <v>37</v>
      </c>
      <c r="C791" s="193"/>
      <c r="D791" s="193"/>
      <c r="E791" s="193"/>
      <c r="F791" s="193"/>
      <c r="G791" s="193"/>
      <c r="H791" s="193"/>
      <c r="I791" s="193"/>
      <c r="J791" s="193"/>
      <c r="K791" s="114">
        <f>SUM(K774:K787)</f>
        <v>22</v>
      </c>
      <c r="L791" s="134">
        <f>IF(K782=0,"",K782/B774)</f>
        <v>0.40425531914893614</v>
      </c>
      <c r="M791" s="30">
        <f>IF(K791=0,"",K791/B774)</f>
        <v>0.46808510638297873</v>
      </c>
      <c r="N791" s="30">
        <f>IF(K782=0,"",M791-L791)</f>
        <v>6.382978723404259E-2</v>
      </c>
      <c r="O791" s="5"/>
      <c r="P791" s="6"/>
      <c r="Q791" s="16"/>
      <c r="R791" s="5"/>
      <c r="S791" s="52"/>
      <c r="T791" s="52"/>
      <c r="U791" s="52"/>
      <c r="V791" s="52"/>
    </row>
    <row r="792" spans="1:22" ht="12.75" customHeight="1">
      <c r="L792" s="130"/>
      <c r="M792" s="5"/>
      <c r="O792" s="5"/>
      <c r="S792" s="52"/>
      <c r="T792" s="52"/>
      <c r="U792" s="52"/>
      <c r="V792" s="52"/>
    </row>
    <row r="793" spans="1:22" ht="12.75" customHeight="1">
      <c r="L793" s="130"/>
      <c r="M793" s="5"/>
      <c r="O793" s="5"/>
      <c r="S793" s="52"/>
      <c r="T793" s="52"/>
      <c r="U793" s="52"/>
      <c r="V793" s="52"/>
    </row>
    <row r="794" spans="1:22" ht="26.25" customHeight="1">
      <c r="B794" s="194" t="s">
        <v>72</v>
      </c>
      <c r="C794" s="214"/>
      <c r="D794" s="214"/>
      <c r="E794" s="214"/>
      <c r="F794" s="214"/>
      <c r="G794" s="214"/>
      <c r="H794" s="214"/>
      <c r="I794" s="214"/>
      <c r="J794" s="214"/>
      <c r="K794" s="113" t="s">
        <v>58</v>
      </c>
      <c r="L794" s="130"/>
      <c r="M794" s="5"/>
      <c r="N794" s="6"/>
      <c r="O794" s="5"/>
      <c r="P794" s="6"/>
      <c r="Q794" s="6"/>
      <c r="R794" s="6"/>
      <c r="T794" s="52"/>
      <c r="U794" s="52"/>
      <c r="V794" s="74">
        <f>AVERAGE(P789,P812)</f>
        <v>0.38354609929078015</v>
      </c>
    </row>
    <row r="795" spans="1:22" ht="20.25" customHeight="1">
      <c r="A795" s="195" t="s">
        <v>1</v>
      </c>
      <c r="B795" s="197" t="s">
        <v>2</v>
      </c>
      <c r="C795" s="205"/>
      <c r="D795" s="205"/>
      <c r="E795" s="205"/>
      <c r="F795" s="205"/>
      <c r="G795" s="205"/>
      <c r="H795" s="205"/>
      <c r="I795" s="205"/>
      <c r="J795" s="206"/>
      <c r="K795" s="200" t="s">
        <v>3</v>
      </c>
      <c r="L795" s="191" t="s">
        <v>4</v>
      </c>
      <c r="M795" s="191" t="s">
        <v>5</v>
      </c>
      <c r="N795" s="202" t="s">
        <v>6</v>
      </c>
      <c r="O795" s="191" t="s">
        <v>7</v>
      </c>
      <c r="P795" s="189" t="s">
        <v>8</v>
      </c>
      <c r="Q795" s="189" t="s">
        <v>9</v>
      </c>
      <c r="R795" s="191" t="s">
        <v>10</v>
      </c>
      <c r="T795" s="52"/>
      <c r="U795" s="52"/>
      <c r="V795" s="52"/>
    </row>
    <row r="796" spans="1:22" ht="15.75" customHeight="1">
      <c r="A796" s="204"/>
      <c r="B796" s="9" t="s">
        <v>11</v>
      </c>
      <c r="C796" s="9" t="s">
        <v>12</v>
      </c>
      <c r="D796" s="9" t="s">
        <v>13</v>
      </c>
      <c r="E796" s="9" t="s">
        <v>14</v>
      </c>
      <c r="F796" s="9" t="s">
        <v>15</v>
      </c>
      <c r="G796" s="9" t="s">
        <v>16</v>
      </c>
      <c r="H796" s="9" t="s">
        <v>17</v>
      </c>
      <c r="I796" s="9" t="s">
        <v>18</v>
      </c>
      <c r="J796" s="9" t="s">
        <v>19</v>
      </c>
      <c r="K796" s="207"/>
      <c r="L796" s="207"/>
      <c r="M796" s="204"/>
      <c r="N796" s="204"/>
      <c r="O796" s="204"/>
      <c r="P796" s="204"/>
      <c r="Q796" s="204"/>
      <c r="R796" s="204"/>
      <c r="T796" s="52"/>
      <c r="U796" s="52"/>
      <c r="V796" s="52"/>
    </row>
    <row r="797" spans="1:22" ht="15.75" customHeight="1">
      <c r="A797" s="9">
        <v>1702</v>
      </c>
      <c r="B797" s="31">
        <v>75</v>
      </c>
      <c r="C797" s="31"/>
      <c r="D797" s="31"/>
      <c r="E797" s="31"/>
      <c r="F797" s="31"/>
      <c r="G797" s="31"/>
      <c r="H797" s="31"/>
      <c r="I797" s="31"/>
      <c r="J797" s="31"/>
      <c r="K797" s="51"/>
      <c r="L797" s="131"/>
      <c r="M797" s="33"/>
      <c r="N797" s="34"/>
      <c r="O797" s="53"/>
      <c r="P797" s="36">
        <f>B797</f>
        <v>75</v>
      </c>
      <c r="Q797" s="54"/>
      <c r="R797" s="53"/>
      <c r="T797" s="52"/>
      <c r="U797" s="52"/>
      <c r="V797" s="52"/>
    </row>
    <row r="798" spans="1:22" ht="15.75" customHeight="1">
      <c r="A798" s="9">
        <v>1801</v>
      </c>
      <c r="B798" s="31"/>
      <c r="C798" s="31">
        <v>59</v>
      </c>
      <c r="D798" s="31"/>
      <c r="E798" s="31"/>
      <c r="F798" s="31"/>
      <c r="G798" s="31"/>
      <c r="H798" s="31"/>
      <c r="I798" s="31"/>
      <c r="J798" s="31"/>
      <c r="K798" s="51"/>
      <c r="L798" s="132"/>
      <c r="M798" s="17"/>
      <c r="N798" s="39"/>
      <c r="O798" s="40">
        <f>IF(C798=0,"",C798/B797)</f>
        <v>0.78666666666666663</v>
      </c>
      <c r="P798" s="41">
        <v>59</v>
      </c>
      <c r="Q798" s="42">
        <f t="shared" ref="Q798:Q805" si="68">IF(P798=0,"",P798/P797)</f>
        <v>0.78666666666666663</v>
      </c>
      <c r="R798" s="42">
        <f t="shared" ref="R798:R805" si="69">IF(P798=0,"",100%-Q798)</f>
        <v>0.21333333333333337</v>
      </c>
      <c r="T798" s="52"/>
      <c r="U798" s="52"/>
      <c r="V798" s="52"/>
    </row>
    <row r="799" spans="1:22" ht="15.75" customHeight="1">
      <c r="A799" s="9">
        <v>1802</v>
      </c>
      <c r="B799" s="31"/>
      <c r="C799" s="31"/>
      <c r="D799" s="31">
        <v>52</v>
      </c>
      <c r="E799" s="31"/>
      <c r="F799" s="31"/>
      <c r="G799" s="31"/>
      <c r="H799" s="31"/>
      <c r="I799" s="31"/>
      <c r="J799" s="31"/>
      <c r="K799" s="51"/>
      <c r="L799" s="132"/>
      <c r="M799" s="17"/>
      <c r="N799" s="39"/>
      <c r="O799" s="40">
        <f>IF(D799=0,"",D799/C798)</f>
        <v>0.88135593220338981</v>
      </c>
      <c r="P799" s="41">
        <v>55</v>
      </c>
      <c r="Q799" s="42">
        <f t="shared" si="68"/>
        <v>0.93220338983050843</v>
      </c>
      <c r="R799" s="42">
        <f t="shared" si="69"/>
        <v>6.7796610169491567E-2</v>
      </c>
      <c r="S799" s="57">
        <f>P799/P797</f>
        <v>0.73333333333333328</v>
      </c>
      <c r="T799" s="52"/>
      <c r="U799" s="52"/>
      <c r="V799" s="52"/>
    </row>
    <row r="800" spans="1:22" ht="15.75" customHeight="1">
      <c r="A800" s="9">
        <v>1901</v>
      </c>
      <c r="B800" s="31"/>
      <c r="C800" s="31"/>
      <c r="D800" s="31"/>
      <c r="E800" s="31">
        <v>48</v>
      </c>
      <c r="F800" s="31"/>
      <c r="G800" s="31"/>
      <c r="H800" s="31"/>
      <c r="I800" s="31"/>
      <c r="J800" s="31"/>
      <c r="K800" s="51"/>
      <c r="L800" s="132"/>
      <c r="M800" s="17"/>
      <c r="N800" s="39"/>
      <c r="O800" s="40">
        <f>IF(E800=0,"",E800/D799)</f>
        <v>0.92307692307692313</v>
      </c>
      <c r="P800" s="41">
        <v>50</v>
      </c>
      <c r="Q800" s="42">
        <f t="shared" si="68"/>
        <v>0.90909090909090906</v>
      </c>
      <c r="R800" s="42">
        <f t="shared" si="69"/>
        <v>9.0909090909090939E-2</v>
      </c>
      <c r="T800" s="52"/>
      <c r="U800" s="52"/>
      <c r="V800" s="52"/>
    </row>
    <row r="801" spans="1:22" ht="15.75" customHeight="1">
      <c r="A801" s="9">
        <v>1902</v>
      </c>
      <c r="B801" s="31"/>
      <c r="C801" s="31"/>
      <c r="D801" s="31"/>
      <c r="E801" s="31"/>
      <c r="F801" s="31">
        <v>45</v>
      </c>
      <c r="G801" s="31"/>
      <c r="H801" s="31"/>
      <c r="I801" s="31"/>
      <c r="J801" s="31"/>
      <c r="K801" s="51"/>
      <c r="L801" s="132"/>
      <c r="M801" s="17"/>
      <c r="N801" s="39"/>
      <c r="O801" s="40">
        <f>IF(F801=0,"",F801/E800)</f>
        <v>0.9375</v>
      </c>
      <c r="P801" s="41">
        <v>48</v>
      </c>
      <c r="Q801" s="42">
        <f t="shared" si="68"/>
        <v>0.96</v>
      </c>
      <c r="R801" s="42">
        <f t="shared" si="69"/>
        <v>4.0000000000000036E-2</v>
      </c>
      <c r="T801" s="52"/>
      <c r="U801" s="52"/>
      <c r="V801" s="52"/>
    </row>
    <row r="802" spans="1:22" ht="15.75" customHeight="1">
      <c r="A802" s="9">
        <v>2001</v>
      </c>
      <c r="B802" s="31"/>
      <c r="C802" s="31"/>
      <c r="D802" s="31"/>
      <c r="E802" s="31"/>
      <c r="F802" s="31"/>
      <c r="G802" s="31">
        <v>43</v>
      </c>
      <c r="H802" s="31"/>
      <c r="I802" s="31"/>
      <c r="J802" s="31"/>
      <c r="K802" s="51"/>
      <c r="L802" s="132"/>
      <c r="M802" s="17"/>
      <c r="N802" s="39"/>
      <c r="O802" s="40">
        <f>IF(G802=0,"",G802/F801)</f>
        <v>0.9555555555555556</v>
      </c>
      <c r="P802" s="41">
        <v>48</v>
      </c>
      <c r="Q802" s="42">
        <f t="shared" si="68"/>
        <v>1</v>
      </c>
      <c r="R802" s="42">
        <f t="shared" si="69"/>
        <v>0</v>
      </c>
      <c r="T802" s="52"/>
      <c r="U802" s="52"/>
      <c r="V802" s="52"/>
    </row>
    <row r="803" spans="1:22" ht="15.75" customHeight="1">
      <c r="A803" s="9">
        <v>2002</v>
      </c>
      <c r="B803" s="31"/>
      <c r="C803" s="31"/>
      <c r="D803" s="31"/>
      <c r="E803" s="31"/>
      <c r="F803" s="31"/>
      <c r="G803" s="31"/>
      <c r="H803" s="31">
        <v>40</v>
      </c>
      <c r="I803" s="31"/>
      <c r="J803" s="31"/>
      <c r="K803" s="51"/>
      <c r="L803" s="132"/>
      <c r="M803" s="17"/>
      <c r="N803" s="39"/>
      <c r="O803" s="40">
        <f>IF(H803=0,"",H803/G802)</f>
        <v>0.93023255813953487</v>
      </c>
      <c r="P803" s="41">
        <v>48</v>
      </c>
      <c r="Q803" s="42">
        <f t="shared" si="68"/>
        <v>1</v>
      </c>
      <c r="R803" s="42">
        <f t="shared" si="69"/>
        <v>0</v>
      </c>
      <c r="T803" s="52"/>
      <c r="U803" s="52"/>
      <c r="V803" s="52"/>
    </row>
    <row r="804" spans="1:22" ht="15.75" customHeight="1">
      <c r="A804" s="9">
        <v>2101</v>
      </c>
      <c r="B804" s="31"/>
      <c r="C804" s="31"/>
      <c r="D804" s="31"/>
      <c r="E804" s="31"/>
      <c r="F804" s="31"/>
      <c r="G804" s="31"/>
      <c r="H804" s="31"/>
      <c r="I804" s="31">
        <v>39</v>
      </c>
      <c r="J804" s="31"/>
      <c r="K804" s="51"/>
      <c r="L804" s="132"/>
      <c r="M804" s="17"/>
      <c r="N804" s="39"/>
      <c r="O804" s="40">
        <f>IF(I804=0,"",I804/H803)</f>
        <v>0.97499999999999998</v>
      </c>
      <c r="P804" s="41">
        <v>42</v>
      </c>
      <c r="Q804" s="42">
        <f t="shared" si="68"/>
        <v>0.875</v>
      </c>
      <c r="R804" s="42">
        <f t="shared" si="69"/>
        <v>0.125</v>
      </c>
      <c r="T804" s="52"/>
      <c r="U804" s="52"/>
      <c r="V804" s="52"/>
    </row>
    <row r="805" spans="1:22" ht="15.75" customHeight="1">
      <c r="A805" s="9">
        <v>2102</v>
      </c>
      <c r="B805" s="31"/>
      <c r="C805" s="31"/>
      <c r="D805" s="31"/>
      <c r="E805" s="31"/>
      <c r="F805" s="31"/>
      <c r="G805" s="31"/>
      <c r="H805" s="31"/>
      <c r="I805" s="31"/>
      <c r="J805" s="31">
        <v>39</v>
      </c>
      <c r="K805" s="51">
        <v>36</v>
      </c>
      <c r="L805" s="132"/>
      <c r="M805" s="17"/>
      <c r="N805" s="39"/>
      <c r="O805" s="55">
        <f>IF(J805=0,"",J805/I804)</f>
        <v>1</v>
      </c>
      <c r="P805" s="41">
        <v>41</v>
      </c>
      <c r="Q805" s="56">
        <f t="shared" si="68"/>
        <v>0.97619047619047616</v>
      </c>
      <c r="R805" s="56">
        <f t="shared" si="69"/>
        <v>2.3809523809523836E-2</v>
      </c>
      <c r="T805" s="52"/>
      <c r="U805" s="52"/>
      <c r="V805" s="52"/>
    </row>
    <row r="806" spans="1:22" ht="15.75" customHeight="1">
      <c r="A806" s="9">
        <v>2201</v>
      </c>
      <c r="B806" s="31"/>
      <c r="C806" s="31"/>
      <c r="D806" s="31"/>
      <c r="E806" s="31"/>
      <c r="F806" s="31"/>
      <c r="G806" s="31"/>
      <c r="H806" s="31"/>
      <c r="I806" s="31"/>
      <c r="J806" s="31">
        <v>4</v>
      </c>
      <c r="K806" s="51">
        <v>4</v>
      </c>
      <c r="L806" s="132"/>
      <c r="M806" s="17"/>
      <c r="N806" s="18"/>
      <c r="O806" s="92"/>
      <c r="P806" s="41">
        <v>5</v>
      </c>
      <c r="Q806" s="93"/>
      <c r="R806" s="127"/>
      <c r="T806" s="52"/>
      <c r="U806" s="52"/>
      <c r="V806" s="52"/>
    </row>
    <row r="807" spans="1:22" ht="15.75" customHeight="1">
      <c r="A807" s="9">
        <v>2202</v>
      </c>
      <c r="B807" s="31"/>
      <c r="C807" s="31"/>
      <c r="D807" s="31"/>
      <c r="E807" s="31"/>
      <c r="F807" s="31"/>
      <c r="G807" s="31"/>
      <c r="H807" s="31"/>
      <c r="I807" s="31"/>
      <c r="J807" s="31">
        <v>1</v>
      </c>
      <c r="K807" s="51"/>
      <c r="L807" s="132"/>
      <c r="M807" s="17"/>
      <c r="N807" s="18"/>
      <c r="O807" s="29"/>
      <c r="P807" s="44">
        <v>1</v>
      </c>
      <c r="Q807" s="46"/>
      <c r="R807" s="29"/>
      <c r="T807" s="52"/>
      <c r="U807" s="52"/>
      <c r="V807" s="52"/>
    </row>
    <row r="808" spans="1:22" ht="15.75" customHeight="1">
      <c r="A808" s="9">
        <v>2301</v>
      </c>
      <c r="B808" s="31"/>
      <c r="C808" s="31"/>
      <c r="D808" s="31"/>
      <c r="E808" s="31"/>
      <c r="F808" s="31"/>
      <c r="G808" s="31"/>
      <c r="H808" s="31"/>
      <c r="I808" s="31"/>
      <c r="J808" s="31">
        <v>1</v>
      </c>
      <c r="K808" s="51"/>
      <c r="L808" s="132"/>
      <c r="M808" s="17"/>
      <c r="N808" s="18"/>
      <c r="O808" s="29"/>
      <c r="P808" s="44">
        <v>1</v>
      </c>
      <c r="Q808" s="46"/>
      <c r="R808" s="29"/>
      <c r="T808" s="52"/>
      <c r="U808" s="52"/>
      <c r="V808" s="52"/>
    </row>
    <row r="809" spans="1:22" ht="15.75" customHeight="1">
      <c r="A809" s="9">
        <v>2302</v>
      </c>
      <c r="B809" s="31"/>
      <c r="C809" s="31"/>
      <c r="D809" s="31"/>
      <c r="E809" s="31"/>
      <c r="F809" s="31"/>
      <c r="G809" s="31"/>
      <c r="H809" s="31"/>
      <c r="I809" s="31"/>
      <c r="J809" s="31">
        <v>1</v>
      </c>
      <c r="K809" s="51">
        <v>1</v>
      </c>
      <c r="L809" s="132"/>
      <c r="M809" s="17"/>
      <c r="N809" s="18"/>
      <c r="O809" s="29"/>
      <c r="P809" s="44">
        <v>1</v>
      </c>
      <c r="Q809" s="46"/>
      <c r="R809" s="29"/>
      <c r="T809" s="52"/>
      <c r="U809" s="52"/>
      <c r="V809" s="52"/>
    </row>
    <row r="810" spans="1:22" ht="15.75" customHeight="1">
      <c r="A810" s="9">
        <v>2401</v>
      </c>
      <c r="B810" s="31"/>
      <c r="C810" s="31"/>
      <c r="D810" s="31"/>
      <c r="E810" s="31"/>
      <c r="F810" s="31"/>
      <c r="G810" s="31"/>
      <c r="H810" s="31"/>
      <c r="I810" s="31"/>
      <c r="J810" s="31"/>
      <c r="K810" s="51"/>
      <c r="L810" s="132"/>
      <c r="M810" s="17"/>
      <c r="N810" s="18"/>
      <c r="O810" s="17"/>
      <c r="P810" s="18"/>
      <c r="Q810" s="28"/>
      <c r="R810" s="29"/>
      <c r="T810" s="52"/>
      <c r="U810" s="52"/>
      <c r="V810" s="52"/>
    </row>
    <row r="811" spans="1:22" ht="15.75" customHeight="1">
      <c r="A811" s="9">
        <v>2402</v>
      </c>
      <c r="B811" s="31"/>
      <c r="C811" s="31"/>
      <c r="D811" s="31"/>
      <c r="E811" s="31"/>
      <c r="F811" s="31"/>
      <c r="G811" s="31"/>
      <c r="H811" s="31"/>
      <c r="I811" s="31"/>
      <c r="J811" s="31"/>
      <c r="K811" s="51"/>
      <c r="L811" s="132"/>
      <c r="M811" s="17"/>
      <c r="N811" s="18"/>
      <c r="O811" s="19" t="s">
        <v>48</v>
      </c>
      <c r="P811" s="20">
        <v>32</v>
      </c>
      <c r="Q811" s="21">
        <f>IF(SUM(K799:K811)=0,"",SUM(K799:K811))</f>
        <v>41</v>
      </c>
      <c r="R811" s="22" t="s">
        <v>3</v>
      </c>
      <c r="T811" s="52"/>
      <c r="U811" s="52"/>
      <c r="V811" s="52"/>
    </row>
    <row r="812" spans="1:22" ht="15.75" customHeight="1">
      <c r="A812" s="9">
        <v>2501</v>
      </c>
      <c r="B812" s="31"/>
      <c r="C812" s="31"/>
      <c r="D812" s="31"/>
      <c r="E812" s="31"/>
      <c r="F812" s="31"/>
      <c r="G812" s="31"/>
      <c r="H812" s="31"/>
      <c r="I812" s="31"/>
      <c r="J812" s="31"/>
      <c r="K812" s="51"/>
      <c r="L812" s="132"/>
      <c r="M812" s="17"/>
      <c r="N812" s="18"/>
      <c r="O812" s="23" t="s">
        <v>50</v>
      </c>
      <c r="P812" s="24">
        <f>IF(P811/B797=0,"",P811/B797)</f>
        <v>0.42666666666666669</v>
      </c>
      <c r="Q812" s="25">
        <f>IF(P811/Q811=0,"",P811/Q811)</f>
        <v>0.78048780487804881</v>
      </c>
      <c r="R812" s="26" t="s">
        <v>51</v>
      </c>
      <c r="T812" s="52"/>
      <c r="U812" s="52"/>
      <c r="V812" s="52"/>
    </row>
    <row r="813" spans="1:22" ht="15.75" customHeight="1">
      <c r="A813" s="9">
        <v>2502</v>
      </c>
      <c r="B813" s="115"/>
      <c r="C813" s="115"/>
      <c r="D813" s="115"/>
      <c r="E813" s="115"/>
      <c r="F813" s="115"/>
      <c r="G813" s="115"/>
      <c r="H813" s="115"/>
      <c r="I813" s="115"/>
      <c r="J813" s="115"/>
      <c r="K813" s="51"/>
      <c r="L813" s="133"/>
      <c r="M813" s="48"/>
      <c r="N813" s="49"/>
      <c r="O813" s="11"/>
      <c r="P813" s="12"/>
      <c r="Q813" s="12"/>
      <c r="R813" s="13"/>
      <c r="T813" s="52"/>
      <c r="U813" s="52"/>
      <c r="V813" s="52"/>
    </row>
    <row r="814" spans="1:22" ht="18" customHeight="1">
      <c r="A814" s="14"/>
      <c r="B814" s="193" t="s">
        <v>37</v>
      </c>
      <c r="C814" s="193"/>
      <c r="D814" s="193"/>
      <c r="E814" s="193"/>
      <c r="F814" s="193"/>
      <c r="G814" s="193"/>
      <c r="H814" s="193"/>
      <c r="I814" s="193"/>
      <c r="J814" s="193"/>
      <c r="K814" s="114">
        <f>SUM(K797:K810)</f>
        <v>41</v>
      </c>
      <c r="L814" s="134">
        <f>IF(K805=0,"",K805/B797)</f>
        <v>0.48</v>
      </c>
      <c r="M814" s="30">
        <f>IF(K814=0,"",K814/B797)</f>
        <v>0.54666666666666663</v>
      </c>
      <c r="N814" s="30">
        <f>IF(K805=0,"",M814-L814)</f>
        <v>6.6666666666666652E-2</v>
      </c>
      <c r="O814" s="5"/>
      <c r="P814" s="6"/>
      <c r="Q814" s="16"/>
      <c r="R814" s="5"/>
      <c r="T814" s="52"/>
      <c r="U814" s="52"/>
      <c r="V814" s="52"/>
    </row>
    <row r="815" spans="1:22" ht="12.75" customHeight="1">
      <c r="L815" s="130"/>
      <c r="M815" s="5"/>
      <c r="O815" s="5"/>
      <c r="S815" s="52"/>
      <c r="T815" s="52"/>
      <c r="U815" s="52"/>
      <c r="V815" s="52"/>
    </row>
    <row r="816" spans="1:22" ht="12.75" customHeight="1">
      <c r="L816" s="130"/>
      <c r="M816" s="5"/>
      <c r="O816" s="5"/>
      <c r="S816" s="52"/>
      <c r="T816" s="52"/>
      <c r="U816" s="52"/>
      <c r="V816" s="52"/>
    </row>
    <row r="817" spans="1:22" ht="26.25" customHeight="1">
      <c r="B817" s="194" t="s">
        <v>72</v>
      </c>
      <c r="C817" s="214"/>
      <c r="D817" s="214"/>
      <c r="E817" s="214"/>
      <c r="F817" s="214"/>
      <c r="G817" s="214"/>
      <c r="H817" s="214"/>
      <c r="I817" s="214"/>
      <c r="J817" s="214"/>
      <c r="K817" s="113" t="s">
        <v>59</v>
      </c>
      <c r="L817" s="130"/>
      <c r="M817" s="5"/>
      <c r="N817" s="6"/>
      <c r="O817" s="5"/>
      <c r="P817" s="6"/>
      <c r="Q817" s="6"/>
      <c r="R817" s="6"/>
      <c r="T817" s="52"/>
      <c r="U817" s="52"/>
      <c r="V817" s="52"/>
    </row>
    <row r="818" spans="1:22" ht="20.25" customHeight="1">
      <c r="A818" s="195" t="s">
        <v>1</v>
      </c>
      <c r="B818" s="197" t="s">
        <v>2</v>
      </c>
      <c r="C818" s="205"/>
      <c r="D818" s="205"/>
      <c r="E818" s="205"/>
      <c r="F818" s="205"/>
      <c r="G818" s="205"/>
      <c r="H818" s="205"/>
      <c r="I818" s="205"/>
      <c r="J818" s="206"/>
      <c r="K818" s="200" t="s">
        <v>3</v>
      </c>
      <c r="L818" s="191" t="s">
        <v>4</v>
      </c>
      <c r="M818" s="191" t="s">
        <v>5</v>
      </c>
      <c r="N818" s="202" t="s">
        <v>6</v>
      </c>
      <c r="O818" s="191" t="s">
        <v>7</v>
      </c>
      <c r="P818" s="189" t="s">
        <v>8</v>
      </c>
      <c r="Q818" s="189" t="s">
        <v>9</v>
      </c>
      <c r="R818" s="191" t="s">
        <v>10</v>
      </c>
      <c r="T818" s="52"/>
      <c r="U818" s="52"/>
      <c r="V818" s="52"/>
    </row>
    <row r="819" spans="1:22" ht="15.75" customHeight="1">
      <c r="A819" s="204"/>
      <c r="B819" s="9" t="s">
        <v>11</v>
      </c>
      <c r="C819" s="9" t="s">
        <v>12</v>
      </c>
      <c r="D819" s="9" t="s">
        <v>13</v>
      </c>
      <c r="E819" s="9" t="s">
        <v>14</v>
      </c>
      <c r="F819" s="9" t="s">
        <v>15</v>
      </c>
      <c r="G819" s="9" t="s">
        <v>16</v>
      </c>
      <c r="H819" s="9" t="s">
        <v>17</v>
      </c>
      <c r="I819" s="9" t="s">
        <v>18</v>
      </c>
      <c r="J819" s="9" t="s">
        <v>19</v>
      </c>
      <c r="K819" s="207"/>
      <c r="L819" s="207"/>
      <c r="M819" s="204"/>
      <c r="N819" s="204"/>
      <c r="O819" s="204"/>
      <c r="P819" s="204"/>
      <c r="Q819" s="204"/>
      <c r="R819" s="204"/>
      <c r="T819" s="52"/>
      <c r="U819" s="52"/>
      <c r="V819" s="52"/>
    </row>
    <row r="820" spans="1:22" ht="15.75" customHeight="1">
      <c r="A820" s="9">
        <v>1801</v>
      </c>
      <c r="B820" s="31">
        <v>35</v>
      </c>
      <c r="C820" s="31"/>
      <c r="D820" s="31"/>
      <c r="E820" s="31"/>
      <c r="F820" s="31"/>
      <c r="G820" s="31"/>
      <c r="H820" s="31"/>
      <c r="I820" s="31"/>
      <c r="J820" s="31"/>
      <c r="K820" s="51"/>
      <c r="L820" s="131"/>
      <c r="M820" s="33"/>
      <c r="N820" s="34"/>
      <c r="O820" s="53"/>
      <c r="P820" s="36">
        <f>B820</f>
        <v>35</v>
      </c>
      <c r="Q820" s="54"/>
      <c r="R820" s="53"/>
      <c r="T820" s="52"/>
      <c r="U820" s="52"/>
      <c r="V820" s="52"/>
    </row>
    <row r="821" spans="1:22" ht="15.75" customHeight="1">
      <c r="A821" s="9">
        <v>1802</v>
      </c>
      <c r="B821" s="31"/>
      <c r="C821" s="31">
        <v>26</v>
      </c>
      <c r="D821" s="31"/>
      <c r="E821" s="31"/>
      <c r="F821" s="31"/>
      <c r="G821" s="31"/>
      <c r="H821" s="31"/>
      <c r="I821" s="31"/>
      <c r="J821" s="31"/>
      <c r="K821" s="51"/>
      <c r="L821" s="132"/>
      <c r="M821" s="17"/>
      <c r="N821" s="39"/>
      <c r="O821" s="40">
        <f>IF(C821=0,"",C821/B820)</f>
        <v>0.74285714285714288</v>
      </c>
      <c r="P821" s="41">
        <v>26</v>
      </c>
      <c r="Q821" s="42">
        <f t="shared" ref="Q821:Q828" si="70">IF(P821=0,"",P821/P820)</f>
        <v>0.74285714285714288</v>
      </c>
      <c r="R821" s="42">
        <f t="shared" ref="R821:R828" si="71">IF(P821=0,"",100%-Q821)</f>
        <v>0.25714285714285712</v>
      </c>
      <c r="T821" s="52"/>
      <c r="U821" s="52"/>
      <c r="V821" s="52"/>
    </row>
    <row r="822" spans="1:22" ht="15.75" customHeight="1">
      <c r="A822" s="9">
        <v>1901</v>
      </c>
      <c r="B822" s="31"/>
      <c r="C822" s="31"/>
      <c r="D822" s="31">
        <v>20</v>
      </c>
      <c r="E822" s="31"/>
      <c r="F822" s="31"/>
      <c r="G822" s="31"/>
      <c r="H822" s="31"/>
      <c r="I822" s="31"/>
      <c r="J822" s="31"/>
      <c r="K822" s="51"/>
      <c r="L822" s="132"/>
      <c r="M822" s="17"/>
      <c r="N822" s="39"/>
      <c r="O822" s="40">
        <f>IF(D822=0,"",D822/C821)</f>
        <v>0.76923076923076927</v>
      </c>
      <c r="P822" s="41">
        <v>20</v>
      </c>
      <c r="Q822" s="42">
        <f t="shared" si="70"/>
        <v>0.76923076923076927</v>
      </c>
      <c r="R822" s="42">
        <f t="shared" si="71"/>
        <v>0.23076923076923073</v>
      </c>
      <c r="S822" s="57">
        <f>P822/P820</f>
        <v>0.5714285714285714</v>
      </c>
      <c r="T822" s="52"/>
      <c r="U822" s="52"/>
      <c r="V822" s="52"/>
    </row>
    <row r="823" spans="1:22" ht="15.75" customHeight="1">
      <c r="A823" s="9">
        <v>1902</v>
      </c>
      <c r="B823" s="31"/>
      <c r="C823" s="31"/>
      <c r="D823" s="31"/>
      <c r="E823" s="31">
        <v>20</v>
      </c>
      <c r="F823" s="31"/>
      <c r="G823" s="31"/>
      <c r="H823" s="31"/>
      <c r="I823" s="31"/>
      <c r="J823" s="31"/>
      <c r="K823" s="51"/>
      <c r="L823" s="132"/>
      <c r="M823" s="17"/>
      <c r="N823" s="39"/>
      <c r="O823" s="40">
        <f>IF(E823=0,"",E823/D822)</f>
        <v>1</v>
      </c>
      <c r="P823" s="41">
        <v>20</v>
      </c>
      <c r="Q823" s="42">
        <f t="shared" si="70"/>
        <v>1</v>
      </c>
      <c r="R823" s="42">
        <f t="shared" si="71"/>
        <v>0</v>
      </c>
      <c r="T823" s="52"/>
      <c r="U823" s="52"/>
      <c r="V823" s="52"/>
    </row>
    <row r="824" spans="1:22" ht="15.75" customHeight="1">
      <c r="A824" s="9">
        <v>2001</v>
      </c>
      <c r="B824" s="31"/>
      <c r="C824" s="31"/>
      <c r="D824" s="31"/>
      <c r="E824" s="31"/>
      <c r="F824" s="31">
        <v>19</v>
      </c>
      <c r="G824" s="31"/>
      <c r="H824" s="31"/>
      <c r="I824" s="31"/>
      <c r="J824" s="31"/>
      <c r="K824" s="51"/>
      <c r="L824" s="132"/>
      <c r="M824" s="17"/>
      <c r="N824" s="39"/>
      <c r="O824" s="40">
        <f>IF(F824=0,"",F824/E823)</f>
        <v>0.95</v>
      </c>
      <c r="P824" s="41">
        <v>19</v>
      </c>
      <c r="Q824" s="42">
        <f t="shared" si="70"/>
        <v>0.95</v>
      </c>
      <c r="R824" s="42">
        <f t="shared" si="71"/>
        <v>5.0000000000000044E-2</v>
      </c>
      <c r="T824" s="52"/>
      <c r="U824" s="52"/>
      <c r="V824" s="52"/>
    </row>
    <row r="825" spans="1:22" ht="15.75" customHeight="1">
      <c r="A825" s="9">
        <v>2002</v>
      </c>
      <c r="B825" s="31"/>
      <c r="C825" s="31"/>
      <c r="D825" s="31"/>
      <c r="E825" s="31"/>
      <c r="F825" s="31"/>
      <c r="G825" s="31">
        <v>18</v>
      </c>
      <c r="H825" s="31"/>
      <c r="I825" s="31"/>
      <c r="J825" s="31"/>
      <c r="K825" s="51"/>
      <c r="L825" s="132"/>
      <c r="M825" s="17"/>
      <c r="N825" s="39"/>
      <c r="O825" s="40">
        <f>IF(G825=0,"",G825/F824)</f>
        <v>0.94736842105263153</v>
      </c>
      <c r="P825" s="41">
        <v>19</v>
      </c>
      <c r="Q825" s="42">
        <f t="shared" si="70"/>
        <v>1</v>
      </c>
      <c r="R825" s="42">
        <f t="shared" si="71"/>
        <v>0</v>
      </c>
      <c r="T825" s="52"/>
      <c r="U825" s="52"/>
      <c r="V825" s="52"/>
    </row>
    <row r="826" spans="1:22" ht="15.75" customHeight="1">
      <c r="A826" s="9">
        <v>2101</v>
      </c>
      <c r="B826" s="31"/>
      <c r="C826" s="31"/>
      <c r="D826" s="31"/>
      <c r="E826" s="31"/>
      <c r="F826" s="31"/>
      <c r="G826" s="31"/>
      <c r="H826" s="31">
        <v>16</v>
      </c>
      <c r="I826" s="31"/>
      <c r="J826" s="31"/>
      <c r="K826" s="51"/>
      <c r="L826" s="132"/>
      <c r="M826" s="17"/>
      <c r="N826" s="39"/>
      <c r="O826" s="40">
        <f>IF(H826=0,"",H826/G825)</f>
        <v>0.88888888888888884</v>
      </c>
      <c r="P826" s="41">
        <v>17</v>
      </c>
      <c r="Q826" s="42">
        <f t="shared" si="70"/>
        <v>0.89473684210526316</v>
      </c>
      <c r="R826" s="42">
        <f t="shared" si="71"/>
        <v>0.10526315789473684</v>
      </c>
      <c r="T826" s="52"/>
      <c r="U826" s="52"/>
      <c r="V826" s="52"/>
    </row>
    <row r="827" spans="1:22" ht="15.75" customHeight="1">
      <c r="A827" s="9">
        <v>2102</v>
      </c>
      <c r="B827" s="31"/>
      <c r="C827" s="31"/>
      <c r="D827" s="31"/>
      <c r="E827" s="31"/>
      <c r="F827" s="31"/>
      <c r="G827" s="31"/>
      <c r="H827" s="31"/>
      <c r="I827" s="31">
        <v>16</v>
      </c>
      <c r="J827" s="31"/>
      <c r="K827" s="51"/>
      <c r="L827" s="132"/>
      <c r="M827" s="17"/>
      <c r="N827" s="39"/>
      <c r="O827" s="40">
        <f>IF(I827=0,"",I827/H826)</f>
        <v>1</v>
      </c>
      <c r="P827" s="41">
        <v>16</v>
      </c>
      <c r="Q827" s="42">
        <f t="shared" si="70"/>
        <v>0.94117647058823528</v>
      </c>
      <c r="R827" s="42">
        <f t="shared" si="71"/>
        <v>5.8823529411764719E-2</v>
      </c>
      <c r="T827" s="52"/>
      <c r="U827" s="52"/>
      <c r="V827" s="52"/>
    </row>
    <row r="828" spans="1:22" ht="15.75" customHeight="1">
      <c r="A828" s="9">
        <v>2201</v>
      </c>
      <c r="B828" s="31"/>
      <c r="C828" s="31"/>
      <c r="D828" s="31"/>
      <c r="E828" s="31"/>
      <c r="F828" s="31"/>
      <c r="G828" s="31"/>
      <c r="H828" s="31"/>
      <c r="I828" s="31"/>
      <c r="J828" s="31">
        <v>15</v>
      </c>
      <c r="K828" s="51">
        <v>12</v>
      </c>
      <c r="L828" s="132"/>
      <c r="M828" s="17"/>
      <c r="N828" s="39"/>
      <c r="O828" s="55">
        <f>IF(J828=0,"",J828/I827)</f>
        <v>0.9375</v>
      </c>
      <c r="P828" s="41">
        <v>15</v>
      </c>
      <c r="Q828" s="56">
        <f t="shared" si="70"/>
        <v>0.9375</v>
      </c>
      <c r="R828" s="56">
        <f t="shared" si="71"/>
        <v>6.25E-2</v>
      </c>
      <c r="T828" s="52"/>
      <c r="U828" s="52"/>
      <c r="V828" s="52"/>
    </row>
    <row r="829" spans="1:22" ht="15.75" customHeight="1">
      <c r="A829" s="9">
        <v>2202</v>
      </c>
      <c r="B829" s="31"/>
      <c r="C829" s="31"/>
      <c r="D829" s="31"/>
      <c r="E829" s="31"/>
      <c r="F829" s="31"/>
      <c r="G829" s="31"/>
      <c r="H829" s="31"/>
      <c r="I829" s="31"/>
      <c r="J829" s="31">
        <v>1</v>
      </c>
      <c r="K829" s="51">
        <v>1</v>
      </c>
      <c r="L829" s="132"/>
      <c r="M829" s="17"/>
      <c r="N829" s="18"/>
      <c r="O829" s="92"/>
      <c r="P829" s="41">
        <v>2</v>
      </c>
      <c r="Q829" s="93"/>
      <c r="R829" s="127"/>
      <c r="T829" s="52"/>
      <c r="U829" s="52"/>
      <c r="V829" s="52"/>
    </row>
    <row r="830" spans="1:22" ht="15.75" customHeight="1">
      <c r="A830" s="9">
        <v>2301</v>
      </c>
      <c r="B830" s="31"/>
      <c r="C830" s="31"/>
      <c r="D830" s="31"/>
      <c r="E830" s="31"/>
      <c r="F830" s="31"/>
      <c r="G830" s="31"/>
      <c r="H830" s="31"/>
      <c r="I830" s="31"/>
      <c r="J830" s="31">
        <v>2</v>
      </c>
      <c r="K830" s="51">
        <v>2</v>
      </c>
      <c r="L830" s="132"/>
      <c r="M830" s="17"/>
      <c r="N830" s="18"/>
      <c r="O830" s="29"/>
      <c r="P830" s="44">
        <v>2</v>
      </c>
      <c r="Q830" s="46"/>
      <c r="R830" s="29"/>
      <c r="T830" s="52"/>
      <c r="U830" s="52"/>
      <c r="V830" s="52"/>
    </row>
    <row r="831" spans="1:22" ht="15.75" customHeight="1">
      <c r="A831" s="9">
        <v>2302</v>
      </c>
      <c r="B831" s="31"/>
      <c r="C831" s="31"/>
      <c r="D831" s="31"/>
      <c r="E831" s="31"/>
      <c r="F831" s="31"/>
      <c r="G831" s="31"/>
      <c r="H831" s="31"/>
      <c r="I831" s="31"/>
      <c r="J831" s="31"/>
      <c r="K831" s="51"/>
      <c r="L831" s="132"/>
      <c r="M831" s="17"/>
      <c r="N831" s="18"/>
      <c r="O831" s="29"/>
      <c r="P831" s="44"/>
      <c r="Q831" s="46"/>
      <c r="R831" s="29"/>
      <c r="T831" s="52"/>
      <c r="U831" s="52"/>
      <c r="V831" s="52"/>
    </row>
    <row r="832" spans="1:22" ht="15.75" customHeight="1">
      <c r="A832" s="9">
        <v>2401</v>
      </c>
      <c r="B832" s="31"/>
      <c r="C832" s="31"/>
      <c r="D832" s="31"/>
      <c r="E832" s="31"/>
      <c r="F832" s="31"/>
      <c r="G832" s="31"/>
      <c r="H832" s="31"/>
      <c r="I832" s="31"/>
      <c r="J832" s="31"/>
      <c r="K832" s="51"/>
      <c r="L832" s="132"/>
      <c r="M832" s="17"/>
      <c r="N832" s="18"/>
      <c r="O832" s="29"/>
      <c r="P832" s="44"/>
      <c r="Q832" s="46"/>
      <c r="R832" s="29"/>
      <c r="T832" s="52"/>
      <c r="U832" s="52"/>
      <c r="V832" s="52"/>
    </row>
    <row r="833" spans="1:22" ht="15.75" customHeight="1">
      <c r="A833" s="9">
        <v>2402</v>
      </c>
      <c r="B833" s="31"/>
      <c r="C833" s="31"/>
      <c r="D833" s="31"/>
      <c r="E833" s="31"/>
      <c r="F833" s="31"/>
      <c r="G833" s="31"/>
      <c r="H833" s="31"/>
      <c r="I833" s="31"/>
      <c r="J833" s="31"/>
      <c r="K833" s="51"/>
      <c r="L833" s="132"/>
      <c r="M833" s="17"/>
      <c r="N833" s="18"/>
      <c r="O833" s="17"/>
      <c r="P833" s="18"/>
      <c r="Q833" s="28"/>
      <c r="R833" s="29"/>
      <c r="T833" s="52"/>
      <c r="U833" s="52"/>
      <c r="V833" s="52"/>
    </row>
    <row r="834" spans="1:22" ht="15.75" customHeight="1">
      <c r="A834" s="9">
        <v>2501</v>
      </c>
      <c r="B834" s="31"/>
      <c r="C834" s="31"/>
      <c r="D834" s="31"/>
      <c r="E834" s="31"/>
      <c r="F834" s="31"/>
      <c r="G834" s="31"/>
      <c r="H834" s="31"/>
      <c r="I834" s="31"/>
      <c r="J834" s="31"/>
      <c r="K834" s="51"/>
      <c r="L834" s="132"/>
      <c r="M834" s="17"/>
      <c r="N834" s="18"/>
      <c r="O834" s="19" t="s">
        <v>48</v>
      </c>
      <c r="P834" s="20">
        <v>11</v>
      </c>
      <c r="Q834" s="21">
        <f>IF(SUM(K822:K834)=0,"",SUM(K822:K834))</f>
        <v>15</v>
      </c>
      <c r="R834" s="22" t="s">
        <v>3</v>
      </c>
      <c r="T834" s="52"/>
      <c r="U834" s="52"/>
      <c r="V834" s="52"/>
    </row>
    <row r="835" spans="1:22" ht="15.75" customHeight="1">
      <c r="A835" s="9">
        <v>2502</v>
      </c>
      <c r="B835" s="31"/>
      <c r="C835" s="31"/>
      <c r="D835" s="31"/>
      <c r="E835" s="31"/>
      <c r="F835" s="31"/>
      <c r="G835" s="31"/>
      <c r="H835" s="31"/>
      <c r="I835" s="31"/>
      <c r="J835" s="31"/>
      <c r="K835" s="51"/>
      <c r="L835" s="132"/>
      <c r="M835" s="17"/>
      <c r="N835" s="18"/>
      <c r="O835" s="23" t="s">
        <v>50</v>
      </c>
      <c r="P835" s="24">
        <f>IF(P834/B820=0,"",P834/B820)</f>
        <v>0.31428571428571428</v>
      </c>
      <c r="Q835" s="25">
        <f>IF(P834/Q834=0,"",P834/Q834)</f>
        <v>0.73333333333333328</v>
      </c>
      <c r="R835" s="26" t="s">
        <v>51</v>
      </c>
      <c r="T835" s="52"/>
      <c r="U835" s="52"/>
      <c r="V835" s="52"/>
    </row>
    <row r="836" spans="1:22" ht="15.75" customHeight="1">
      <c r="A836" s="9">
        <v>2601</v>
      </c>
      <c r="B836" s="115"/>
      <c r="C836" s="115"/>
      <c r="D836" s="115"/>
      <c r="E836" s="115"/>
      <c r="F836" s="115"/>
      <c r="G836" s="115"/>
      <c r="H836" s="115"/>
      <c r="I836" s="115"/>
      <c r="J836" s="115"/>
      <c r="K836" s="51"/>
      <c r="L836" s="133"/>
      <c r="M836" s="48"/>
      <c r="N836" s="49"/>
      <c r="O836" s="11"/>
      <c r="P836" s="12"/>
      <c r="Q836" s="12"/>
      <c r="R836" s="13"/>
      <c r="T836" s="52"/>
      <c r="U836" s="52"/>
      <c r="V836" s="52"/>
    </row>
    <row r="837" spans="1:22" ht="18" customHeight="1">
      <c r="A837" s="14"/>
      <c r="B837" s="193" t="s">
        <v>37</v>
      </c>
      <c r="C837" s="193"/>
      <c r="D837" s="193"/>
      <c r="E837" s="193"/>
      <c r="F837" s="193"/>
      <c r="G837" s="193"/>
      <c r="H837" s="193"/>
      <c r="I837" s="193"/>
      <c r="J837" s="193"/>
      <c r="K837" s="114">
        <f>SUM(K820:K833)</f>
        <v>15</v>
      </c>
      <c r="L837" s="134">
        <f>IF(K828=0,"",K828/B820)</f>
        <v>0.34285714285714286</v>
      </c>
      <c r="M837" s="30">
        <f>IF(K837=0,"",K837/B820)</f>
        <v>0.42857142857142855</v>
      </c>
      <c r="N837" s="30">
        <f>IF(K828=0,"",M837-L837)</f>
        <v>8.5714285714285687E-2</v>
      </c>
      <c r="O837" s="5"/>
      <c r="P837" s="6"/>
      <c r="Q837" s="16"/>
      <c r="R837" s="5"/>
      <c r="T837" s="52"/>
      <c r="U837" s="52"/>
      <c r="V837" s="52"/>
    </row>
    <row r="838" spans="1:22" ht="12.75" customHeight="1">
      <c r="L838" s="130"/>
      <c r="M838" s="5"/>
      <c r="O838" s="5"/>
      <c r="S838" s="52"/>
      <c r="T838" s="52"/>
      <c r="U838" s="52"/>
      <c r="V838" s="52"/>
    </row>
    <row r="839" spans="1:22" ht="12.75" customHeight="1">
      <c r="L839" s="130"/>
      <c r="M839" s="5"/>
      <c r="O839" s="5"/>
      <c r="S839" s="52"/>
      <c r="T839" s="52"/>
      <c r="U839" s="52"/>
      <c r="V839" s="52"/>
    </row>
    <row r="840" spans="1:22" ht="26.25" customHeight="1">
      <c r="B840" s="194" t="s">
        <v>72</v>
      </c>
      <c r="C840" s="214"/>
      <c r="D840" s="214"/>
      <c r="E840" s="214"/>
      <c r="F840" s="214"/>
      <c r="G840" s="214"/>
      <c r="H840" s="214"/>
      <c r="I840" s="214"/>
      <c r="J840" s="214"/>
      <c r="K840" s="113" t="s">
        <v>60</v>
      </c>
      <c r="L840" s="130"/>
      <c r="M840" s="5"/>
      <c r="N840" s="6"/>
      <c r="O840" s="5"/>
      <c r="P840" s="6"/>
      <c r="Q840" s="6"/>
      <c r="R840" s="6"/>
      <c r="T840" s="52"/>
      <c r="U840" s="52"/>
      <c r="V840" s="70">
        <f>AVERAGE(L837,L860)</f>
        <v>0.44540117416829744</v>
      </c>
    </row>
    <row r="841" spans="1:22" ht="20.25" customHeight="1">
      <c r="A841" s="195" t="s">
        <v>1</v>
      </c>
      <c r="B841" s="197" t="s">
        <v>2</v>
      </c>
      <c r="C841" s="205"/>
      <c r="D841" s="205"/>
      <c r="E841" s="205"/>
      <c r="F841" s="205"/>
      <c r="G841" s="205"/>
      <c r="H841" s="205"/>
      <c r="I841" s="205"/>
      <c r="J841" s="206"/>
      <c r="K841" s="200" t="s">
        <v>3</v>
      </c>
      <c r="L841" s="191" t="s">
        <v>4</v>
      </c>
      <c r="M841" s="191" t="s">
        <v>5</v>
      </c>
      <c r="N841" s="202" t="s">
        <v>6</v>
      </c>
      <c r="O841" s="191" t="s">
        <v>7</v>
      </c>
      <c r="P841" s="189" t="s">
        <v>8</v>
      </c>
      <c r="Q841" s="189" t="s">
        <v>9</v>
      </c>
      <c r="R841" s="191" t="s">
        <v>10</v>
      </c>
      <c r="T841" s="52"/>
      <c r="U841" s="52"/>
      <c r="V841" s="52"/>
    </row>
    <row r="842" spans="1:22" ht="15.75" customHeight="1">
      <c r="A842" s="204"/>
      <c r="B842" s="9" t="s">
        <v>11</v>
      </c>
      <c r="C842" s="9" t="s">
        <v>12</v>
      </c>
      <c r="D842" s="9" t="s">
        <v>13</v>
      </c>
      <c r="E842" s="9" t="s">
        <v>14</v>
      </c>
      <c r="F842" s="9" t="s">
        <v>15</v>
      </c>
      <c r="G842" s="9" t="s">
        <v>16</v>
      </c>
      <c r="H842" s="9" t="s">
        <v>17</v>
      </c>
      <c r="I842" s="9" t="s">
        <v>18</v>
      </c>
      <c r="J842" s="9" t="s">
        <v>19</v>
      </c>
      <c r="K842" s="207"/>
      <c r="L842" s="207"/>
      <c r="M842" s="204"/>
      <c r="N842" s="204"/>
      <c r="O842" s="204"/>
      <c r="P842" s="204"/>
      <c r="Q842" s="204"/>
      <c r="R842" s="204"/>
      <c r="T842" s="52"/>
      <c r="U842" s="52"/>
      <c r="V842" s="52"/>
    </row>
    <row r="843" spans="1:22" ht="15.75" customHeight="1">
      <c r="A843" s="9">
        <v>1802</v>
      </c>
      <c r="B843" s="31">
        <v>73</v>
      </c>
      <c r="C843" s="31"/>
      <c r="D843" s="31"/>
      <c r="E843" s="31"/>
      <c r="F843" s="31"/>
      <c r="G843" s="31"/>
      <c r="H843" s="31"/>
      <c r="I843" s="31"/>
      <c r="J843" s="31"/>
      <c r="K843" s="51"/>
      <c r="L843" s="131"/>
      <c r="M843" s="33"/>
      <c r="N843" s="34"/>
      <c r="O843" s="53"/>
      <c r="P843" s="36">
        <f>B843</f>
        <v>73</v>
      </c>
      <c r="Q843" s="54"/>
      <c r="R843" s="53"/>
      <c r="T843" s="52"/>
      <c r="U843" s="52"/>
      <c r="V843" s="52"/>
    </row>
    <row r="844" spans="1:22" ht="15.75" customHeight="1">
      <c r="A844" s="9">
        <v>1901</v>
      </c>
      <c r="B844" s="31"/>
      <c r="C844" s="31">
        <v>66</v>
      </c>
      <c r="D844" s="31"/>
      <c r="E844" s="31"/>
      <c r="F844" s="31"/>
      <c r="G844" s="31"/>
      <c r="H844" s="31"/>
      <c r="I844" s="31"/>
      <c r="J844" s="31"/>
      <c r="K844" s="51"/>
      <c r="L844" s="132"/>
      <c r="M844" s="17"/>
      <c r="N844" s="39"/>
      <c r="O844" s="40">
        <f>IF(C844=0,"",C844/B843)</f>
        <v>0.90410958904109584</v>
      </c>
      <c r="P844" s="41">
        <v>66</v>
      </c>
      <c r="Q844" s="42">
        <f t="shared" ref="Q844:Q851" si="72">IF(P844=0,"",P844/P843)</f>
        <v>0.90410958904109584</v>
      </c>
      <c r="R844" s="42">
        <f t="shared" ref="R844:R851" si="73">IF(P844=0,"",100%-Q844)</f>
        <v>9.589041095890416E-2</v>
      </c>
      <c r="T844" s="52"/>
      <c r="U844" s="52"/>
      <c r="V844" s="52"/>
    </row>
    <row r="845" spans="1:22" ht="15.75" customHeight="1">
      <c r="A845" s="9">
        <v>1902</v>
      </c>
      <c r="B845" s="31"/>
      <c r="C845" s="31"/>
      <c r="D845" s="31">
        <v>62</v>
      </c>
      <c r="E845" s="31"/>
      <c r="F845" s="31"/>
      <c r="G845" s="31"/>
      <c r="H845" s="31"/>
      <c r="I845" s="31"/>
      <c r="J845" s="31"/>
      <c r="K845" s="51"/>
      <c r="L845" s="132"/>
      <c r="M845" s="17"/>
      <c r="N845" s="39"/>
      <c r="O845" s="40">
        <f>IF(D845=0,"",D845/C844)</f>
        <v>0.93939393939393945</v>
      </c>
      <c r="P845" s="41">
        <v>62</v>
      </c>
      <c r="Q845" s="42">
        <f t="shared" si="72"/>
        <v>0.93939393939393945</v>
      </c>
      <c r="R845" s="42">
        <f t="shared" si="73"/>
        <v>6.0606060606060552E-2</v>
      </c>
      <c r="S845" s="57">
        <f>P845/P843</f>
        <v>0.84931506849315064</v>
      </c>
      <c r="T845" s="52"/>
      <c r="U845" s="52"/>
      <c r="V845" s="52"/>
    </row>
    <row r="846" spans="1:22" ht="15.75" customHeight="1">
      <c r="A846" s="9">
        <v>2001</v>
      </c>
      <c r="B846" s="31"/>
      <c r="C846" s="31"/>
      <c r="D846" s="31"/>
      <c r="E846" s="31">
        <v>60</v>
      </c>
      <c r="F846" s="31"/>
      <c r="G846" s="31"/>
      <c r="H846" s="31"/>
      <c r="I846" s="31"/>
      <c r="J846" s="31"/>
      <c r="K846" s="51"/>
      <c r="L846" s="132"/>
      <c r="M846" s="17"/>
      <c r="N846" s="39"/>
      <c r="O846" s="40">
        <f>IF(E846=0,"",E846/D845)</f>
        <v>0.967741935483871</v>
      </c>
      <c r="P846" s="41">
        <v>61</v>
      </c>
      <c r="Q846" s="42">
        <f t="shared" si="72"/>
        <v>0.9838709677419355</v>
      </c>
      <c r="R846" s="42">
        <f t="shared" si="73"/>
        <v>1.6129032258064502E-2</v>
      </c>
      <c r="T846" s="52"/>
      <c r="U846" s="52"/>
      <c r="V846" s="52"/>
    </row>
    <row r="847" spans="1:22" ht="15.75" customHeight="1">
      <c r="A847" s="9">
        <v>2002</v>
      </c>
      <c r="B847" s="31"/>
      <c r="C847" s="31"/>
      <c r="D847" s="31"/>
      <c r="E847" s="31"/>
      <c r="F847" s="31">
        <v>54</v>
      </c>
      <c r="G847" s="31"/>
      <c r="H847" s="31"/>
      <c r="I847" s="31"/>
      <c r="J847" s="31"/>
      <c r="K847" s="51"/>
      <c r="L847" s="132"/>
      <c r="M847" s="17"/>
      <c r="N847" s="39"/>
      <c r="O847" s="40">
        <f>IF(F847=0,"",F847/E846)</f>
        <v>0.9</v>
      </c>
      <c r="P847" s="41">
        <v>55</v>
      </c>
      <c r="Q847" s="42">
        <f t="shared" si="72"/>
        <v>0.90163934426229508</v>
      </c>
      <c r="R847" s="42">
        <f t="shared" si="73"/>
        <v>9.8360655737704916E-2</v>
      </c>
      <c r="T847" s="52"/>
      <c r="U847" s="52"/>
      <c r="V847" s="52"/>
    </row>
    <row r="848" spans="1:22" ht="15.75" customHeight="1">
      <c r="A848" s="9">
        <v>2101</v>
      </c>
      <c r="B848" s="31"/>
      <c r="C848" s="31"/>
      <c r="D848" s="31"/>
      <c r="E848" s="31"/>
      <c r="F848" s="31"/>
      <c r="G848" s="31">
        <v>51</v>
      </c>
      <c r="H848" s="31"/>
      <c r="I848" s="31"/>
      <c r="J848" s="31"/>
      <c r="K848" s="51"/>
      <c r="L848" s="132"/>
      <c r="M848" s="17"/>
      <c r="N848" s="39"/>
      <c r="O848" s="40">
        <f>IF(G848=0,"",G848/F847)</f>
        <v>0.94444444444444442</v>
      </c>
      <c r="P848" s="41">
        <v>54</v>
      </c>
      <c r="Q848" s="42">
        <f t="shared" si="72"/>
        <v>0.98181818181818181</v>
      </c>
      <c r="R848" s="42">
        <f t="shared" si="73"/>
        <v>1.8181818181818188E-2</v>
      </c>
      <c r="T848" s="52"/>
      <c r="U848" s="52"/>
      <c r="V848" s="52"/>
    </row>
    <row r="849" spans="1:22" ht="15.75" customHeight="1">
      <c r="A849" s="9">
        <v>2102</v>
      </c>
      <c r="B849" s="31"/>
      <c r="C849" s="31"/>
      <c r="D849" s="31"/>
      <c r="E849" s="31"/>
      <c r="F849" s="31"/>
      <c r="G849" s="31"/>
      <c r="H849" s="31">
        <v>51</v>
      </c>
      <c r="I849" s="31"/>
      <c r="J849" s="31"/>
      <c r="K849" s="51"/>
      <c r="L849" s="132"/>
      <c r="M849" s="17"/>
      <c r="N849" s="39"/>
      <c r="O849" s="40">
        <f>IF(H849=0,"",H849/G848)</f>
        <v>1</v>
      </c>
      <c r="P849" s="41">
        <v>54</v>
      </c>
      <c r="Q849" s="42">
        <f t="shared" si="72"/>
        <v>1</v>
      </c>
      <c r="R849" s="42">
        <f t="shared" si="73"/>
        <v>0</v>
      </c>
      <c r="T849" s="52"/>
      <c r="U849" s="52"/>
      <c r="V849" s="52"/>
    </row>
    <row r="850" spans="1:22" ht="15.75" customHeight="1">
      <c r="A850" s="9">
        <v>2201</v>
      </c>
      <c r="B850" s="31"/>
      <c r="C850" s="31"/>
      <c r="D850" s="31"/>
      <c r="E850" s="31"/>
      <c r="F850" s="31"/>
      <c r="G850" s="31"/>
      <c r="H850" s="31"/>
      <c r="I850" s="31">
        <v>51</v>
      </c>
      <c r="J850" s="31"/>
      <c r="K850" s="51"/>
      <c r="L850" s="132"/>
      <c r="M850" s="17"/>
      <c r="N850" s="39"/>
      <c r="O850" s="40">
        <f>IF(I850=0,"",I850/H849)</f>
        <v>1</v>
      </c>
      <c r="P850" s="41">
        <v>54</v>
      </c>
      <c r="Q850" s="42">
        <f t="shared" si="72"/>
        <v>1</v>
      </c>
      <c r="R850" s="42">
        <f t="shared" si="73"/>
        <v>0</v>
      </c>
      <c r="T850" s="52"/>
      <c r="U850" s="52"/>
      <c r="V850" s="52"/>
    </row>
    <row r="851" spans="1:22" ht="15.75" customHeight="1">
      <c r="A851" s="9">
        <v>2202</v>
      </c>
      <c r="B851" s="31"/>
      <c r="C851" s="31"/>
      <c r="D851" s="31"/>
      <c r="E851" s="31"/>
      <c r="F851" s="31"/>
      <c r="G851" s="31"/>
      <c r="H851" s="31"/>
      <c r="I851" s="31"/>
      <c r="J851" s="31">
        <v>48</v>
      </c>
      <c r="K851" s="51">
        <v>40</v>
      </c>
      <c r="L851" s="132"/>
      <c r="M851" s="17"/>
      <c r="N851" s="39"/>
      <c r="O851" s="55">
        <f>IF(J851=0,"",J851/I850)</f>
        <v>0.94117647058823528</v>
      </c>
      <c r="P851" s="41">
        <v>52</v>
      </c>
      <c r="Q851" s="56">
        <f t="shared" si="72"/>
        <v>0.96296296296296291</v>
      </c>
      <c r="R851" s="56">
        <f t="shared" si="73"/>
        <v>3.703703703703709E-2</v>
      </c>
      <c r="T851" s="52"/>
      <c r="U851" s="52"/>
      <c r="V851" s="52"/>
    </row>
    <row r="852" spans="1:22" ht="15.75" customHeight="1">
      <c r="A852" s="9">
        <v>2301</v>
      </c>
      <c r="B852" s="31"/>
      <c r="C852" s="31"/>
      <c r="D852" s="31"/>
      <c r="E852" s="31"/>
      <c r="F852" s="31"/>
      <c r="G852" s="31"/>
      <c r="H852" s="31"/>
      <c r="I852" s="31"/>
      <c r="J852" s="31">
        <v>5</v>
      </c>
      <c r="K852" s="51">
        <v>4</v>
      </c>
      <c r="L852" s="132"/>
      <c r="M852" s="17"/>
      <c r="N852" s="18"/>
      <c r="O852" s="92"/>
      <c r="P852" s="41">
        <v>11</v>
      </c>
      <c r="Q852" s="93"/>
      <c r="R852" s="127"/>
      <c r="T852" s="52"/>
      <c r="U852" s="52"/>
      <c r="V852" s="52"/>
    </row>
    <row r="853" spans="1:22" ht="15.75" customHeight="1">
      <c r="A853" s="9">
        <v>2302</v>
      </c>
      <c r="B853" s="31"/>
      <c r="C853" s="31"/>
      <c r="D853" s="31"/>
      <c r="E853" s="31"/>
      <c r="F853" s="31"/>
      <c r="G853" s="31"/>
      <c r="H853" s="31"/>
      <c r="I853" s="31"/>
      <c r="J853" s="31">
        <v>6</v>
      </c>
      <c r="K853" s="51">
        <v>4</v>
      </c>
      <c r="L853" s="132"/>
      <c r="M853" s="17"/>
      <c r="N853" s="18"/>
      <c r="O853" s="29"/>
      <c r="P853" s="44">
        <v>7</v>
      </c>
      <c r="Q853" s="46"/>
      <c r="R853" s="29"/>
      <c r="T853" s="52"/>
      <c r="U853" s="52"/>
      <c r="V853" s="52"/>
    </row>
    <row r="854" spans="1:22" ht="15.75" customHeight="1">
      <c r="A854" s="9">
        <v>2401</v>
      </c>
      <c r="B854" s="31"/>
      <c r="C854" s="31"/>
      <c r="D854" s="31"/>
      <c r="E854" s="31"/>
      <c r="F854" s="31"/>
      <c r="G854" s="31"/>
      <c r="H854" s="31"/>
      <c r="I854" s="31"/>
      <c r="J854" s="31">
        <v>1</v>
      </c>
      <c r="K854" s="51">
        <v>3</v>
      </c>
      <c r="L854" s="132"/>
      <c r="M854" s="17"/>
      <c r="N854" s="18"/>
      <c r="O854" s="29"/>
      <c r="P854" s="44">
        <v>3</v>
      </c>
      <c r="Q854" s="46"/>
      <c r="R854" s="29"/>
      <c r="T854" s="52"/>
      <c r="U854" s="52"/>
      <c r="V854" s="52"/>
    </row>
    <row r="855" spans="1:22" ht="15.75" customHeight="1">
      <c r="A855" s="9">
        <v>2402</v>
      </c>
      <c r="B855" s="31"/>
      <c r="C855" s="31"/>
      <c r="D855" s="31"/>
      <c r="E855" s="31"/>
      <c r="F855" s="31"/>
      <c r="G855" s="31"/>
      <c r="H855" s="31"/>
      <c r="I855" s="31"/>
      <c r="J855" s="31"/>
      <c r="K855" s="51"/>
      <c r="L855" s="132"/>
      <c r="M855" s="17"/>
      <c r="N855" s="18"/>
      <c r="O855" s="29"/>
      <c r="P855" s="44"/>
      <c r="Q855" s="46"/>
      <c r="R855" s="29"/>
      <c r="T855" s="52"/>
      <c r="U855" s="52"/>
      <c r="V855" s="52"/>
    </row>
    <row r="856" spans="1:22" ht="15.75" customHeight="1">
      <c r="A856" s="9">
        <v>2501</v>
      </c>
      <c r="B856" s="31"/>
      <c r="C856" s="31"/>
      <c r="D856" s="31"/>
      <c r="E856" s="31"/>
      <c r="F856" s="31"/>
      <c r="G856" s="31"/>
      <c r="H856" s="31"/>
      <c r="I856" s="31"/>
      <c r="J856" s="31"/>
      <c r="K856" s="51"/>
      <c r="L856" s="132"/>
      <c r="M856" s="17"/>
      <c r="N856" s="18"/>
      <c r="O856" s="17"/>
      <c r="P856" s="18"/>
      <c r="Q856" s="28"/>
      <c r="R856" s="29"/>
      <c r="T856" s="52"/>
      <c r="U856" s="52"/>
      <c r="V856" s="52"/>
    </row>
    <row r="857" spans="1:22" ht="15.75" customHeight="1">
      <c r="A857" s="9">
        <v>2502</v>
      </c>
      <c r="B857" s="31"/>
      <c r="C857" s="31"/>
      <c r="D857" s="31"/>
      <c r="E857" s="31"/>
      <c r="F857" s="31"/>
      <c r="G857" s="31"/>
      <c r="H857" s="31"/>
      <c r="I857" s="31"/>
      <c r="J857" s="31"/>
      <c r="K857" s="51"/>
      <c r="L857" s="132"/>
      <c r="M857" s="17"/>
      <c r="N857" s="18"/>
      <c r="O857" s="19" t="s">
        <v>48</v>
      </c>
      <c r="P857" s="20">
        <v>32</v>
      </c>
      <c r="Q857" s="21">
        <f>IF(SUM(K845:K857)=0,"",SUM(K845:K857))</f>
        <v>51</v>
      </c>
      <c r="R857" s="22" t="s">
        <v>3</v>
      </c>
      <c r="T857" s="52"/>
      <c r="U857" s="52"/>
      <c r="V857" s="52"/>
    </row>
    <row r="858" spans="1:22" ht="15.75" customHeight="1">
      <c r="A858" s="9">
        <v>2601</v>
      </c>
      <c r="B858" s="31"/>
      <c r="C858" s="31"/>
      <c r="D858" s="31"/>
      <c r="E858" s="31"/>
      <c r="F858" s="31"/>
      <c r="G858" s="31"/>
      <c r="H858" s="31"/>
      <c r="I858" s="31"/>
      <c r="J858" s="31"/>
      <c r="K858" s="51"/>
      <c r="L858" s="132"/>
      <c r="M858" s="17"/>
      <c r="N858" s="18"/>
      <c r="O858" s="23" t="s">
        <v>50</v>
      </c>
      <c r="P858" s="24">
        <f>IF(P857/B843=0,"",P857/B843)</f>
        <v>0.43835616438356162</v>
      </c>
      <c r="Q858" s="25">
        <f>IF(P857/Q857=0,"",P857/Q857)</f>
        <v>0.62745098039215685</v>
      </c>
      <c r="R858" s="26" t="s">
        <v>51</v>
      </c>
      <c r="T858" s="52"/>
      <c r="U858" s="52"/>
      <c r="V858" s="52"/>
    </row>
    <row r="859" spans="1:22" ht="15.75" customHeight="1">
      <c r="A859" s="9">
        <v>2602</v>
      </c>
      <c r="B859" s="115"/>
      <c r="C859" s="115"/>
      <c r="D859" s="115"/>
      <c r="E859" s="115"/>
      <c r="F859" s="115"/>
      <c r="G859" s="115"/>
      <c r="H859" s="115"/>
      <c r="I859" s="115"/>
      <c r="J859" s="115"/>
      <c r="K859" s="51"/>
      <c r="L859" s="133"/>
      <c r="M859" s="48"/>
      <c r="N859" s="49"/>
      <c r="O859" s="11"/>
      <c r="P859" s="12"/>
      <c r="Q859" s="12"/>
      <c r="R859" s="13"/>
      <c r="T859" s="52"/>
      <c r="U859" s="52"/>
      <c r="V859" s="52"/>
    </row>
    <row r="860" spans="1:22" ht="18" customHeight="1">
      <c r="A860" s="14"/>
      <c r="B860" s="193" t="s">
        <v>37</v>
      </c>
      <c r="C860" s="193"/>
      <c r="D860" s="193"/>
      <c r="E860" s="193"/>
      <c r="F860" s="193"/>
      <c r="G860" s="193"/>
      <c r="H860" s="193"/>
      <c r="I860" s="193"/>
      <c r="J860" s="193"/>
      <c r="K860" s="114">
        <f>SUM(K843:K856)</f>
        <v>51</v>
      </c>
      <c r="L860" s="134">
        <f>IF(K851=0,"",K851/B843)</f>
        <v>0.54794520547945202</v>
      </c>
      <c r="M860" s="30">
        <f>IF(K860=0,"",K860/B843)</f>
        <v>0.69863013698630139</v>
      </c>
      <c r="N860" s="30">
        <f>IF(K851=0,"",M860-L860)</f>
        <v>0.15068493150684936</v>
      </c>
      <c r="O860" s="5"/>
      <c r="P860" s="6"/>
      <c r="Q860" s="16"/>
      <c r="R860" s="5"/>
      <c r="T860" s="52"/>
      <c r="U860" s="52"/>
      <c r="V860" s="52"/>
    </row>
    <row r="861" spans="1:22" ht="12.75" customHeight="1">
      <c r="L861" s="130"/>
      <c r="M861" s="5"/>
      <c r="O861" s="5"/>
      <c r="S861" s="52"/>
      <c r="T861" s="52"/>
      <c r="U861" s="52"/>
      <c r="V861" s="52"/>
    </row>
    <row r="862" spans="1:22" ht="12.75" customHeight="1">
      <c r="L862" s="130"/>
      <c r="M862" s="5"/>
      <c r="O862" s="5"/>
      <c r="S862" s="52"/>
      <c r="T862" s="52"/>
      <c r="U862" s="52"/>
      <c r="V862" s="52"/>
    </row>
    <row r="863" spans="1:22" ht="26.25" customHeight="1">
      <c r="B863" s="194" t="s">
        <v>72</v>
      </c>
      <c r="C863" s="194"/>
      <c r="D863" s="194"/>
      <c r="E863" s="194"/>
      <c r="F863" s="194"/>
      <c r="G863" s="194"/>
      <c r="H863" s="194"/>
      <c r="I863" s="194"/>
      <c r="J863" s="194"/>
      <c r="K863" s="113" t="s">
        <v>61</v>
      </c>
      <c r="L863" s="113"/>
      <c r="M863" s="5"/>
      <c r="N863" s="5"/>
      <c r="O863" s="6"/>
      <c r="P863" s="5"/>
      <c r="Q863" s="6"/>
      <c r="R863" s="6"/>
      <c r="S863" s="6"/>
      <c r="U863" s="52"/>
      <c r="V863" s="52"/>
    </row>
    <row r="864" spans="1:22" ht="20.25" customHeight="1">
      <c r="A864" s="195" t="s">
        <v>1</v>
      </c>
      <c r="B864" s="197" t="s">
        <v>2</v>
      </c>
      <c r="C864" s="198"/>
      <c r="D864" s="198"/>
      <c r="E864" s="198"/>
      <c r="F864" s="198"/>
      <c r="G864" s="198"/>
      <c r="H864" s="198"/>
      <c r="I864" s="198"/>
      <c r="J864" s="199"/>
      <c r="K864" s="200" t="s">
        <v>3</v>
      </c>
      <c r="L864" s="191" t="s">
        <v>4</v>
      </c>
      <c r="M864" s="191" t="s">
        <v>5</v>
      </c>
      <c r="N864" s="202" t="s">
        <v>6</v>
      </c>
      <c r="O864" s="191" t="s">
        <v>7</v>
      </c>
      <c r="P864" s="189" t="s">
        <v>8</v>
      </c>
      <c r="Q864" s="189" t="s">
        <v>9</v>
      </c>
      <c r="R864" s="191" t="s">
        <v>10</v>
      </c>
      <c r="T864" s="52"/>
      <c r="U864" s="52"/>
    </row>
    <row r="865" spans="1:21" ht="15.75" customHeight="1">
      <c r="A865" s="204"/>
      <c r="B865" s="9" t="s">
        <v>11</v>
      </c>
      <c r="C865" s="9" t="s">
        <v>12</v>
      </c>
      <c r="D865" s="9" t="s">
        <v>13</v>
      </c>
      <c r="E865" s="9" t="s">
        <v>14</v>
      </c>
      <c r="F865" s="9" t="s">
        <v>15</v>
      </c>
      <c r="G865" s="9" t="s">
        <v>16</v>
      </c>
      <c r="H865" s="9" t="s">
        <v>17</v>
      </c>
      <c r="I865" s="9" t="s">
        <v>18</v>
      </c>
      <c r="J865" s="9" t="s">
        <v>19</v>
      </c>
      <c r="K865" s="207"/>
      <c r="L865" s="207"/>
      <c r="M865" s="204"/>
      <c r="N865" s="204"/>
      <c r="O865" s="204"/>
      <c r="P865" s="204"/>
      <c r="Q865" s="204"/>
      <c r="R865" s="204"/>
      <c r="T865" s="52"/>
      <c r="U865" s="52"/>
    </row>
    <row r="866" spans="1:21" ht="15.75" customHeight="1">
      <c r="A866" s="9">
        <v>1901</v>
      </c>
      <c r="B866" s="31">
        <v>42</v>
      </c>
      <c r="C866" s="31"/>
      <c r="D866" s="31"/>
      <c r="E866" s="31"/>
      <c r="F866" s="31"/>
      <c r="G866" s="31"/>
      <c r="H866" s="31"/>
      <c r="I866" s="31"/>
      <c r="J866" s="31"/>
      <c r="K866" s="51"/>
      <c r="L866" s="131"/>
      <c r="M866" s="33"/>
      <c r="N866" s="34"/>
      <c r="O866" s="35"/>
      <c r="P866" s="36">
        <f>B866</f>
        <v>42</v>
      </c>
      <c r="Q866" s="37"/>
      <c r="R866" s="35"/>
      <c r="T866" s="52"/>
      <c r="U866" s="52"/>
    </row>
    <row r="867" spans="1:21" ht="15.75" customHeight="1">
      <c r="A867" s="9">
        <v>1902</v>
      </c>
      <c r="B867" s="31"/>
      <c r="C867" s="31">
        <v>39</v>
      </c>
      <c r="D867" s="31"/>
      <c r="E867" s="31"/>
      <c r="F867" s="31"/>
      <c r="G867" s="31"/>
      <c r="H867" s="31"/>
      <c r="I867" s="31"/>
      <c r="J867" s="31"/>
      <c r="K867" s="51"/>
      <c r="L867" s="132"/>
      <c r="M867" s="17"/>
      <c r="N867" s="39"/>
      <c r="O867" s="40">
        <f>IF(C867=0,"",C867/B866)</f>
        <v>0.9285714285714286</v>
      </c>
      <c r="P867" s="41">
        <v>39</v>
      </c>
      <c r="Q867" s="42">
        <f t="shared" ref="Q867:Q874" si="74">IF(P867=0,"",P867/P866)</f>
        <v>0.9285714285714286</v>
      </c>
      <c r="R867" s="42">
        <f t="shared" ref="R867:R874" si="75">IF(P867=0,"",100%-Q867)</f>
        <v>7.1428571428571397E-2</v>
      </c>
      <c r="T867" s="52"/>
      <c r="U867" s="52"/>
    </row>
    <row r="868" spans="1:21" ht="15.75" customHeight="1">
      <c r="A868" s="9">
        <v>2001</v>
      </c>
      <c r="B868" s="31"/>
      <c r="C868" s="31"/>
      <c r="D868" s="31">
        <v>33</v>
      </c>
      <c r="E868" s="31"/>
      <c r="F868" s="31"/>
      <c r="G868" s="31"/>
      <c r="H868" s="31"/>
      <c r="I868" s="31"/>
      <c r="J868" s="31"/>
      <c r="K868" s="51"/>
      <c r="L868" s="132"/>
      <c r="M868" s="17"/>
      <c r="N868" s="39"/>
      <c r="O868" s="40">
        <f>IF(D868=0,"",D868/C867)</f>
        <v>0.84615384615384615</v>
      </c>
      <c r="P868" s="41">
        <v>35</v>
      </c>
      <c r="Q868" s="42">
        <f t="shared" si="74"/>
        <v>0.89743589743589747</v>
      </c>
      <c r="R868" s="42">
        <f t="shared" si="75"/>
        <v>0.10256410256410253</v>
      </c>
      <c r="S868" s="27">
        <f>P868/P866</f>
        <v>0.83333333333333337</v>
      </c>
      <c r="T868" s="52"/>
      <c r="U868" s="52"/>
    </row>
    <row r="869" spans="1:21" ht="15.75" customHeight="1">
      <c r="A869" s="9">
        <v>2002</v>
      </c>
      <c r="B869" s="31"/>
      <c r="C869" s="31"/>
      <c r="D869" s="31"/>
      <c r="E869" s="31">
        <v>33</v>
      </c>
      <c r="F869" s="31"/>
      <c r="G869" s="31"/>
      <c r="H869" s="31"/>
      <c r="I869" s="31"/>
      <c r="J869" s="31"/>
      <c r="K869" s="51"/>
      <c r="L869" s="132"/>
      <c r="M869" s="17"/>
      <c r="N869" s="39"/>
      <c r="O869" s="40">
        <f>IF(E869=0,"",E869/D868)</f>
        <v>1</v>
      </c>
      <c r="P869" s="41">
        <v>35</v>
      </c>
      <c r="Q869" s="42">
        <f t="shared" si="74"/>
        <v>1</v>
      </c>
      <c r="R869" s="42">
        <f t="shared" si="75"/>
        <v>0</v>
      </c>
      <c r="T869" s="52"/>
      <c r="U869" s="52"/>
    </row>
    <row r="870" spans="1:21" ht="15.75" customHeight="1">
      <c r="A870" s="9">
        <v>2101</v>
      </c>
      <c r="B870" s="31"/>
      <c r="C870" s="31"/>
      <c r="D870" s="31"/>
      <c r="E870" s="31"/>
      <c r="F870" s="31">
        <v>28</v>
      </c>
      <c r="G870" s="31"/>
      <c r="H870" s="31"/>
      <c r="I870" s="31"/>
      <c r="J870" s="31"/>
      <c r="K870" s="51"/>
      <c r="L870" s="132"/>
      <c r="M870" s="17"/>
      <c r="N870" s="39"/>
      <c r="O870" s="40">
        <f>IF(F870=0,"",F870/E869)</f>
        <v>0.84848484848484851</v>
      </c>
      <c r="P870" s="41">
        <v>34</v>
      </c>
      <c r="Q870" s="42">
        <f t="shared" si="74"/>
        <v>0.97142857142857142</v>
      </c>
      <c r="R870" s="42">
        <f t="shared" si="75"/>
        <v>2.8571428571428581E-2</v>
      </c>
      <c r="T870" s="52"/>
      <c r="U870" s="52"/>
    </row>
    <row r="871" spans="1:21" ht="15.75" customHeight="1">
      <c r="A871" s="9">
        <v>2102</v>
      </c>
      <c r="B871" s="31"/>
      <c r="C871" s="31"/>
      <c r="D871" s="31"/>
      <c r="E871" s="31"/>
      <c r="F871" s="31"/>
      <c r="G871" s="31">
        <v>26</v>
      </c>
      <c r="H871" s="31"/>
      <c r="I871" s="31"/>
      <c r="J871" s="31"/>
      <c r="K871" s="51"/>
      <c r="L871" s="132"/>
      <c r="M871" s="17"/>
      <c r="N871" s="39"/>
      <c r="O871" s="40">
        <f>IF(G871=0,"",G871/F870)</f>
        <v>0.9285714285714286</v>
      </c>
      <c r="P871" s="41">
        <v>32</v>
      </c>
      <c r="Q871" s="42">
        <f t="shared" si="74"/>
        <v>0.94117647058823528</v>
      </c>
      <c r="R871" s="42">
        <f t="shared" si="75"/>
        <v>5.8823529411764719E-2</v>
      </c>
      <c r="T871" s="52"/>
      <c r="U871" s="52"/>
    </row>
    <row r="872" spans="1:21" ht="15.75" customHeight="1">
      <c r="A872" s="9">
        <v>2201</v>
      </c>
      <c r="B872" s="31"/>
      <c r="C872" s="31"/>
      <c r="D872" s="31"/>
      <c r="E872" s="31"/>
      <c r="F872" s="31"/>
      <c r="G872" s="31"/>
      <c r="H872" s="31">
        <v>24</v>
      </c>
      <c r="I872" s="31"/>
      <c r="J872" s="31"/>
      <c r="K872" s="51"/>
      <c r="L872" s="132"/>
      <c r="M872" s="17"/>
      <c r="N872" s="39"/>
      <c r="O872" s="40">
        <f>IF(H872=0,"",H872/G871)</f>
        <v>0.92307692307692313</v>
      </c>
      <c r="P872" s="41">
        <v>29</v>
      </c>
      <c r="Q872" s="42">
        <f t="shared" si="74"/>
        <v>0.90625</v>
      </c>
      <c r="R872" s="42">
        <f t="shared" si="75"/>
        <v>9.375E-2</v>
      </c>
      <c r="T872" s="52"/>
      <c r="U872" s="52"/>
    </row>
    <row r="873" spans="1:21" ht="15.75" customHeight="1">
      <c r="A873" s="9">
        <v>2202</v>
      </c>
      <c r="B873" s="31"/>
      <c r="C873" s="31"/>
      <c r="D873" s="31"/>
      <c r="E873" s="31"/>
      <c r="F873" s="31"/>
      <c r="G873" s="31"/>
      <c r="H873" s="31"/>
      <c r="I873" s="31">
        <v>24</v>
      </c>
      <c r="J873" s="31"/>
      <c r="K873" s="51"/>
      <c r="L873" s="132"/>
      <c r="M873" s="17"/>
      <c r="N873" s="39"/>
      <c r="O873" s="40">
        <f>IF(I873=0,"",I873/H872)</f>
        <v>1</v>
      </c>
      <c r="P873" s="41">
        <v>29</v>
      </c>
      <c r="Q873" s="42">
        <f t="shared" si="74"/>
        <v>1</v>
      </c>
      <c r="R873" s="42">
        <f t="shared" si="75"/>
        <v>0</v>
      </c>
      <c r="T873" s="52"/>
      <c r="U873" s="52"/>
    </row>
    <row r="874" spans="1:21" ht="15.75" customHeight="1">
      <c r="A874" s="9">
        <v>2301</v>
      </c>
      <c r="B874" s="31"/>
      <c r="C874" s="31"/>
      <c r="D874" s="31"/>
      <c r="E874" s="31"/>
      <c r="F874" s="31"/>
      <c r="G874" s="31"/>
      <c r="H874" s="31"/>
      <c r="I874" s="31"/>
      <c r="J874" s="31">
        <v>24</v>
      </c>
      <c r="K874" s="51">
        <v>15</v>
      </c>
      <c r="L874" s="132"/>
      <c r="M874" s="17"/>
      <c r="N874" s="39"/>
      <c r="O874" s="40">
        <f>IF(J874=0,"",J874/I873)</f>
        <v>1</v>
      </c>
      <c r="P874" s="41">
        <v>29</v>
      </c>
      <c r="Q874" s="42">
        <f t="shared" si="74"/>
        <v>1</v>
      </c>
      <c r="R874" s="42">
        <f t="shared" si="75"/>
        <v>0</v>
      </c>
      <c r="T874" s="52"/>
      <c r="U874" s="52"/>
    </row>
    <row r="875" spans="1:21" ht="15.75" customHeight="1">
      <c r="A875" s="9">
        <v>2302</v>
      </c>
      <c r="B875" s="31"/>
      <c r="C875" s="31"/>
      <c r="D875" s="31"/>
      <c r="E875" s="31"/>
      <c r="F875" s="31"/>
      <c r="G875" s="31"/>
      <c r="H875" s="31"/>
      <c r="I875" s="31"/>
      <c r="J875" s="31">
        <v>11</v>
      </c>
      <c r="K875" s="51">
        <v>11</v>
      </c>
      <c r="L875" s="132"/>
      <c r="M875" s="17"/>
      <c r="N875" s="17"/>
      <c r="O875" s="29"/>
      <c r="P875" s="41">
        <v>14</v>
      </c>
      <c r="Q875" s="46"/>
      <c r="R875" s="29"/>
      <c r="T875" s="52"/>
      <c r="U875" s="52"/>
    </row>
    <row r="876" spans="1:21" ht="15.75" customHeight="1">
      <c r="A876" s="9">
        <v>2401</v>
      </c>
      <c r="B876" s="31"/>
      <c r="C876" s="31"/>
      <c r="D876" s="31"/>
      <c r="E876" s="31"/>
      <c r="F876" s="31"/>
      <c r="G876" s="31"/>
      <c r="H876" s="31"/>
      <c r="I876" s="31"/>
      <c r="J876" s="31">
        <v>1</v>
      </c>
      <c r="K876" s="51">
        <v>3</v>
      </c>
      <c r="L876" s="132"/>
      <c r="M876" s="17"/>
      <c r="N876" s="18"/>
      <c r="O876" s="29"/>
      <c r="P876" s="44">
        <v>3</v>
      </c>
      <c r="Q876" s="46"/>
      <c r="R876" s="29"/>
      <c r="T876" s="52"/>
      <c r="U876" s="52"/>
    </row>
    <row r="877" spans="1:21" ht="15.75" customHeight="1">
      <c r="A877" s="9">
        <v>2402</v>
      </c>
      <c r="B877" s="31"/>
      <c r="C877" s="31"/>
      <c r="D877" s="31"/>
      <c r="E877" s="31"/>
      <c r="F877" s="31"/>
      <c r="G877" s="31"/>
      <c r="H877" s="31"/>
      <c r="I877" s="31"/>
      <c r="J877" s="31"/>
      <c r="K877" s="51"/>
      <c r="L877" s="132"/>
      <c r="M877" s="17"/>
      <c r="N877" s="18"/>
      <c r="O877" s="29"/>
      <c r="P877" s="44"/>
      <c r="Q877" s="46"/>
      <c r="R877" s="29"/>
      <c r="T877" s="52"/>
      <c r="U877" s="52"/>
    </row>
    <row r="878" spans="1:21" ht="15.75" customHeight="1">
      <c r="A878" s="9">
        <v>2501</v>
      </c>
      <c r="B878" s="31"/>
      <c r="C878" s="31"/>
      <c r="D878" s="31"/>
      <c r="E878" s="31"/>
      <c r="F878" s="31"/>
      <c r="G878" s="31"/>
      <c r="H878" s="31"/>
      <c r="I878" s="31"/>
      <c r="J878" s="31"/>
      <c r="K878" s="51"/>
      <c r="L878" s="132"/>
      <c r="M878" s="17"/>
      <c r="N878" s="18"/>
      <c r="O878" s="29"/>
      <c r="P878" s="44"/>
      <c r="Q878" s="46"/>
      <c r="R878" s="29"/>
      <c r="T878" s="52"/>
      <c r="U878" s="52"/>
    </row>
    <row r="879" spans="1:21" ht="15.75" customHeight="1">
      <c r="A879" s="9">
        <v>2502</v>
      </c>
      <c r="B879" s="31"/>
      <c r="C879" s="31"/>
      <c r="D879" s="31"/>
      <c r="E879" s="31"/>
      <c r="F879" s="31"/>
      <c r="G879" s="31"/>
      <c r="H879" s="31"/>
      <c r="I879" s="31"/>
      <c r="J879" s="31"/>
      <c r="K879" s="51"/>
      <c r="L879" s="132"/>
      <c r="M879" s="17"/>
      <c r="N879" s="18"/>
      <c r="O879" s="17"/>
      <c r="P879" s="18"/>
      <c r="Q879" s="28"/>
      <c r="R879" s="29"/>
      <c r="T879" s="52"/>
      <c r="U879" s="52"/>
    </row>
    <row r="880" spans="1:21" ht="15.75" customHeight="1">
      <c r="A880" s="9">
        <v>2601</v>
      </c>
      <c r="B880" s="31"/>
      <c r="C880" s="31"/>
      <c r="D880" s="31"/>
      <c r="E880" s="31"/>
      <c r="F880" s="31"/>
      <c r="G880" s="31"/>
      <c r="H880" s="31"/>
      <c r="I880" s="31"/>
      <c r="J880" s="31"/>
      <c r="K880" s="51"/>
      <c r="L880" s="132"/>
      <c r="M880" s="17"/>
      <c r="N880" s="18"/>
      <c r="O880" s="19" t="s">
        <v>48</v>
      </c>
      <c r="P880" s="20">
        <v>22</v>
      </c>
      <c r="Q880" s="21">
        <f>IF(SUM(K868:K876)=0,"",SUM(K868:K876))</f>
        <v>29</v>
      </c>
      <c r="R880" s="22" t="s">
        <v>3</v>
      </c>
      <c r="T880" s="52"/>
      <c r="U880" s="52"/>
    </row>
    <row r="881" spans="1:22" ht="15.75" customHeight="1">
      <c r="A881" s="9">
        <v>2602</v>
      </c>
      <c r="B881" s="31"/>
      <c r="C881" s="31"/>
      <c r="D881" s="31"/>
      <c r="E881" s="31"/>
      <c r="F881" s="31"/>
      <c r="G881" s="31"/>
      <c r="H881" s="31"/>
      <c r="I881" s="31"/>
      <c r="J881" s="31"/>
      <c r="K881" s="51"/>
      <c r="L881" s="132"/>
      <c r="M881" s="17"/>
      <c r="N881" s="18"/>
      <c r="O881" s="23" t="s">
        <v>50</v>
      </c>
      <c r="P881" s="24">
        <f>IF(P880/B866=0,"",P880/B866)</f>
        <v>0.52380952380952384</v>
      </c>
      <c r="Q881" s="25">
        <f>IF(P880/Q880=0,"",P880/Q880)</f>
        <v>0.75862068965517238</v>
      </c>
      <c r="R881" s="26" t="s">
        <v>51</v>
      </c>
      <c r="T881" s="52"/>
      <c r="U881" s="52"/>
    </row>
    <row r="882" spans="1:22" ht="15.75" customHeight="1">
      <c r="A882" s="9">
        <v>2701</v>
      </c>
      <c r="B882" s="115"/>
      <c r="C882" s="115"/>
      <c r="D882" s="115"/>
      <c r="E882" s="115"/>
      <c r="F882" s="115"/>
      <c r="G882" s="115"/>
      <c r="H882" s="115"/>
      <c r="I882" s="115"/>
      <c r="J882" s="115"/>
      <c r="K882" s="51"/>
      <c r="L882" s="133"/>
      <c r="M882" s="48"/>
      <c r="N882" s="49"/>
      <c r="O882" s="11"/>
      <c r="P882" s="12"/>
      <c r="Q882" s="12"/>
      <c r="R882" s="13"/>
      <c r="T882" s="52"/>
      <c r="U882" s="52"/>
    </row>
    <row r="883" spans="1:22" ht="18" customHeight="1">
      <c r="A883" s="14"/>
      <c r="B883" s="193" t="s">
        <v>37</v>
      </c>
      <c r="C883" s="193"/>
      <c r="D883" s="193"/>
      <c r="E883" s="193"/>
      <c r="F883" s="193"/>
      <c r="G883" s="193"/>
      <c r="H883" s="193"/>
      <c r="I883" s="193"/>
      <c r="J883" s="193"/>
      <c r="K883" s="114">
        <f>SUM(K874:K879)</f>
        <v>29</v>
      </c>
      <c r="L883" s="134">
        <f>IF(K874=0,"",K874/B866)</f>
        <v>0.35714285714285715</v>
      </c>
      <c r="M883" s="30">
        <f>IF(K883=0,"",K883/B866)</f>
        <v>0.69047619047619047</v>
      </c>
      <c r="N883" s="30">
        <f>IF(K875=0,"",M883-L883)</f>
        <v>0.33333333333333331</v>
      </c>
      <c r="O883" s="5"/>
      <c r="P883" s="6"/>
      <c r="Q883" s="16"/>
      <c r="R883" s="5"/>
      <c r="T883" s="52"/>
      <c r="U883" s="52"/>
    </row>
    <row r="884" spans="1:22" ht="12.75" customHeight="1">
      <c r="L884" s="130"/>
      <c r="M884" s="5"/>
      <c r="O884" s="5"/>
      <c r="S884" s="52"/>
      <c r="T884" s="52"/>
      <c r="U884" s="52"/>
      <c r="V884" s="52"/>
    </row>
    <row r="885" spans="1:22" ht="12.75" customHeight="1">
      <c r="L885" s="130"/>
      <c r="M885" s="5"/>
      <c r="O885" s="5"/>
      <c r="S885" s="52"/>
      <c r="T885" s="52"/>
      <c r="U885" s="52"/>
      <c r="V885" s="52"/>
    </row>
    <row r="886" spans="1:22" ht="26.25" customHeight="1">
      <c r="B886" s="194" t="s">
        <v>72</v>
      </c>
      <c r="C886" s="194"/>
      <c r="D886" s="194"/>
      <c r="E886" s="194"/>
      <c r="F886" s="194"/>
      <c r="G886" s="194"/>
      <c r="H886" s="194"/>
      <c r="I886" s="194"/>
      <c r="J886" s="194"/>
      <c r="K886" s="194"/>
      <c r="L886" s="113" t="s">
        <v>62</v>
      </c>
      <c r="M886" s="5"/>
      <c r="N886" s="5"/>
      <c r="O886" s="6"/>
      <c r="P886" s="5"/>
      <c r="Q886" s="6"/>
      <c r="R886" s="6"/>
      <c r="S886" s="6"/>
      <c r="U886" s="52"/>
      <c r="V886" s="52"/>
    </row>
    <row r="887" spans="1:22" ht="20.25" customHeight="1">
      <c r="A887" s="195" t="s">
        <v>1</v>
      </c>
      <c r="B887" s="197" t="s">
        <v>2</v>
      </c>
      <c r="C887" s="205"/>
      <c r="D887" s="205"/>
      <c r="E887" s="205"/>
      <c r="F887" s="205"/>
      <c r="G887" s="205"/>
      <c r="H887" s="205"/>
      <c r="I887" s="205"/>
      <c r="J887" s="205"/>
      <c r="K887" s="206"/>
      <c r="L887" s="200" t="s">
        <v>3</v>
      </c>
      <c r="M887" s="191" t="s">
        <v>4</v>
      </c>
      <c r="N887" s="191" t="s">
        <v>5</v>
      </c>
      <c r="O887" s="202" t="s">
        <v>6</v>
      </c>
      <c r="P887" s="191" t="s">
        <v>7</v>
      </c>
      <c r="Q887" s="189" t="s">
        <v>8</v>
      </c>
      <c r="R887" s="189" t="s">
        <v>9</v>
      </c>
      <c r="S887" s="191" t="s">
        <v>10</v>
      </c>
      <c r="U887" s="52"/>
      <c r="V887" s="52"/>
    </row>
    <row r="888" spans="1:22" ht="15.75" customHeight="1">
      <c r="A888" s="204"/>
      <c r="B888" s="9" t="s">
        <v>11</v>
      </c>
      <c r="C888" s="9" t="s">
        <v>12</v>
      </c>
      <c r="D888" s="9" t="s">
        <v>13</v>
      </c>
      <c r="E888" s="9" t="s">
        <v>14</v>
      </c>
      <c r="F888" s="9" t="s">
        <v>15</v>
      </c>
      <c r="G888" s="9" t="s">
        <v>16</v>
      </c>
      <c r="H888" s="9" t="s">
        <v>17</v>
      </c>
      <c r="I888" s="9" t="s">
        <v>18</v>
      </c>
      <c r="J888" s="9" t="s">
        <v>19</v>
      </c>
      <c r="K888" s="137" t="s">
        <v>20</v>
      </c>
      <c r="L888" s="207"/>
      <c r="M888" s="204"/>
      <c r="N888" s="204"/>
      <c r="O888" s="204"/>
      <c r="P888" s="204"/>
      <c r="Q888" s="204"/>
      <c r="R888" s="204"/>
      <c r="S888" s="204"/>
      <c r="U888" s="52"/>
      <c r="V888" s="52"/>
    </row>
    <row r="889" spans="1:22" ht="15.75" customHeight="1">
      <c r="A889" s="9">
        <v>1902</v>
      </c>
      <c r="B889" s="31">
        <v>52</v>
      </c>
      <c r="C889" s="31"/>
      <c r="D889" s="31"/>
      <c r="E889" s="31"/>
      <c r="F889" s="31"/>
      <c r="G889" s="31"/>
      <c r="H889" s="31"/>
      <c r="I889" s="31"/>
      <c r="J889" s="31"/>
      <c r="K889" s="138"/>
      <c r="L889" s="51"/>
      <c r="M889" s="32"/>
      <c r="N889" s="33"/>
      <c r="O889" s="34"/>
      <c r="P889" s="35"/>
      <c r="Q889" s="36">
        <f>B889</f>
        <v>52</v>
      </c>
      <c r="R889" s="37"/>
      <c r="S889" s="35"/>
      <c r="U889" s="52"/>
      <c r="V889" s="52"/>
    </row>
    <row r="890" spans="1:22" ht="15.75" customHeight="1">
      <c r="A890" s="9">
        <v>2001</v>
      </c>
      <c r="B890" s="31"/>
      <c r="C890" s="31">
        <v>51</v>
      </c>
      <c r="D890" s="31"/>
      <c r="E890" s="31"/>
      <c r="F890" s="31"/>
      <c r="G890" s="31"/>
      <c r="H890" s="31"/>
      <c r="I890" s="31"/>
      <c r="J890" s="31"/>
      <c r="K890" s="138"/>
      <c r="L890" s="51"/>
      <c r="M890" s="38"/>
      <c r="N890" s="17"/>
      <c r="O890" s="39"/>
      <c r="P890" s="40">
        <f>IF(C890=0,"",C890/B889)</f>
        <v>0.98076923076923073</v>
      </c>
      <c r="Q890" s="41">
        <v>52</v>
      </c>
      <c r="R890" s="42">
        <f t="shared" ref="R890:R897" si="76">IF(Q890=0,"",Q890/Q889)</f>
        <v>1</v>
      </c>
      <c r="S890" s="42">
        <f t="shared" ref="S890:S897" si="77">IF(Q890=0,"",100%-R890)</f>
        <v>0</v>
      </c>
      <c r="U890" s="52"/>
      <c r="V890" s="52"/>
    </row>
    <row r="891" spans="1:22" ht="15.75" customHeight="1">
      <c r="A891" s="9">
        <v>2002</v>
      </c>
      <c r="B891" s="31"/>
      <c r="C891" s="31"/>
      <c r="D891" s="31">
        <v>47</v>
      </c>
      <c r="E891" s="31"/>
      <c r="F891" s="31"/>
      <c r="G891" s="31"/>
      <c r="H891" s="31"/>
      <c r="I891" s="31"/>
      <c r="J891" s="31"/>
      <c r="K891" s="138"/>
      <c r="L891" s="51"/>
      <c r="M891" s="38"/>
      <c r="N891" s="17"/>
      <c r="O891" s="39"/>
      <c r="P891" s="40">
        <f>IF(D891=0,"",D891/C890)</f>
        <v>0.92156862745098034</v>
      </c>
      <c r="Q891" s="41">
        <v>48</v>
      </c>
      <c r="R891" s="42">
        <f t="shared" si="76"/>
        <v>0.92307692307692313</v>
      </c>
      <c r="S891" s="42">
        <f t="shared" si="77"/>
        <v>7.6923076923076872E-2</v>
      </c>
      <c r="T891" s="27">
        <f>Q891/Q889</f>
        <v>0.92307692307692313</v>
      </c>
      <c r="U891" s="52"/>
      <c r="V891" s="52"/>
    </row>
    <row r="892" spans="1:22" ht="15.75" customHeight="1">
      <c r="A892" s="9">
        <v>2101</v>
      </c>
      <c r="B892" s="31"/>
      <c r="C892" s="31"/>
      <c r="D892" s="31"/>
      <c r="E892" s="31">
        <v>43</v>
      </c>
      <c r="F892" s="31"/>
      <c r="G892" s="31"/>
      <c r="H892" s="31"/>
      <c r="I892" s="31"/>
      <c r="J892" s="31"/>
      <c r="K892" s="138"/>
      <c r="L892" s="51"/>
      <c r="M892" s="38"/>
      <c r="N892" s="17"/>
      <c r="O892" s="39"/>
      <c r="P892" s="40">
        <f>IF(E892=0,"",E892/D891)</f>
        <v>0.91489361702127658</v>
      </c>
      <c r="Q892" s="41">
        <v>44</v>
      </c>
      <c r="R892" s="42">
        <f t="shared" si="76"/>
        <v>0.91666666666666663</v>
      </c>
      <c r="S892" s="42">
        <f t="shared" si="77"/>
        <v>8.333333333333337E-2</v>
      </c>
      <c r="U892" s="52"/>
      <c r="V892" s="52"/>
    </row>
    <row r="893" spans="1:22" ht="15.75" customHeight="1">
      <c r="A893" s="9">
        <v>2102</v>
      </c>
      <c r="B893" s="31"/>
      <c r="C893" s="31"/>
      <c r="D893" s="31"/>
      <c r="E893" s="31"/>
      <c r="F893" s="31">
        <v>40</v>
      </c>
      <c r="G893" s="31"/>
      <c r="H893" s="31"/>
      <c r="I893" s="31"/>
      <c r="J893" s="31"/>
      <c r="K893" s="138"/>
      <c r="L893" s="51"/>
      <c r="M893" s="38"/>
      <c r="N893" s="17"/>
      <c r="O893" s="39"/>
      <c r="P893" s="40">
        <f>IF(F893=0,"",F893/E892)</f>
        <v>0.93023255813953487</v>
      </c>
      <c r="Q893" s="41">
        <v>42</v>
      </c>
      <c r="R893" s="42">
        <f t="shared" si="76"/>
        <v>0.95454545454545459</v>
      </c>
      <c r="S893" s="42">
        <f t="shared" si="77"/>
        <v>4.5454545454545414E-2</v>
      </c>
      <c r="U893" s="52"/>
      <c r="V893" s="52"/>
    </row>
    <row r="894" spans="1:22" ht="15.75" customHeight="1">
      <c r="A894" s="9">
        <v>2201</v>
      </c>
      <c r="B894" s="31"/>
      <c r="C894" s="31"/>
      <c r="D894" s="31"/>
      <c r="E894" s="31"/>
      <c r="F894" s="31"/>
      <c r="G894" s="31">
        <v>39</v>
      </c>
      <c r="H894" s="31"/>
      <c r="I894" s="31"/>
      <c r="J894" s="31"/>
      <c r="K894" s="138"/>
      <c r="L894" s="51"/>
      <c r="M894" s="38"/>
      <c r="N894" s="17"/>
      <c r="O894" s="39"/>
      <c r="P894" s="40">
        <f>IF(G894=0,"",G894/F893)</f>
        <v>0.97499999999999998</v>
      </c>
      <c r="Q894" s="41">
        <v>40</v>
      </c>
      <c r="R894" s="42">
        <f t="shared" si="76"/>
        <v>0.95238095238095233</v>
      </c>
      <c r="S894" s="42">
        <f t="shared" si="77"/>
        <v>4.7619047619047672E-2</v>
      </c>
      <c r="U894" s="52"/>
      <c r="V894" s="52"/>
    </row>
    <row r="895" spans="1:22" ht="15.75" customHeight="1">
      <c r="A895" s="9">
        <v>2202</v>
      </c>
      <c r="B895" s="31"/>
      <c r="C895" s="31"/>
      <c r="D895" s="31"/>
      <c r="E895" s="31"/>
      <c r="F895" s="31"/>
      <c r="G895" s="31"/>
      <c r="H895" s="31">
        <v>38</v>
      </c>
      <c r="I895" s="31"/>
      <c r="J895" s="31"/>
      <c r="K895" s="138"/>
      <c r="L895" s="51"/>
      <c r="M895" s="38"/>
      <c r="N895" s="17"/>
      <c r="O895" s="39"/>
      <c r="P895" s="40">
        <f>IF(H895=0,"",H895/G894)</f>
        <v>0.97435897435897434</v>
      </c>
      <c r="Q895" s="41">
        <v>38</v>
      </c>
      <c r="R895" s="42">
        <f t="shared" si="76"/>
        <v>0.95</v>
      </c>
      <c r="S895" s="42">
        <f t="shared" si="77"/>
        <v>5.0000000000000044E-2</v>
      </c>
      <c r="U895" s="52"/>
      <c r="V895" s="52"/>
    </row>
    <row r="896" spans="1:22" ht="15.75" customHeight="1">
      <c r="A896" s="9">
        <v>2301</v>
      </c>
      <c r="B896" s="31"/>
      <c r="C896" s="31"/>
      <c r="D896" s="31"/>
      <c r="E896" s="31"/>
      <c r="F896" s="31"/>
      <c r="G896" s="31"/>
      <c r="H896" s="31"/>
      <c r="I896" s="31">
        <v>38</v>
      </c>
      <c r="J896" s="31"/>
      <c r="K896" s="138"/>
      <c r="L896" s="51"/>
      <c r="M896" s="38"/>
      <c r="N896" s="17"/>
      <c r="O896" s="39"/>
      <c r="P896" s="40">
        <f>IF(I896=0,"",I896/H895)</f>
        <v>1</v>
      </c>
      <c r="Q896" s="41">
        <v>38</v>
      </c>
      <c r="R896" s="42">
        <f t="shared" si="76"/>
        <v>1</v>
      </c>
      <c r="S896" s="42">
        <f t="shared" si="77"/>
        <v>0</v>
      </c>
      <c r="U896" s="52"/>
      <c r="V896" s="52"/>
    </row>
    <row r="897" spans="1:22" ht="15.75" customHeight="1">
      <c r="A897" s="9">
        <v>2302</v>
      </c>
      <c r="B897" s="31"/>
      <c r="C897" s="31"/>
      <c r="D897" s="31"/>
      <c r="E897" s="31"/>
      <c r="F897" s="31"/>
      <c r="G897" s="31"/>
      <c r="H897" s="31"/>
      <c r="I897" s="31"/>
      <c r="J897" s="31">
        <v>38</v>
      </c>
      <c r="K897" s="138"/>
      <c r="L897" s="51">
        <v>30</v>
      </c>
      <c r="M897" s="38"/>
      <c r="N897" s="17"/>
      <c r="O897" s="39"/>
      <c r="P897" s="40">
        <f>IF(J897=0,"",J897/I896)</f>
        <v>1</v>
      </c>
      <c r="Q897" s="41">
        <v>38</v>
      </c>
      <c r="R897" s="42">
        <f t="shared" si="76"/>
        <v>1</v>
      </c>
      <c r="S897" s="42">
        <f t="shared" si="77"/>
        <v>0</v>
      </c>
      <c r="U897" s="52"/>
      <c r="V897" s="52"/>
    </row>
    <row r="898" spans="1:22" ht="15.75" customHeight="1">
      <c r="A898" s="9">
        <v>2401</v>
      </c>
      <c r="B898" s="31"/>
      <c r="C898" s="31"/>
      <c r="D898" s="31"/>
      <c r="E898" s="31"/>
      <c r="F898" s="31"/>
      <c r="G898" s="31"/>
      <c r="H898" s="31"/>
      <c r="I898" s="31"/>
      <c r="J898" s="31">
        <v>2</v>
      </c>
      <c r="K898" s="138"/>
      <c r="L898" s="51">
        <v>5</v>
      </c>
      <c r="M898" s="38"/>
      <c r="N898" s="17"/>
      <c r="O898" s="17"/>
      <c r="P898" s="29"/>
      <c r="Q898" s="41">
        <v>6</v>
      </c>
      <c r="R898" s="46"/>
      <c r="S898" s="29"/>
      <c r="U898" s="52"/>
      <c r="V898" s="52"/>
    </row>
    <row r="899" spans="1:22" ht="15.75" customHeight="1">
      <c r="A899" s="9">
        <v>2402</v>
      </c>
      <c r="B899" s="31"/>
      <c r="C899" s="31"/>
      <c r="D899" s="31"/>
      <c r="E899" s="31"/>
      <c r="F899" s="31"/>
      <c r="G899" s="31"/>
      <c r="H899" s="31"/>
      <c r="I899" s="31"/>
      <c r="J899" s="31"/>
      <c r="K899" s="138"/>
      <c r="L899" s="51"/>
      <c r="M899" s="38"/>
      <c r="N899" s="17"/>
      <c r="O899" s="18"/>
      <c r="P899" s="29"/>
      <c r="Q899" s="44"/>
      <c r="R899" s="46"/>
      <c r="S899" s="29"/>
      <c r="U899" s="52"/>
      <c r="V899" s="52"/>
    </row>
    <row r="900" spans="1:22" ht="15.75" customHeight="1">
      <c r="A900" s="9">
        <v>2501</v>
      </c>
      <c r="B900" s="31"/>
      <c r="C900" s="31"/>
      <c r="D900" s="31"/>
      <c r="E900" s="31"/>
      <c r="F900" s="31"/>
      <c r="G900" s="31"/>
      <c r="H900" s="31"/>
      <c r="I900" s="31"/>
      <c r="J900" s="31"/>
      <c r="K900" s="138"/>
      <c r="L900" s="51"/>
      <c r="M900" s="38"/>
      <c r="N900" s="17"/>
      <c r="O900" s="18"/>
      <c r="P900" s="29"/>
      <c r="Q900" s="44"/>
      <c r="R900" s="46"/>
      <c r="S900" s="29"/>
      <c r="U900" s="52"/>
      <c r="V900" s="52"/>
    </row>
    <row r="901" spans="1:22" ht="15.75" customHeight="1">
      <c r="A901" s="9">
        <v>2502</v>
      </c>
      <c r="B901" s="31"/>
      <c r="C901" s="31"/>
      <c r="D901" s="31"/>
      <c r="E901" s="31"/>
      <c r="F901" s="31"/>
      <c r="G901" s="31"/>
      <c r="H901" s="31"/>
      <c r="I901" s="31"/>
      <c r="J901" s="31"/>
      <c r="K901" s="138"/>
      <c r="L901" s="51">
        <v>1</v>
      </c>
      <c r="M901" s="38"/>
      <c r="N901" s="17"/>
      <c r="O901" s="18"/>
      <c r="P901" s="29"/>
      <c r="Q901" s="44"/>
      <c r="R901" s="46"/>
      <c r="S901" s="29"/>
      <c r="U901" s="52"/>
      <c r="V901" s="52"/>
    </row>
    <row r="902" spans="1:22" ht="15.75" customHeight="1">
      <c r="A902" s="9">
        <v>2601</v>
      </c>
      <c r="B902" s="31"/>
      <c r="C902" s="31"/>
      <c r="D902" s="31"/>
      <c r="E902" s="31"/>
      <c r="F902" s="31"/>
      <c r="G902" s="31"/>
      <c r="H902" s="31"/>
      <c r="I902" s="31"/>
      <c r="J902" s="31"/>
      <c r="K902" s="138"/>
      <c r="L902" s="51"/>
      <c r="M902" s="38"/>
      <c r="N902" s="17"/>
      <c r="O902" s="18"/>
      <c r="P902" s="17"/>
      <c r="Q902" s="18"/>
      <c r="R902" s="28"/>
      <c r="S902" s="29"/>
      <c r="U902" s="52"/>
      <c r="V902" s="52"/>
    </row>
    <row r="903" spans="1:22" ht="15.75" customHeight="1">
      <c r="A903" s="9">
        <v>2602</v>
      </c>
      <c r="B903" s="31"/>
      <c r="C903" s="31"/>
      <c r="D903" s="31"/>
      <c r="E903" s="31"/>
      <c r="F903" s="31"/>
      <c r="G903" s="31"/>
      <c r="H903" s="31"/>
      <c r="I903" s="31"/>
      <c r="J903" s="31"/>
      <c r="K903" s="138"/>
      <c r="L903" s="51"/>
      <c r="M903" s="38"/>
      <c r="N903" s="17"/>
      <c r="O903" s="18"/>
      <c r="P903" s="19" t="s">
        <v>48</v>
      </c>
      <c r="Q903" s="20">
        <v>13</v>
      </c>
      <c r="R903" s="21">
        <f>IF(SUM(L891:L905)=0,"",SUM(L891:L905))</f>
        <v>36</v>
      </c>
      <c r="S903" s="22" t="s">
        <v>3</v>
      </c>
      <c r="U903" s="52"/>
      <c r="V903" s="52"/>
    </row>
    <row r="904" spans="1:22" ht="15.75" customHeight="1">
      <c r="A904" s="9">
        <v>2701</v>
      </c>
      <c r="B904" s="31"/>
      <c r="C904" s="31"/>
      <c r="D904" s="31"/>
      <c r="E904" s="31"/>
      <c r="F904" s="31"/>
      <c r="G904" s="31"/>
      <c r="H904" s="31"/>
      <c r="I904" s="31"/>
      <c r="J904" s="31"/>
      <c r="K904" s="138"/>
      <c r="L904" s="51"/>
      <c r="M904" s="38"/>
      <c r="N904" s="17"/>
      <c r="O904" s="18"/>
      <c r="P904" s="23" t="s">
        <v>50</v>
      </c>
      <c r="Q904" s="24">
        <f>IF(Q903/B889=0,"",Q903/B889)</f>
        <v>0.25</v>
      </c>
      <c r="R904" s="25">
        <f>IF(Q903/R903=0,"",Q903/R903)</f>
        <v>0.3611111111111111</v>
      </c>
      <c r="S904" s="26" t="s">
        <v>51</v>
      </c>
      <c r="U904" s="52"/>
      <c r="V904" s="52"/>
    </row>
    <row r="905" spans="1:22" ht="15.75" customHeight="1">
      <c r="A905" s="9">
        <v>2702</v>
      </c>
      <c r="B905" s="115"/>
      <c r="C905" s="115"/>
      <c r="D905" s="115"/>
      <c r="E905" s="115"/>
      <c r="F905" s="115"/>
      <c r="G905" s="115"/>
      <c r="H905" s="115"/>
      <c r="I905" s="115"/>
      <c r="J905" s="115"/>
      <c r="K905" s="139"/>
      <c r="L905" s="51"/>
      <c r="M905" s="47"/>
      <c r="N905" s="48"/>
      <c r="O905" s="49"/>
      <c r="P905" s="11"/>
      <c r="Q905" s="12"/>
      <c r="R905" s="12"/>
      <c r="S905" s="13"/>
      <c r="U905" s="52"/>
      <c r="V905" s="52"/>
    </row>
    <row r="906" spans="1:22" ht="18" customHeight="1">
      <c r="A906" s="14"/>
      <c r="B906" s="193" t="s">
        <v>37</v>
      </c>
      <c r="C906" s="193"/>
      <c r="D906" s="193"/>
      <c r="E906" s="193"/>
      <c r="F906" s="193"/>
      <c r="G906" s="193"/>
      <c r="H906" s="193"/>
      <c r="I906" s="193"/>
      <c r="J906" s="193"/>
      <c r="K906" s="193"/>
      <c r="L906" s="114">
        <f>SUM(L897:L902)</f>
        <v>36</v>
      </c>
      <c r="M906" s="30">
        <f>IF(L897=0,"",L897/B889)</f>
        <v>0.57692307692307687</v>
      </c>
      <c r="N906" s="30">
        <f>IF(L906=0,"",L906/B889)</f>
        <v>0.69230769230769229</v>
      </c>
      <c r="O906" s="30">
        <f>IF(L898=0,"",N906-M906)</f>
        <v>0.11538461538461542</v>
      </c>
      <c r="P906" s="5"/>
      <c r="Q906" s="6"/>
      <c r="R906" s="16"/>
      <c r="S906" s="5"/>
      <c r="U906" s="52"/>
      <c r="V906" s="52"/>
    </row>
    <row r="907" spans="1:22" ht="12.75" customHeight="1">
      <c r="L907" s="130"/>
      <c r="M907" s="5"/>
      <c r="O907" s="5"/>
      <c r="S907" s="52"/>
      <c r="T907" s="52"/>
      <c r="U907" s="52"/>
      <c r="V907" s="52"/>
    </row>
    <row r="908" spans="1:22" ht="12.75" customHeight="1">
      <c r="L908" s="130"/>
      <c r="M908" s="5"/>
      <c r="O908" s="5"/>
      <c r="S908" s="52"/>
      <c r="T908" s="52"/>
      <c r="U908" s="52"/>
      <c r="V908" s="52"/>
    </row>
    <row r="909" spans="1:22" ht="26.25" customHeight="1">
      <c r="B909" s="194" t="s">
        <v>72</v>
      </c>
      <c r="C909" s="194"/>
      <c r="D909" s="194"/>
      <c r="E909" s="194"/>
      <c r="F909" s="194"/>
      <c r="G909" s="194"/>
      <c r="H909" s="194"/>
      <c r="I909" s="194"/>
      <c r="J909" s="194"/>
      <c r="K909" s="194"/>
      <c r="L909" s="113" t="s">
        <v>63</v>
      </c>
      <c r="M909" s="5"/>
      <c r="N909" s="5"/>
      <c r="O909" s="6"/>
      <c r="P909" s="5"/>
      <c r="Q909" s="6"/>
      <c r="R909" s="6"/>
      <c r="S909" s="6"/>
      <c r="U909" s="52"/>
      <c r="V909" s="52"/>
    </row>
    <row r="910" spans="1:22" ht="20.25" customHeight="1">
      <c r="A910" s="195" t="s">
        <v>1</v>
      </c>
      <c r="B910" s="197" t="s">
        <v>2</v>
      </c>
      <c r="C910" s="205"/>
      <c r="D910" s="205"/>
      <c r="E910" s="205"/>
      <c r="F910" s="205"/>
      <c r="G910" s="205"/>
      <c r="H910" s="205"/>
      <c r="I910" s="205"/>
      <c r="J910" s="205"/>
      <c r="K910" s="206"/>
      <c r="L910" s="200" t="s">
        <v>3</v>
      </c>
      <c r="M910" s="191" t="s">
        <v>4</v>
      </c>
      <c r="N910" s="191" t="s">
        <v>5</v>
      </c>
      <c r="O910" s="202" t="s">
        <v>6</v>
      </c>
      <c r="P910" s="191" t="s">
        <v>7</v>
      </c>
      <c r="Q910" s="189" t="s">
        <v>8</v>
      </c>
      <c r="R910" s="189" t="s">
        <v>9</v>
      </c>
      <c r="S910" s="191" t="s">
        <v>10</v>
      </c>
      <c r="U910" s="52"/>
      <c r="V910" s="52"/>
    </row>
    <row r="911" spans="1:22" ht="15.75" customHeight="1">
      <c r="A911" s="204"/>
      <c r="B911" s="9" t="s">
        <v>11</v>
      </c>
      <c r="C911" s="9" t="s">
        <v>12</v>
      </c>
      <c r="D911" s="9" t="s">
        <v>13</v>
      </c>
      <c r="E911" s="9" t="s">
        <v>14</v>
      </c>
      <c r="F911" s="9" t="s">
        <v>15</v>
      </c>
      <c r="G911" s="9" t="s">
        <v>16</v>
      </c>
      <c r="H911" s="9" t="s">
        <v>17</v>
      </c>
      <c r="I911" s="9" t="s">
        <v>18</v>
      </c>
      <c r="J911" s="9" t="s">
        <v>19</v>
      </c>
      <c r="K911" s="137" t="s">
        <v>20</v>
      </c>
      <c r="L911" s="207"/>
      <c r="M911" s="204"/>
      <c r="N911" s="204"/>
      <c r="O911" s="204"/>
      <c r="P911" s="204"/>
      <c r="Q911" s="204"/>
      <c r="R911" s="204"/>
      <c r="S911" s="204"/>
      <c r="U911" s="52"/>
      <c r="V911" s="52"/>
    </row>
    <row r="912" spans="1:22" ht="15.75" customHeight="1">
      <c r="A912" s="9">
        <v>2001</v>
      </c>
      <c r="B912" s="31">
        <v>31</v>
      </c>
      <c r="C912" s="31"/>
      <c r="D912" s="31"/>
      <c r="E912" s="31"/>
      <c r="F912" s="31"/>
      <c r="G912" s="31"/>
      <c r="H912" s="31"/>
      <c r="I912" s="31"/>
      <c r="J912" s="31"/>
      <c r="K912" s="138"/>
      <c r="L912" s="51"/>
      <c r="M912" s="32"/>
      <c r="N912" s="33"/>
      <c r="O912" s="34"/>
      <c r="P912" s="35"/>
      <c r="Q912" s="36">
        <f>B912</f>
        <v>31</v>
      </c>
      <c r="R912" s="37"/>
      <c r="S912" s="35"/>
      <c r="U912" s="52"/>
      <c r="V912" s="52"/>
    </row>
    <row r="913" spans="1:22" ht="15.75" customHeight="1">
      <c r="A913" s="9">
        <v>2002</v>
      </c>
      <c r="B913" s="31"/>
      <c r="C913" s="31">
        <v>25</v>
      </c>
      <c r="D913" s="31"/>
      <c r="E913" s="31"/>
      <c r="F913" s="31"/>
      <c r="G913" s="31"/>
      <c r="H913" s="31"/>
      <c r="I913" s="31"/>
      <c r="J913" s="31"/>
      <c r="K913" s="138"/>
      <c r="L913" s="51"/>
      <c r="M913" s="38"/>
      <c r="N913" s="17"/>
      <c r="O913" s="39"/>
      <c r="P913" s="40">
        <f>IF(C913=0,"",C913/B912)</f>
        <v>0.80645161290322576</v>
      </c>
      <c r="Q913" s="41">
        <v>25</v>
      </c>
      <c r="R913" s="42">
        <f t="shared" ref="R913:R920" si="78">IF(Q913=0,"",Q913/Q912)</f>
        <v>0.80645161290322576</v>
      </c>
      <c r="S913" s="42">
        <f t="shared" ref="S913:S920" si="79">IF(Q913=0,"",100%-R913)</f>
        <v>0.19354838709677424</v>
      </c>
      <c r="U913" s="52"/>
      <c r="V913" s="52"/>
    </row>
    <row r="914" spans="1:22" ht="15.75" customHeight="1">
      <c r="A914" s="9">
        <v>2101</v>
      </c>
      <c r="B914" s="31"/>
      <c r="C914" s="31"/>
      <c r="D914" s="31">
        <v>23</v>
      </c>
      <c r="E914" s="31"/>
      <c r="F914" s="31"/>
      <c r="G914" s="31"/>
      <c r="H914" s="31"/>
      <c r="I914" s="31"/>
      <c r="J914" s="31"/>
      <c r="K914" s="138"/>
      <c r="L914" s="51"/>
      <c r="M914" s="38"/>
      <c r="N914" s="17"/>
      <c r="O914" s="39"/>
      <c r="P914" s="40">
        <f>IF(D914=0,"",D914/C913)</f>
        <v>0.92</v>
      </c>
      <c r="Q914" s="41">
        <v>25</v>
      </c>
      <c r="R914" s="42">
        <f t="shared" si="78"/>
        <v>1</v>
      </c>
      <c r="S914" s="42">
        <f t="shared" si="79"/>
        <v>0</v>
      </c>
      <c r="T914" s="27">
        <f>Q914/Q912</f>
        <v>0.80645161290322576</v>
      </c>
      <c r="U914" s="52"/>
      <c r="V914" s="52"/>
    </row>
    <row r="915" spans="1:22" ht="15.75" customHeight="1">
      <c r="A915" s="9">
        <v>2102</v>
      </c>
      <c r="B915" s="31"/>
      <c r="C915" s="31"/>
      <c r="D915" s="31"/>
      <c r="E915" s="31">
        <v>23</v>
      </c>
      <c r="F915" s="31"/>
      <c r="G915" s="31"/>
      <c r="H915" s="31"/>
      <c r="I915" s="31"/>
      <c r="J915" s="31"/>
      <c r="K915" s="138"/>
      <c r="L915" s="51"/>
      <c r="M915" s="38"/>
      <c r="N915" s="17"/>
      <c r="O915" s="39"/>
      <c r="P915" s="40">
        <f>IF(E915=0,"",E915/D914)</f>
        <v>1</v>
      </c>
      <c r="Q915" s="41">
        <v>23</v>
      </c>
      <c r="R915" s="42">
        <f t="shared" si="78"/>
        <v>0.92</v>
      </c>
      <c r="S915" s="42">
        <f t="shared" si="79"/>
        <v>7.999999999999996E-2</v>
      </c>
      <c r="U915" s="52"/>
      <c r="V915" s="52"/>
    </row>
    <row r="916" spans="1:22" ht="15.75" customHeight="1">
      <c r="A916" s="9">
        <v>2201</v>
      </c>
      <c r="B916" s="31"/>
      <c r="C916" s="31"/>
      <c r="D916" s="31"/>
      <c r="E916" s="31"/>
      <c r="F916" s="31">
        <v>22</v>
      </c>
      <c r="G916" s="31"/>
      <c r="H916" s="31"/>
      <c r="I916" s="31"/>
      <c r="J916" s="31"/>
      <c r="K916" s="138"/>
      <c r="L916" s="51"/>
      <c r="M916" s="38"/>
      <c r="N916" s="17"/>
      <c r="O916" s="39"/>
      <c r="P916" s="40">
        <f>IF(F916=0,"",F916/E915)</f>
        <v>0.95652173913043481</v>
      </c>
      <c r="Q916" s="41">
        <v>23</v>
      </c>
      <c r="R916" s="42">
        <f t="shared" si="78"/>
        <v>1</v>
      </c>
      <c r="S916" s="42">
        <f t="shared" si="79"/>
        <v>0</v>
      </c>
      <c r="U916" s="52"/>
      <c r="V916" s="52"/>
    </row>
    <row r="917" spans="1:22" ht="15.75" customHeight="1">
      <c r="A917" s="9">
        <v>2202</v>
      </c>
      <c r="B917" s="31"/>
      <c r="C917" s="31"/>
      <c r="D917" s="31"/>
      <c r="E917" s="31"/>
      <c r="F917" s="31"/>
      <c r="G917" s="31">
        <v>19</v>
      </c>
      <c r="H917" s="31"/>
      <c r="I917" s="31"/>
      <c r="J917" s="31"/>
      <c r="K917" s="138"/>
      <c r="L917" s="51"/>
      <c r="M917" s="38"/>
      <c r="N917" s="17"/>
      <c r="O917" s="39"/>
      <c r="P917" s="40">
        <f>IF(G917=0,"",G917/F916)</f>
        <v>0.86363636363636365</v>
      </c>
      <c r="Q917" s="41">
        <v>20</v>
      </c>
      <c r="R917" s="42">
        <f t="shared" si="78"/>
        <v>0.86956521739130432</v>
      </c>
      <c r="S917" s="42">
        <f t="shared" si="79"/>
        <v>0.13043478260869568</v>
      </c>
      <c r="U917" s="52"/>
      <c r="V917" s="52"/>
    </row>
    <row r="918" spans="1:22" ht="15.75" customHeight="1">
      <c r="A918" s="9">
        <v>2301</v>
      </c>
      <c r="B918" s="31"/>
      <c r="C918" s="31"/>
      <c r="D918" s="31"/>
      <c r="E918" s="31"/>
      <c r="F918" s="31"/>
      <c r="G918" s="31"/>
      <c r="H918" s="31">
        <v>19</v>
      </c>
      <c r="I918" s="31"/>
      <c r="J918" s="31"/>
      <c r="K918" s="138"/>
      <c r="L918" s="51"/>
      <c r="M918" s="38"/>
      <c r="N918" s="17"/>
      <c r="O918" s="39"/>
      <c r="P918" s="40">
        <f>IF(H918=0,"",H918/G917)</f>
        <v>1</v>
      </c>
      <c r="Q918" s="41">
        <v>20</v>
      </c>
      <c r="R918" s="42">
        <f t="shared" si="78"/>
        <v>1</v>
      </c>
      <c r="S918" s="42">
        <f t="shared" si="79"/>
        <v>0</v>
      </c>
      <c r="U918" s="52"/>
      <c r="V918" s="52"/>
    </row>
    <row r="919" spans="1:22" ht="15.75" customHeight="1">
      <c r="A919" s="9">
        <v>2302</v>
      </c>
      <c r="B919" s="31"/>
      <c r="C919" s="31"/>
      <c r="D919" s="31"/>
      <c r="E919" s="31"/>
      <c r="F919" s="31"/>
      <c r="G919" s="31"/>
      <c r="H919" s="31"/>
      <c r="I919" s="31">
        <v>19</v>
      </c>
      <c r="J919" s="31"/>
      <c r="K919" s="138"/>
      <c r="L919" s="51"/>
      <c r="M919" s="38"/>
      <c r="N919" s="17"/>
      <c r="O919" s="39"/>
      <c r="P919" s="40">
        <f>IF(I919=0,"",I919/H918)</f>
        <v>1</v>
      </c>
      <c r="Q919" s="41">
        <v>20</v>
      </c>
      <c r="R919" s="42">
        <f t="shared" si="78"/>
        <v>1</v>
      </c>
      <c r="S919" s="42">
        <f t="shared" si="79"/>
        <v>0</v>
      </c>
      <c r="U919" s="52"/>
      <c r="V919" s="52"/>
    </row>
    <row r="920" spans="1:22" ht="15.75" customHeight="1">
      <c r="A920" s="9">
        <v>2401</v>
      </c>
      <c r="B920" s="31"/>
      <c r="C920" s="31"/>
      <c r="D920" s="31"/>
      <c r="E920" s="31"/>
      <c r="F920" s="31"/>
      <c r="G920" s="31"/>
      <c r="H920" s="31"/>
      <c r="I920" s="31"/>
      <c r="J920" s="31">
        <v>19</v>
      </c>
      <c r="K920" s="138"/>
      <c r="L920" s="51">
        <v>17</v>
      </c>
      <c r="M920" s="38"/>
      <c r="N920" s="17"/>
      <c r="O920" s="39"/>
      <c r="P920" s="40">
        <f>IF(J920=0,"",J920/I919)</f>
        <v>1</v>
      </c>
      <c r="Q920" s="41">
        <v>20</v>
      </c>
      <c r="R920" s="42">
        <f t="shared" si="78"/>
        <v>1</v>
      </c>
      <c r="S920" s="42">
        <f t="shared" si="79"/>
        <v>0</v>
      </c>
      <c r="U920" s="52"/>
      <c r="V920" s="52"/>
    </row>
    <row r="921" spans="1:22" ht="15.75" customHeight="1">
      <c r="A921" s="9">
        <v>2402</v>
      </c>
      <c r="B921" s="31"/>
      <c r="C921" s="31"/>
      <c r="D921" s="31"/>
      <c r="E921" s="31"/>
      <c r="F921" s="31"/>
      <c r="G921" s="31"/>
      <c r="H921" s="31"/>
      <c r="I921" s="31"/>
      <c r="J921" s="31">
        <v>2</v>
      </c>
      <c r="K921" s="138"/>
      <c r="L921" s="51">
        <v>1</v>
      </c>
      <c r="M921" s="38"/>
      <c r="N921" s="17"/>
      <c r="O921" s="17"/>
      <c r="P921" s="29"/>
      <c r="Q921" s="41">
        <v>3</v>
      </c>
      <c r="R921" s="46"/>
      <c r="S921" s="29"/>
      <c r="U921" s="52"/>
      <c r="V921" s="52"/>
    </row>
    <row r="922" spans="1:22" ht="15.75" customHeight="1">
      <c r="A922" s="9">
        <v>2501</v>
      </c>
      <c r="B922" s="31"/>
      <c r="C922" s="31"/>
      <c r="D922" s="31"/>
      <c r="E922" s="31"/>
      <c r="F922" s="31"/>
      <c r="G922" s="31"/>
      <c r="H922" s="31"/>
      <c r="I922" s="31"/>
      <c r="J922" s="31">
        <v>1</v>
      </c>
      <c r="K922" s="138"/>
      <c r="L922" s="51">
        <v>1</v>
      </c>
      <c r="M922" s="38"/>
      <c r="N922" s="17"/>
      <c r="O922" s="18"/>
      <c r="P922" s="29"/>
      <c r="Q922" s="44">
        <v>1</v>
      </c>
      <c r="R922" s="46"/>
      <c r="S922" s="29"/>
      <c r="U922" s="52"/>
      <c r="V922" s="52"/>
    </row>
    <row r="923" spans="1:22" ht="15.75" customHeight="1">
      <c r="A923" s="9">
        <v>2502</v>
      </c>
      <c r="B923" s="31"/>
      <c r="C923" s="31"/>
      <c r="D923" s="31"/>
      <c r="E923" s="31"/>
      <c r="F923" s="31"/>
      <c r="G923" s="31"/>
      <c r="H923" s="31"/>
      <c r="I923" s="31"/>
      <c r="J923" s="31"/>
      <c r="K923" s="138"/>
      <c r="L923" s="51"/>
      <c r="M923" s="38"/>
      <c r="N923" s="17"/>
      <c r="O923" s="18"/>
      <c r="P923" s="29"/>
      <c r="Q923" s="44"/>
      <c r="R923" s="46"/>
      <c r="S923" s="29"/>
      <c r="U923" s="52"/>
      <c r="V923" s="52"/>
    </row>
    <row r="924" spans="1:22" ht="15.75" customHeight="1">
      <c r="A924" s="9">
        <v>2601</v>
      </c>
      <c r="B924" s="31"/>
      <c r="C924" s="31"/>
      <c r="D924" s="31"/>
      <c r="E924" s="31"/>
      <c r="F924" s="31"/>
      <c r="G924" s="31"/>
      <c r="H924" s="31"/>
      <c r="I924" s="31"/>
      <c r="J924" s="31"/>
      <c r="K924" s="138"/>
      <c r="L924" s="51"/>
      <c r="M924" s="38"/>
      <c r="N924" s="17"/>
      <c r="O924" s="18"/>
      <c r="P924" s="29"/>
      <c r="Q924" s="44"/>
      <c r="R924" s="46"/>
      <c r="S924" s="29"/>
      <c r="U924" s="52"/>
      <c r="V924" s="52"/>
    </row>
    <row r="925" spans="1:22" ht="15.75" customHeight="1">
      <c r="A925" s="9">
        <v>2602</v>
      </c>
      <c r="B925" s="31"/>
      <c r="C925" s="31"/>
      <c r="D925" s="31"/>
      <c r="E925" s="31"/>
      <c r="F925" s="31"/>
      <c r="G925" s="31"/>
      <c r="H925" s="31"/>
      <c r="I925" s="31"/>
      <c r="J925" s="31"/>
      <c r="K925" s="138"/>
      <c r="L925" s="51"/>
      <c r="M925" s="38"/>
      <c r="N925" s="17"/>
      <c r="O925" s="18"/>
      <c r="P925" s="17"/>
      <c r="Q925" s="18"/>
      <c r="R925" s="28"/>
      <c r="S925" s="29"/>
      <c r="U925" s="52"/>
      <c r="V925" s="52"/>
    </row>
    <row r="926" spans="1:22" ht="15.75" customHeight="1">
      <c r="A926" s="9">
        <v>2701</v>
      </c>
      <c r="B926" s="31"/>
      <c r="C926" s="31"/>
      <c r="D926" s="31"/>
      <c r="E926" s="31"/>
      <c r="F926" s="31"/>
      <c r="G926" s="31"/>
      <c r="H926" s="31"/>
      <c r="I926" s="31"/>
      <c r="J926" s="31"/>
      <c r="K926" s="138"/>
      <c r="L926" s="51"/>
      <c r="M926" s="38"/>
      <c r="N926" s="17"/>
      <c r="O926" s="18"/>
      <c r="P926" s="19" t="s">
        <v>48</v>
      </c>
      <c r="Q926" s="20">
        <v>5</v>
      </c>
      <c r="R926" s="21">
        <f>IF(SUM(L914:L922)=0,"",SUM(L914:L922))</f>
        <v>19</v>
      </c>
      <c r="S926" s="22" t="s">
        <v>3</v>
      </c>
      <c r="U926" s="52"/>
      <c r="V926" s="52"/>
    </row>
    <row r="927" spans="1:22" ht="15.75" customHeight="1">
      <c r="A927" s="9">
        <v>2702</v>
      </c>
      <c r="B927" s="31"/>
      <c r="C927" s="31"/>
      <c r="D927" s="31"/>
      <c r="E927" s="31"/>
      <c r="F927" s="31"/>
      <c r="G927" s="31"/>
      <c r="H927" s="31"/>
      <c r="I927" s="31"/>
      <c r="J927" s="31"/>
      <c r="K927" s="138"/>
      <c r="L927" s="51"/>
      <c r="M927" s="38"/>
      <c r="N927" s="17"/>
      <c r="O927" s="18"/>
      <c r="P927" s="23" t="s">
        <v>50</v>
      </c>
      <c r="Q927" s="24">
        <f>IF(Q926/B912=0,"",Q926/B912)</f>
        <v>0.16129032258064516</v>
      </c>
      <c r="R927" s="25">
        <f>IF(Q926/R926=0,"",Q926/R926)</f>
        <v>0.26315789473684209</v>
      </c>
      <c r="S927" s="26" t="s">
        <v>51</v>
      </c>
      <c r="U927" s="52"/>
      <c r="V927" s="52"/>
    </row>
    <row r="928" spans="1:22" ht="15.75" customHeight="1">
      <c r="A928" s="9">
        <v>2801</v>
      </c>
      <c r="B928" s="115"/>
      <c r="C928" s="115"/>
      <c r="D928" s="115"/>
      <c r="E928" s="115"/>
      <c r="F928" s="115"/>
      <c r="G928" s="115"/>
      <c r="H928" s="115"/>
      <c r="I928" s="115"/>
      <c r="J928" s="115"/>
      <c r="K928" s="139"/>
      <c r="L928" s="51"/>
      <c r="M928" s="47"/>
      <c r="N928" s="48"/>
      <c r="O928" s="49"/>
      <c r="P928" s="11"/>
      <c r="Q928" s="12"/>
      <c r="R928" s="12"/>
      <c r="S928" s="13"/>
      <c r="U928" s="52"/>
      <c r="V928" s="52"/>
    </row>
    <row r="929" spans="1:22" ht="18" customHeight="1">
      <c r="A929" s="14"/>
      <c r="B929" s="193" t="s">
        <v>37</v>
      </c>
      <c r="C929" s="193"/>
      <c r="D929" s="193"/>
      <c r="E929" s="193"/>
      <c r="F929" s="193"/>
      <c r="G929" s="193"/>
      <c r="H929" s="193"/>
      <c r="I929" s="193"/>
      <c r="J929" s="193"/>
      <c r="K929" s="193"/>
      <c r="L929" s="114">
        <f>SUM(L920:L925)</f>
        <v>19</v>
      </c>
      <c r="M929" s="30">
        <f>IF(L920=0,"",L920/B912)</f>
        <v>0.54838709677419351</v>
      </c>
      <c r="N929" s="30">
        <f>IF(L929=0,"",L929/B912)</f>
        <v>0.61290322580645162</v>
      </c>
      <c r="O929" s="30">
        <f>IF(L921=0,"",N929-M929)</f>
        <v>6.4516129032258118E-2</v>
      </c>
      <c r="P929" s="5"/>
      <c r="Q929" s="6"/>
      <c r="R929" s="16"/>
      <c r="S929" s="5"/>
      <c r="U929" s="52"/>
      <c r="V929" s="52"/>
    </row>
    <row r="930" spans="1:22" ht="12.75" customHeight="1">
      <c r="L930" s="130"/>
      <c r="M930" s="5"/>
      <c r="O930" s="5"/>
      <c r="S930" s="52"/>
      <c r="T930" s="52"/>
      <c r="U930" s="52"/>
      <c r="V930" s="52"/>
    </row>
    <row r="931" spans="1:22" ht="12.75" customHeight="1">
      <c r="L931" s="130"/>
      <c r="M931" s="5"/>
      <c r="O931" s="5"/>
      <c r="S931" s="52"/>
      <c r="T931" s="52"/>
      <c r="U931" s="52"/>
      <c r="V931" s="52"/>
    </row>
    <row r="932" spans="1:22" ht="26.25" customHeight="1">
      <c r="B932" s="194" t="s">
        <v>72</v>
      </c>
      <c r="C932" s="194"/>
      <c r="D932" s="194"/>
      <c r="E932" s="194"/>
      <c r="F932" s="194"/>
      <c r="G932" s="194"/>
      <c r="H932" s="194"/>
      <c r="I932" s="194"/>
      <c r="J932" s="194"/>
      <c r="K932" s="194"/>
      <c r="L932" s="113" t="s">
        <v>64</v>
      </c>
      <c r="M932" s="5"/>
      <c r="N932" s="5"/>
      <c r="O932" s="6"/>
      <c r="P932" s="5"/>
      <c r="Q932" s="6"/>
      <c r="R932" s="6"/>
      <c r="S932" s="6"/>
      <c r="U932" s="52"/>
      <c r="V932" s="52"/>
    </row>
    <row r="933" spans="1:22" ht="20.25" customHeight="1">
      <c r="A933" s="195" t="s">
        <v>1</v>
      </c>
      <c r="B933" s="197" t="s">
        <v>2</v>
      </c>
      <c r="C933" s="205"/>
      <c r="D933" s="205"/>
      <c r="E933" s="205"/>
      <c r="F933" s="205"/>
      <c r="G933" s="205"/>
      <c r="H933" s="205"/>
      <c r="I933" s="205"/>
      <c r="J933" s="205"/>
      <c r="K933" s="206"/>
      <c r="L933" s="200" t="s">
        <v>3</v>
      </c>
      <c r="M933" s="191" t="s">
        <v>4</v>
      </c>
      <c r="N933" s="191" t="s">
        <v>5</v>
      </c>
      <c r="O933" s="202" t="s">
        <v>6</v>
      </c>
      <c r="P933" s="191" t="s">
        <v>7</v>
      </c>
      <c r="Q933" s="189" t="s">
        <v>8</v>
      </c>
      <c r="R933" s="189" t="s">
        <v>9</v>
      </c>
      <c r="S933" s="191" t="s">
        <v>10</v>
      </c>
      <c r="U933" s="52"/>
      <c r="V933" s="52"/>
    </row>
    <row r="934" spans="1:22" ht="15.75" customHeight="1">
      <c r="A934" s="204"/>
      <c r="B934" s="9" t="s">
        <v>11</v>
      </c>
      <c r="C934" s="9" t="s">
        <v>12</v>
      </c>
      <c r="D934" s="9" t="s">
        <v>13</v>
      </c>
      <c r="E934" s="9" t="s">
        <v>14</v>
      </c>
      <c r="F934" s="9" t="s">
        <v>15</v>
      </c>
      <c r="G934" s="9" t="s">
        <v>16</v>
      </c>
      <c r="H934" s="9" t="s">
        <v>17</v>
      </c>
      <c r="I934" s="9" t="s">
        <v>18</v>
      </c>
      <c r="J934" s="9" t="s">
        <v>19</v>
      </c>
      <c r="K934" s="137" t="s">
        <v>20</v>
      </c>
      <c r="L934" s="207"/>
      <c r="M934" s="204"/>
      <c r="N934" s="204"/>
      <c r="O934" s="204"/>
      <c r="P934" s="204"/>
      <c r="Q934" s="204"/>
      <c r="R934" s="204"/>
      <c r="S934" s="204"/>
      <c r="U934" s="52"/>
      <c r="V934" s="52"/>
    </row>
    <row r="935" spans="1:22" ht="15.75" customHeight="1">
      <c r="A935" s="9">
        <v>2002</v>
      </c>
      <c r="B935" s="31">
        <v>49</v>
      </c>
      <c r="C935" s="31"/>
      <c r="D935" s="31"/>
      <c r="E935" s="31"/>
      <c r="F935" s="31"/>
      <c r="G935" s="31"/>
      <c r="H935" s="31"/>
      <c r="I935" s="31"/>
      <c r="J935" s="31"/>
      <c r="K935" s="138"/>
      <c r="L935" s="51"/>
      <c r="M935" s="32"/>
      <c r="N935" s="33"/>
      <c r="O935" s="34"/>
      <c r="P935" s="35"/>
      <c r="Q935" s="36">
        <f>B935</f>
        <v>49</v>
      </c>
      <c r="R935" s="37"/>
      <c r="S935" s="35"/>
      <c r="U935" s="52"/>
      <c r="V935" s="52"/>
    </row>
    <row r="936" spans="1:22" ht="15.75" customHeight="1">
      <c r="A936" s="9">
        <v>2101</v>
      </c>
      <c r="B936" s="31"/>
      <c r="C936" s="31">
        <v>45</v>
      </c>
      <c r="D936" s="31"/>
      <c r="E936" s="31"/>
      <c r="F936" s="31"/>
      <c r="G936" s="31"/>
      <c r="H936" s="31"/>
      <c r="I936" s="31"/>
      <c r="J936" s="31"/>
      <c r="K936" s="138"/>
      <c r="L936" s="51"/>
      <c r="M936" s="38"/>
      <c r="N936" s="17"/>
      <c r="O936" s="39"/>
      <c r="P936" s="40">
        <f>IF(C936=0,"",C936/B935)</f>
        <v>0.91836734693877553</v>
      </c>
      <c r="Q936" s="41">
        <v>45</v>
      </c>
      <c r="R936" s="42">
        <f t="shared" ref="R936:R943" si="80">IF(Q936=0,"",Q936/Q935)</f>
        <v>0.91836734693877553</v>
      </c>
      <c r="S936" s="42">
        <f t="shared" ref="S936:S943" si="81">IF(Q936=0,"",100%-R936)</f>
        <v>8.1632653061224469E-2</v>
      </c>
      <c r="U936" s="52"/>
      <c r="V936" s="52"/>
    </row>
    <row r="937" spans="1:22" ht="15.75" customHeight="1">
      <c r="A937" s="9">
        <v>2102</v>
      </c>
      <c r="B937" s="31"/>
      <c r="C937" s="31"/>
      <c r="D937" s="31">
        <v>36</v>
      </c>
      <c r="E937" s="31"/>
      <c r="F937" s="31"/>
      <c r="G937" s="31"/>
      <c r="H937" s="31"/>
      <c r="I937" s="31"/>
      <c r="J937" s="31"/>
      <c r="K937" s="138"/>
      <c r="L937" s="51"/>
      <c r="M937" s="38"/>
      <c r="N937" s="17"/>
      <c r="O937" s="39"/>
      <c r="P937" s="40">
        <f>IF(D937=0,"",D937/C936)</f>
        <v>0.8</v>
      </c>
      <c r="Q937" s="41">
        <v>38</v>
      </c>
      <c r="R937" s="42">
        <f t="shared" si="80"/>
        <v>0.84444444444444444</v>
      </c>
      <c r="S937" s="42">
        <f t="shared" si="81"/>
        <v>0.15555555555555556</v>
      </c>
      <c r="T937" s="27">
        <f>Q937/Q935</f>
        <v>0.77551020408163263</v>
      </c>
      <c r="U937" s="52"/>
      <c r="V937" s="52"/>
    </row>
    <row r="938" spans="1:22" ht="15.75" customHeight="1">
      <c r="A938" s="9">
        <v>2201</v>
      </c>
      <c r="B938" s="31"/>
      <c r="C938" s="31"/>
      <c r="D938" s="31"/>
      <c r="E938" s="31">
        <v>32</v>
      </c>
      <c r="F938" s="31"/>
      <c r="G938" s="31"/>
      <c r="H938" s="31"/>
      <c r="I938" s="31"/>
      <c r="J938" s="31"/>
      <c r="K938" s="138"/>
      <c r="L938" s="51"/>
      <c r="M938" s="38"/>
      <c r="N938" s="17"/>
      <c r="O938" s="39"/>
      <c r="P938" s="40">
        <f>IF(E938=0,"",E938/D937)</f>
        <v>0.88888888888888884</v>
      </c>
      <c r="Q938" s="41">
        <v>33</v>
      </c>
      <c r="R938" s="42">
        <f t="shared" si="80"/>
        <v>0.86842105263157898</v>
      </c>
      <c r="S938" s="42">
        <f t="shared" si="81"/>
        <v>0.13157894736842102</v>
      </c>
      <c r="U938" s="52"/>
      <c r="V938" s="52"/>
    </row>
    <row r="939" spans="1:22" ht="15.75" customHeight="1">
      <c r="A939" s="9">
        <v>2202</v>
      </c>
      <c r="B939" s="31"/>
      <c r="C939" s="31"/>
      <c r="D939" s="31"/>
      <c r="E939" s="31"/>
      <c r="F939" s="31">
        <v>31</v>
      </c>
      <c r="G939" s="31"/>
      <c r="H939" s="31"/>
      <c r="I939" s="31"/>
      <c r="J939" s="31"/>
      <c r="K939" s="138"/>
      <c r="L939" s="51"/>
      <c r="M939" s="38"/>
      <c r="N939" s="17"/>
      <c r="O939" s="39"/>
      <c r="P939" s="40">
        <f>IF(F939=0,"",F939/E938)</f>
        <v>0.96875</v>
      </c>
      <c r="Q939" s="41">
        <v>33</v>
      </c>
      <c r="R939" s="42">
        <f t="shared" si="80"/>
        <v>1</v>
      </c>
      <c r="S939" s="42">
        <f t="shared" si="81"/>
        <v>0</v>
      </c>
      <c r="U939" s="52"/>
      <c r="V939" s="52"/>
    </row>
    <row r="940" spans="1:22" ht="15.75" customHeight="1">
      <c r="A940" s="9">
        <v>2301</v>
      </c>
      <c r="B940" s="31"/>
      <c r="C940" s="31"/>
      <c r="D940" s="31"/>
      <c r="E940" s="31"/>
      <c r="F940" s="31"/>
      <c r="G940" s="31">
        <v>31</v>
      </c>
      <c r="H940" s="31"/>
      <c r="I940" s="31"/>
      <c r="J940" s="31"/>
      <c r="K940" s="138"/>
      <c r="L940" s="51"/>
      <c r="M940" s="38"/>
      <c r="N940" s="17"/>
      <c r="O940" s="39"/>
      <c r="P940" s="40">
        <f>IF(G940=0,"",G940/F939)</f>
        <v>1</v>
      </c>
      <c r="Q940" s="41">
        <v>33</v>
      </c>
      <c r="R940" s="42">
        <f t="shared" si="80"/>
        <v>1</v>
      </c>
      <c r="S940" s="42">
        <f t="shared" si="81"/>
        <v>0</v>
      </c>
      <c r="U940" s="52"/>
      <c r="V940" s="52"/>
    </row>
    <row r="941" spans="1:22" ht="15.75" customHeight="1">
      <c r="A941" s="9">
        <v>2302</v>
      </c>
      <c r="B941" s="31"/>
      <c r="C941" s="31"/>
      <c r="D941" s="31"/>
      <c r="E941" s="31"/>
      <c r="F941" s="31"/>
      <c r="G941" s="31"/>
      <c r="H941" s="31">
        <v>30</v>
      </c>
      <c r="I941" s="31"/>
      <c r="J941" s="31"/>
      <c r="K941" s="138"/>
      <c r="L941" s="51"/>
      <c r="M941" s="38"/>
      <c r="N941" s="17"/>
      <c r="O941" s="39"/>
      <c r="P941" s="40">
        <f>IF(H941=0,"",H941/G940)</f>
        <v>0.967741935483871</v>
      </c>
      <c r="Q941" s="41">
        <v>33</v>
      </c>
      <c r="R941" s="42">
        <f t="shared" si="80"/>
        <v>1</v>
      </c>
      <c r="S941" s="42">
        <f t="shared" si="81"/>
        <v>0</v>
      </c>
      <c r="U941" s="52"/>
      <c r="V941" s="52"/>
    </row>
    <row r="942" spans="1:22" ht="15.75" customHeight="1">
      <c r="A942" s="9">
        <v>2401</v>
      </c>
      <c r="B942" s="31"/>
      <c r="C942" s="31"/>
      <c r="D942" s="31"/>
      <c r="E942" s="31"/>
      <c r="F942" s="31"/>
      <c r="G942" s="31"/>
      <c r="H942" s="31"/>
      <c r="I942" s="31">
        <v>28</v>
      </c>
      <c r="J942" s="31"/>
      <c r="K942" s="138"/>
      <c r="L942" s="51"/>
      <c r="M942" s="38"/>
      <c r="N942" s="17"/>
      <c r="O942" s="39"/>
      <c r="P942" s="40">
        <f>IF(I942=0,"",I942/H941)</f>
        <v>0.93333333333333335</v>
      </c>
      <c r="Q942" s="41">
        <v>33</v>
      </c>
      <c r="R942" s="42">
        <f t="shared" si="80"/>
        <v>1</v>
      </c>
      <c r="S942" s="42">
        <f t="shared" si="81"/>
        <v>0</v>
      </c>
      <c r="U942" s="52"/>
      <c r="V942" s="52"/>
    </row>
    <row r="943" spans="1:22" ht="15.75" customHeight="1">
      <c r="A943" s="9">
        <v>2402</v>
      </c>
      <c r="B943" s="31"/>
      <c r="C943" s="31"/>
      <c r="D943" s="31"/>
      <c r="E943" s="31"/>
      <c r="F943" s="31"/>
      <c r="G943" s="31"/>
      <c r="H943" s="31"/>
      <c r="I943" s="31"/>
      <c r="J943" s="31">
        <v>28</v>
      </c>
      <c r="K943" s="138"/>
      <c r="L943" s="51">
        <v>23</v>
      </c>
      <c r="M943" s="38"/>
      <c r="N943" s="17"/>
      <c r="O943" s="39"/>
      <c r="P943" s="40">
        <f>IF(J943=0,"",J943/I942)</f>
        <v>1</v>
      </c>
      <c r="Q943" s="41">
        <v>33</v>
      </c>
      <c r="R943" s="42">
        <f t="shared" si="80"/>
        <v>1</v>
      </c>
      <c r="S943" s="42">
        <f t="shared" si="81"/>
        <v>0</v>
      </c>
      <c r="U943" s="52"/>
      <c r="V943" s="52"/>
    </row>
    <row r="944" spans="1:22" ht="15.75" customHeight="1">
      <c r="A944" s="9">
        <v>2501</v>
      </c>
      <c r="B944" s="31"/>
      <c r="C944" s="31"/>
      <c r="D944" s="31"/>
      <c r="E944" s="31"/>
      <c r="F944" s="31"/>
      <c r="G944" s="31"/>
      <c r="H944" s="31"/>
      <c r="I944" s="31"/>
      <c r="J944" s="31">
        <v>5</v>
      </c>
      <c r="K944" s="138"/>
      <c r="L944" s="51">
        <v>6</v>
      </c>
      <c r="M944" s="38"/>
      <c r="N944" s="17"/>
      <c r="O944" s="17"/>
      <c r="P944" s="29"/>
      <c r="Q944" s="41">
        <v>10</v>
      </c>
      <c r="R944" s="46"/>
      <c r="S944" s="29"/>
      <c r="U944" s="52"/>
      <c r="V944" s="52"/>
    </row>
    <row r="945" spans="1:22" ht="15.75" customHeight="1">
      <c r="A945" s="9">
        <v>2502</v>
      </c>
      <c r="B945" s="31"/>
      <c r="C945" s="31"/>
      <c r="D945" s="31"/>
      <c r="E945" s="31"/>
      <c r="F945" s="31"/>
      <c r="G945" s="31"/>
      <c r="H945" s="31"/>
      <c r="I945" s="31"/>
      <c r="J945" s="31">
        <v>3</v>
      </c>
      <c r="K945" s="138"/>
      <c r="L945" s="51">
        <v>3</v>
      </c>
      <c r="M945" s="38"/>
      <c r="N945" s="17"/>
      <c r="O945" s="18"/>
      <c r="P945" s="29"/>
      <c r="Q945" s="44">
        <v>4</v>
      </c>
      <c r="R945" s="46"/>
      <c r="S945" s="29"/>
      <c r="U945" s="52"/>
      <c r="V945" s="52"/>
    </row>
    <row r="946" spans="1:22" ht="15.75" customHeight="1">
      <c r="A946" s="9">
        <v>2601</v>
      </c>
      <c r="B946" s="31"/>
      <c r="C946" s="31"/>
      <c r="D946" s="31"/>
      <c r="E946" s="31"/>
      <c r="F946" s="31"/>
      <c r="G946" s="31"/>
      <c r="H946" s="31"/>
      <c r="I946" s="31"/>
      <c r="J946" s="31">
        <v>1</v>
      </c>
      <c r="K946" s="138"/>
      <c r="L946" s="51"/>
      <c r="M946" s="38"/>
      <c r="N946" s="17"/>
      <c r="O946" s="18"/>
      <c r="P946" s="29"/>
      <c r="Q946" s="44">
        <v>1</v>
      </c>
      <c r="R946" s="46"/>
      <c r="S946" s="29"/>
      <c r="U946" s="52"/>
      <c r="V946" s="52"/>
    </row>
    <row r="947" spans="1:22" ht="15.75" customHeight="1">
      <c r="A947" s="9">
        <v>2602</v>
      </c>
      <c r="B947" s="31"/>
      <c r="C947" s="31"/>
      <c r="D947" s="31"/>
      <c r="E947" s="31"/>
      <c r="F947" s="31"/>
      <c r="G947" s="31"/>
      <c r="H947" s="31"/>
      <c r="I947" s="31"/>
      <c r="J947" s="31"/>
      <c r="K947" s="138"/>
      <c r="L947" s="51"/>
      <c r="M947" s="38"/>
      <c r="N947" s="17"/>
      <c r="O947" s="18"/>
      <c r="P947" s="29"/>
      <c r="Q947" s="44"/>
      <c r="R947" s="46"/>
      <c r="S947" s="29"/>
      <c r="U947" s="52"/>
      <c r="V947" s="52"/>
    </row>
    <row r="948" spans="1:22" ht="15.75" customHeight="1">
      <c r="A948" s="9">
        <v>2701</v>
      </c>
      <c r="B948" s="31"/>
      <c r="C948" s="31"/>
      <c r="D948" s="31"/>
      <c r="E948" s="31"/>
      <c r="F948" s="31"/>
      <c r="G948" s="31"/>
      <c r="H948" s="31"/>
      <c r="I948" s="31"/>
      <c r="J948" s="31"/>
      <c r="K948" s="138"/>
      <c r="L948" s="51"/>
      <c r="M948" s="38"/>
      <c r="N948" s="17"/>
      <c r="O948" s="18"/>
      <c r="P948" s="17"/>
      <c r="Q948" s="18"/>
      <c r="R948" s="28"/>
      <c r="S948" s="29"/>
      <c r="U948" s="52"/>
      <c r="V948" s="52"/>
    </row>
    <row r="949" spans="1:22" ht="15.75" customHeight="1">
      <c r="A949" s="9">
        <v>2702</v>
      </c>
      <c r="B949" s="31"/>
      <c r="C949" s="31"/>
      <c r="D949" s="31"/>
      <c r="E949" s="31"/>
      <c r="F949" s="31"/>
      <c r="G949" s="31"/>
      <c r="H949" s="31"/>
      <c r="I949" s="31"/>
      <c r="J949" s="31"/>
      <c r="K949" s="138"/>
      <c r="L949" s="51"/>
      <c r="M949" s="38"/>
      <c r="N949" s="17"/>
      <c r="O949" s="18"/>
      <c r="P949" s="19" t="s">
        <v>48</v>
      </c>
      <c r="Q949" s="20">
        <v>7</v>
      </c>
      <c r="R949" s="21">
        <f>IF(SUM(L937:L945)=0,"",SUM(L937:L945))</f>
        <v>32</v>
      </c>
      <c r="S949" s="22" t="s">
        <v>3</v>
      </c>
      <c r="U949" s="52"/>
      <c r="V949" s="52"/>
    </row>
    <row r="950" spans="1:22" ht="15.75" customHeight="1">
      <c r="A950" s="9">
        <v>2801</v>
      </c>
      <c r="B950" s="31"/>
      <c r="C950" s="31"/>
      <c r="D950" s="31"/>
      <c r="E950" s="31"/>
      <c r="F950" s="31"/>
      <c r="G950" s="31"/>
      <c r="H950" s="31"/>
      <c r="I950" s="31"/>
      <c r="J950" s="31"/>
      <c r="K950" s="138"/>
      <c r="L950" s="51"/>
      <c r="M950" s="38"/>
      <c r="N950" s="17"/>
      <c r="O950" s="18"/>
      <c r="P950" s="23" t="s">
        <v>50</v>
      </c>
      <c r="Q950" s="24">
        <f>IF(Q949/B935=0,"",Q949/B935)</f>
        <v>0.14285714285714285</v>
      </c>
      <c r="R950" s="25">
        <f>IF(Q949/R949=0,"",Q949/R949)</f>
        <v>0.21875</v>
      </c>
      <c r="S950" s="26" t="s">
        <v>51</v>
      </c>
      <c r="U950" s="52"/>
      <c r="V950" s="52"/>
    </row>
    <row r="951" spans="1:22" ht="15.75" customHeight="1">
      <c r="A951" s="9">
        <v>2802</v>
      </c>
      <c r="B951" s="115"/>
      <c r="C951" s="115"/>
      <c r="D951" s="115"/>
      <c r="E951" s="115"/>
      <c r="F951" s="115"/>
      <c r="G951" s="115"/>
      <c r="H951" s="115"/>
      <c r="I951" s="115"/>
      <c r="J951" s="115"/>
      <c r="K951" s="139"/>
      <c r="L951" s="51"/>
      <c r="M951" s="47"/>
      <c r="N951" s="48"/>
      <c r="O951" s="49"/>
      <c r="P951" s="11"/>
      <c r="Q951" s="12"/>
      <c r="R951" s="12"/>
      <c r="S951" s="13"/>
      <c r="U951" s="52"/>
      <c r="V951" s="52"/>
    </row>
    <row r="952" spans="1:22" ht="18" customHeight="1">
      <c r="A952" s="14"/>
      <c r="B952" s="193" t="s">
        <v>37</v>
      </c>
      <c r="C952" s="193"/>
      <c r="D952" s="193"/>
      <c r="E952" s="193"/>
      <c r="F952" s="193"/>
      <c r="G952" s="193"/>
      <c r="H952" s="193"/>
      <c r="I952" s="193"/>
      <c r="J952" s="193"/>
      <c r="K952" s="193"/>
      <c r="L952" s="114">
        <f>SUM(L943:L948)</f>
        <v>32</v>
      </c>
      <c r="M952" s="30">
        <f>IF(L943=0,"",L943/B935)</f>
        <v>0.46938775510204084</v>
      </c>
      <c r="N952" s="30">
        <f>IF(L952=0,"",L952/B935)</f>
        <v>0.65306122448979587</v>
      </c>
      <c r="O952" s="30">
        <f>IF(L943=0,"",N952-M952)</f>
        <v>0.18367346938775503</v>
      </c>
      <c r="P952" s="5"/>
      <c r="Q952" s="6"/>
      <c r="R952" s="16"/>
      <c r="S952" s="5"/>
      <c r="U952" s="52"/>
      <c r="V952" s="52"/>
    </row>
    <row r="953" spans="1:22" ht="12.75" customHeight="1">
      <c r="L953" s="130"/>
      <c r="M953" s="5"/>
      <c r="O953" s="5"/>
      <c r="S953" s="52"/>
      <c r="T953" s="52"/>
      <c r="U953" s="52"/>
      <c r="V953" s="52"/>
    </row>
    <row r="954" spans="1:22" ht="12.75" customHeight="1">
      <c r="L954" s="130"/>
      <c r="M954" s="5"/>
      <c r="O954" s="5"/>
      <c r="S954" s="52"/>
      <c r="T954" s="52"/>
      <c r="U954" s="52"/>
      <c r="V954" s="52"/>
    </row>
    <row r="955" spans="1:22" ht="26.25" customHeight="1">
      <c r="B955" s="194" t="s">
        <v>72</v>
      </c>
      <c r="C955" s="194"/>
      <c r="D955" s="194"/>
      <c r="E955" s="194"/>
      <c r="F955" s="194"/>
      <c r="G955" s="194"/>
      <c r="H955" s="194"/>
      <c r="I955" s="194"/>
      <c r="J955" s="194"/>
      <c r="K955" s="194"/>
      <c r="L955" s="113" t="s">
        <v>65</v>
      </c>
      <c r="M955" s="5"/>
      <c r="N955" s="5"/>
      <c r="O955" s="6"/>
      <c r="P955" s="5"/>
      <c r="Q955" s="6"/>
      <c r="R955" s="6"/>
      <c r="S955" s="6"/>
      <c r="U955" s="52"/>
      <c r="V955" s="52"/>
    </row>
    <row r="956" spans="1:22" ht="20.25" customHeight="1">
      <c r="A956" s="195" t="s">
        <v>1</v>
      </c>
      <c r="B956" s="197" t="s">
        <v>2</v>
      </c>
      <c r="C956" s="205"/>
      <c r="D956" s="205"/>
      <c r="E956" s="205"/>
      <c r="F956" s="205"/>
      <c r="G956" s="205"/>
      <c r="H956" s="205"/>
      <c r="I956" s="205"/>
      <c r="J956" s="205"/>
      <c r="K956" s="206"/>
      <c r="L956" s="200" t="s">
        <v>3</v>
      </c>
      <c r="M956" s="191" t="s">
        <v>4</v>
      </c>
      <c r="N956" s="191" t="s">
        <v>5</v>
      </c>
      <c r="O956" s="202" t="s">
        <v>6</v>
      </c>
      <c r="P956" s="191" t="s">
        <v>7</v>
      </c>
      <c r="Q956" s="189" t="s">
        <v>8</v>
      </c>
      <c r="R956" s="189" t="s">
        <v>9</v>
      </c>
      <c r="S956" s="191" t="s">
        <v>10</v>
      </c>
      <c r="U956" s="52"/>
      <c r="V956" s="52"/>
    </row>
    <row r="957" spans="1:22" ht="15.75" customHeight="1">
      <c r="A957" s="204"/>
      <c r="B957" s="9" t="s">
        <v>11</v>
      </c>
      <c r="C957" s="9" t="s">
        <v>12</v>
      </c>
      <c r="D957" s="9" t="s">
        <v>13</v>
      </c>
      <c r="E957" s="9" t="s">
        <v>14</v>
      </c>
      <c r="F957" s="9" t="s">
        <v>15</v>
      </c>
      <c r="G957" s="9" t="s">
        <v>16</v>
      </c>
      <c r="H957" s="9" t="s">
        <v>17</v>
      </c>
      <c r="I957" s="9" t="s">
        <v>18</v>
      </c>
      <c r="J957" s="9" t="s">
        <v>19</v>
      </c>
      <c r="K957" s="137" t="s">
        <v>20</v>
      </c>
      <c r="L957" s="207"/>
      <c r="M957" s="204"/>
      <c r="N957" s="204"/>
      <c r="O957" s="204"/>
      <c r="P957" s="204"/>
      <c r="Q957" s="204"/>
      <c r="R957" s="204"/>
      <c r="S957" s="204"/>
      <c r="U957" s="52"/>
      <c r="V957" s="52"/>
    </row>
    <row r="958" spans="1:22" ht="15.75" customHeight="1">
      <c r="A958" s="9">
        <v>2101</v>
      </c>
      <c r="B958" s="31">
        <v>49</v>
      </c>
      <c r="C958" s="31"/>
      <c r="D958" s="31"/>
      <c r="E958" s="31"/>
      <c r="F958" s="31"/>
      <c r="G958" s="31"/>
      <c r="H958" s="31"/>
      <c r="I958" s="31"/>
      <c r="J958" s="31"/>
      <c r="K958" s="138"/>
      <c r="L958" s="51"/>
      <c r="M958" s="32"/>
      <c r="N958" s="33"/>
      <c r="O958" s="34"/>
      <c r="P958" s="35"/>
      <c r="Q958" s="36">
        <f>B958</f>
        <v>49</v>
      </c>
      <c r="R958" s="37"/>
      <c r="S958" s="35"/>
      <c r="U958" s="52"/>
      <c r="V958" s="52"/>
    </row>
    <row r="959" spans="1:22" ht="15.75" customHeight="1">
      <c r="A959" s="9">
        <v>2102</v>
      </c>
      <c r="B959" s="31"/>
      <c r="C959" s="31">
        <v>44</v>
      </c>
      <c r="D959" s="31"/>
      <c r="E959" s="31"/>
      <c r="F959" s="31"/>
      <c r="G959" s="31"/>
      <c r="H959" s="31"/>
      <c r="I959" s="31"/>
      <c r="J959" s="31"/>
      <c r="K959" s="138"/>
      <c r="L959" s="51"/>
      <c r="M959" s="38"/>
      <c r="N959" s="17"/>
      <c r="O959" s="39"/>
      <c r="P959" s="40">
        <f>IF(C959=0,"",C959/B958)</f>
        <v>0.89795918367346939</v>
      </c>
      <c r="Q959" s="41">
        <v>46</v>
      </c>
      <c r="R959" s="42">
        <f t="shared" ref="R959:R966" si="82">IF(Q959=0,"",Q959/Q958)</f>
        <v>0.93877551020408168</v>
      </c>
      <c r="S959" s="42">
        <f t="shared" ref="S959:S966" si="83">IF(Q959=0,"",100%-R959)</f>
        <v>6.1224489795918324E-2</v>
      </c>
      <c r="U959" s="52"/>
      <c r="V959" s="52"/>
    </row>
    <row r="960" spans="1:22" ht="15.75" customHeight="1">
      <c r="A960" s="9">
        <v>2201</v>
      </c>
      <c r="B960" s="31"/>
      <c r="C960" s="31"/>
      <c r="D960" s="31">
        <v>38</v>
      </c>
      <c r="E960" s="31"/>
      <c r="F960" s="31"/>
      <c r="G960" s="31"/>
      <c r="H960" s="31"/>
      <c r="I960" s="31"/>
      <c r="J960" s="31"/>
      <c r="K960" s="138"/>
      <c r="L960" s="51"/>
      <c r="M960" s="38"/>
      <c r="N960" s="17"/>
      <c r="O960" s="39"/>
      <c r="P960" s="40">
        <f>IF(D960=0,"",D960/C959)</f>
        <v>0.86363636363636365</v>
      </c>
      <c r="Q960" s="41">
        <v>40</v>
      </c>
      <c r="R960" s="42">
        <f t="shared" si="82"/>
        <v>0.86956521739130432</v>
      </c>
      <c r="S960" s="42">
        <f t="shared" si="83"/>
        <v>0.13043478260869568</v>
      </c>
      <c r="T960" s="27">
        <f>Q960/Q958</f>
        <v>0.81632653061224492</v>
      </c>
      <c r="U960" s="52"/>
      <c r="V960" s="52"/>
    </row>
    <row r="961" spans="1:24" ht="15.75" customHeight="1">
      <c r="A961" s="9">
        <v>2202</v>
      </c>
      <c r="B961" s="31"/>
      <c r="C961" s="31"/>
      <c r="D961" s="31"/>
      <c r="E961" s="31">
        <v>30</v>
      </c>
      <c r="F961" s="31"/>
      <c r="G961" s="31"/>
      <c r="H961" s="31"/>
      <c r="I961" s="31"/>
      <c r="J961" s="31"/>
      <c r="K961" s="138"/>
      <c r="L961" s="51"/>
      <c r="M961" s="38"/>
      <c r="N961" s="17"/>
      <c r="O961" s="39"/>
      <c r="P961" s="40">
        <f>IF(E961=0,"",E961/D960)</f>
        <v>0.78947368421052633</v>
      </c>
      <c r="Q961" s="41">
        <v>32</v>
      </c>
      <c r="R961" s="42">
        <f t="shared" si="82"/>
        <v>0.8</v>
      </c>
      <c r="S961" s="42">
        <f t="shared" si="83"/>
        <v>0.19999999999999996</v>
      </c>
      <c r="U961" s="52"/>
      <c r="V961" s="52"/>
    </row>
    <row r="962" spans="1:24" ht="15.75" customHeight="1">
      <c r="A962" s="9">
        <v>2301</v>
      </c>
      <c r="B962" s="31"/>
      <c r="C962" s="31"/>
      <c r="D962" s="31"/>
      <c r="E962" s="31"/>
      <c r="F962" s="31">
        <v>29</v>
      </c>
      <c r="G962" s="31"/>
      <c r="H962" s="31"/>
      <c r="I962" s="31"/>
      <c r="J962" s="31"/>
      <c r="K962" s="138"/>
      <c r="L962" s="51"/>
      <c r="M962" s="38"/>
      <c r="N962" s="17"/>
      <c r="O962" s="39"/>
      <c r="P962" s="40">
        <f>IF(F962=0,"",F962/E961)</f>
        <v>0.96666666666666667</v>
      </c>
      <c r="Q962" s="41">
        <v>32</v>
      </c>
      <c r="R962" s="42">
        <f t="shared" si="82"/>
        <v>1</v>
      </c>
      <c r="S962" s="42">
        <f t="shared" si="83"/>
        <v>0</v>
      </c>
      <c r="U962" s="52"/>
      <c r="V962" s="52"/>
    </row>
    <row r="963" spans="1:24" ht="15.75" customHeight="1">
      <c r="A963" s="9">
        <v>2302</v>
      </c>
      <c r="B963" s="31"/>
      <c r="C963" s="31"/>
      <c r="D963" s="31"/>
      <c r="E963" s="31"/>
      <c r="F963" s="31"/>
      <c r="G963" s="31">
        <v>28</v>
      </c>
      <c r="H963" s="31"/>
      <c r="I963" s="31"/>
      <c r="J963" s="31"/>
      <c r="K963" s="138"/>
      <c r="L963" s="51"/>
      <c r="M963" s="38"/>
      <c r="N963" s="17"/>
      <c r="O963" s="39"/>
      <c r="P963" s="40">
        <f>IF(G963=0,"",G963/F962)</f>
        <v>0.96551724137931039</v>
      </c>
      <c r="Q963" s="41">
        <v>30</v>
      </c>
      <c r="R963" s="42">
        <f t="shared" si="82"/>
        <v>0.9375</v>
      </c>
      <c r="S963" s="42">
        <f t="shared" si="83"/>
        <v>6.25E-2</v>
      </c>
      <c r="U963" s="52"/>
      <c r="V963" s="52"/>
    </row>
    <row r="964" spans="1:24" ht="15.75" customHeight="1">
      <c r="A964" s="9">
        <v>2401</v>
      </c>
      <c r="B964" s="31"/>
      <c r="C964" s="31"/>
      <c r="D964" s="31"/>
      <c r="E964" s="31"/>
      <c r="F964" s="31"/>
      <c r="G964" s="31"/>
      <c r="H964" s="31">
        <v>26</v>
      </c>
      <c r="I964" s="31"/>
      <c r="J964" s="31"/>
      <c r="K964" s="138"/>
      <c r="L964" s="51"/>
      <c r="M964" s="38"/>
      <c r="N964" s="17"/>
      <c r="O964" s="39"/>
      <c r="P964" s="40">
        <f>IF(H964=0,"",H964/G963)</f>
        <v>0.9285714285714286</v>
      </c>
      <c r="Q964" s="41">
        <v>29</v>
      </c>
      <c r="R964" s="42">
        <f t="shared" si="82"/>
        <v>0.96666666666666667</v>
      </c>
      <c r="S964" s="42">
        <f t="shared" si="83"/>
        <v>3.3333333333333326E-2</v>
      </c>
      <c r="U964" s="52"/>
      <c r="V964" s="52"/>
    </row>
    <row r="965" spans="1:24" ht="15.75" customHeight="1">
      <c r="A965" s="9">
        <v>2402</v>
      </c>
      <c r="B965" s="31"/>
      <c r="C965" s="31"/>
      <c r="D965" s="31"/>
      <c r="E965" s="31"/>
      <c r="F965" s="31"/>
      <c r="G965" s="31"/>
      <c r="H965" s="31"/>
      <c r="I965" s="31">
        <v>26</v>
      </c>
      <c r="J965" s="31"/>
      <c r="K965" s="138"/>
      <c r="L965" s="51"/>
      <c r="M965" s="38"/>
      <c r="N965" s="17"/>
      <c r="O965" s="39"/>
      <c r="P965" s="40">
        <f>IF(I965=0,"",I965/H964)</f>
        <v>1</v>
      </c>
      <c r="Q965" s="41">
        <v>29</v>
      </c>
      <c r="R965" s="42">
        <f t="shared" si="82"/>
        <v>1</v>
      </c>
      <c r="S965" s="42">
        <f t="shared" si="83"/>
        <v>0</v>
      </c>
      <c r="U965" s="52"/>
      <c r="V965" s="52"/>
    </row>
    <row r="966" spans="1:24" ht="15.75" customHeight="1">
      <c r="A966" s="9">
        <v>2501</v>
      </c>
      <c r="B966" s="31"/>
      <c r="C966" s="31"/>
      <c r="D966" s="31"/>
      <c r="E966" s="31"/>
      <c r="F966" s="31"/>
      <c r="G966" s="31"/>
      <c r="H966" s="31"/>
      <c r="I966" s="31"/>
      <c r="J966" s="31">
        <v>26</v>
      </c>
      <c r="K966" s="138"/>
      <c r="L966" s="51">
        <v>20</v>
      </c>
      <c r="M966" s="38"/>
      <c r="N966" s="17"/>
      <c r="O966" s="39"/>
      <c r="P966" s="40">
        <f>IF(J966=0,"",J966/I965)</f>
        <v>1</v>
      </c>
      <c r="Q966" s="41">
        <v>27</v>
      </c>
      <c r="R966" s="42">
        <f t="shared" si="82"/>
        <v>0.93103448275862066</v>
      </c>
      <c r="S966" s="42">
        <f t="shared" si="83"/>
        <v>6.8965517241379337E-2</v>
      </c>
      <c r="U966" s="52"/>
      <c r="V966" s="52"/>
    </row>
    <row r="967" spans="1:24" ht="15.75" customHeight="1">
      <c r="A967" s="9">
        <v>2502</v>
      </c>
      <c r="B967" s="31"/>
      <c r="C967" s="31"/>
      <c r="D967" s="31"/>
      <c r="E967" s="31"/>
      <c r="F967" s="31"/>
      <c r="G967" s="31"/>
      <c r="H967" s="31"/>
      <c r="I967" s="31"/>
      <c r="J967" s="31">
        <v>7</v>
      </c>
      <c r="K967" s="138"/>
      <c r="L967" s="51">
        <v>6</v>
      </c>
      <c r="M967" s="38"/>
      <c r="N967" s="17"/>
      <c r="O967" s="17"/>
      <c r="P967" s="29"/>
      <c r="Q967" s="41">
        <v>7</v>
      </c>
      <c r="R967" s="46"/>
      <c r="S967" s="29"/>
      <c r="U967" s="52"/>
      <c r="V967" s="52"/>
    </row>
    <row r="968" spans="1:24" ht="15.75" customHeight="1">
      <c r="A968" s="9">
        <v>2601</v>
      </c>
      <c r="B968" s="31"/>
      <c r="C968" s="31"/>
      <c r="D968" s="31"/>
      <c r="E968" s="31"/>
      <c r="F968" s="31"/>
      <c r="G968" s="31"/>
      <c r="H968" s="31"/>
      <c r="I968" s="31"/>
      <c r="J968" s="31">
        <v>1</v>
      </c>
      <c r="K968" s="138"/>
      <c r="L968" s="51"/>
      <c r="M968" s="38"/>
      <c r="N968" s="17"/>
      <c r="O968" s="18"/>
      <c r="P968" s="29"/>
      <c r="Q968" s="44">
        <v>2</v>
      </c>
      <c r="R968" s="46"/>
      <c r="S968" s="29"/>
      <c r="U968" s="52"/>
      <c r="V968" s="52"/>
    </row>
    <row r="969" spans="1:24" ht="15.75" customHeight="1">
      <c r="A969" s="9">
        <v>2602</v>
      </c>
      <c r="B969" s="31"/>
      <c r="C969" s="31"/>
      <c r="D969" s="31"/>
      <c r="E969" s="31"/>
      <c r="F969" s="31"/>
      <c r="G969" s="31"/>
      <c r="H969" s="31"/>
      <c r="I969" s="31"/>
      <c r="J969" s="31"/>
      <c r="K969" s="138"/>
      <c r="L969" s="51"/>
      <c r="M969" s="38"/>
      <c r="N969" s="17"/>
      <c r="O969" s="18"/>
      <c r="P969" s="29"/>
      <c r="Q969" s="44"/>
      <c r="R969" s="46"/>
      <c r="S969" s="29"/>
      <c r="U969" s="52"/>
      <c r="V969" s="52"/>
    </row>
    <row r="970" spans="1:24" ht="15.75" customHeight="1">
      <c r="A970" s="9">
        <v>2701</v>
      </c>
      <c r="B970" s="31"/>
      <c r="C970" s="31"/>
      <c r="D970" s="31"/>
      <c r="E970" s="31"/>
      <c r="F970" s="31"/>
      <c r="G970" s="31"/>
      <c r="H970" s="31"/>
      <c r="I970" s="31"/>
      <c r="J970" s="31"/>
      <c r="K970" s="138"/>
      <c r="L970" s="51"/>
      <c r="M970" s="38"/>
      <c r="N970" s="17"/>
      <c r="O970" s="18"/>
      <c r="P970" s="29"/>
      <c r="Q970" s="44"/>
      <c r="R970" s="46"/>
      <c r="S970" s="29"/>
      <c r="U970" s="52"/>
      <c r="V970" s="52"/>
    </row>
    <row r="971" spans="1:24" ht="15.75" customHeight="1">
      <c r="A971" s="9">
        <v>2702</v>
      </c>
      <c r="B971" s="31"/>
      <c r="C971" s="31"/>
      <c r="D971" s="31"/>
      <c r="E971" s="31"/>
      <c r="F971" s="31"/>
      <c r="G971" s="31"/>
      <c r="H971" s="31"/>
      <c r="I971" s="31"/>
      <c r="J971" s="31"/>
      <c r="K971" s="138"/>
      <c r="L971" s="51"/>
      <c r="M971" s="38"/>
      <c r="N971" s="17"/>
      <c r="O971" s="18"/>
      <c r="P971" s="17"/>
      <c r="Q971" s="18"/>
      <c r="R971" s="28"/>
      <c r="S971" s="29"/>
      <c r="U971" s="52"/>
      <c r="V971" s="52"/>
    </row>
    <row r="972" spans="1:24" ht="15.75">
      <c r="A972" s="9">
        <v>2801</v>
      </c>
      <c r="B972" s="31"/>
      <c r="C972" s="31"/>
      <c r="D972" s="31"/>
      <c r="E972" s="31"/>
      <c r="F972" s="31"/>
      <c r="G972" s="31"/>
      <c r="H972" s="31"/>
      <c r="I972" s="31"/>
      <c r="J972" s="31"/>
      <c r="K972" s="138"/>
      <c r="L972" s="51"/>
      <c r="M972" s="38"/>
      <c r="N972" s="17"/>
      <c r="O972" s="18"/>
      <c r="P972" s="19" t="s">
        <v>48</v>
      </c>
      <c r="Q972" s="20"/>
      <c r="R972" s="21">
        <f>IF(SUM(L960:L968)=0,"",SUM(L960:L968))</f>
        <v>26</v>
      </c>
      <c r="S972" s="22" t="s">
        <v>3</v>
      </c>
      <c r="U972" s="52"/>
      <c r="V972" s="52"/>
    </row>
    <row r="973" spans="1:24" ht="15.75">
      <c r="A973" s="9">
        <v>2802</v>
      </c>
      <c r="B973" s="31"/>
      <c r="C973" s="31"/>
      <c r="D973" s="31"/>
      <c r="E973" s="31"/>
      <c r="F973" s="31"/>
      <c r="G973" s="31"/>
      <c r="H973" s="31"/>
      <c r="I973" s="31"/>
      <c r="J973" s="31"/>
      <c r="K973" s="138"/>
      <c r="L973" s="51"/>
      <c r="M973" s="38"/>
      <c r="N973" s="17"/>
      <c r="O973" s="18"/>
      <c r="P973" s="23" t="s">
        <v>50</v>
      </c>
      <c r="Q973" s="24" t="str">
        <f>IF(Q972/B958=0,"",Q972/B958)</f>
        <v/>
      </c>
      <c r="R973" s="25" t="str">
        <f>IF(Q972/R972=0,"",Q972/R972)</f>
        <v/>
      </c>
      <c r="S973" s="26" t="s">
        <v>51</v>
      </c>
      <c r="U973" s="52"/>
      <c r="V973" s="52"/>
    </row>
    <row r="974" spans="1:24" ht="15.75" customHeight="1">
      <c r="A974" s="9">
        <v>2901</v>
      </c>
      <c r="B974" s="115"/>
      <c r="C974" s="115"/>
      <c r="D974" s="115"/>
      <c r="E974" s="115"/>
      <c r="F974" s="115"/>
      <c r="G974" s="115"/>
      <c r="H974" s="115"/>
      <c r="I974" s="115"/>
      <c r="J974" s="115"/>
      <c r="K974" s="139"/>
      <c r="L974" s="51"/>
      <c r="M974" s="47"/>
      <c r="N974" s="48"/>
      <c r="O974" s="49"/>
      <c r="P974" s="11"/>
      <c r="Q974" s="12"/>
      <c r="R974" s="12"/>
      <c r="S974" s="13"/>
      <c r="U974" s="52"/>
      <c r="V974" s="52"/>
      <c r="X974" s="68">
        <f>AVERAGE(T960,T983)</f>
        <v>0.76927437641723362</v>
      </c>
    </row>
    <row r="975" spans="1:24" ht="18" customHeight="1">
      <c r="A975" s="14"/>
      <c r="B975" s="193" t="s">
        <v>37</v>
      </c>
      <c r="C975" s="193"/>
      <c r="D975" s="193"/>
      <c r="E975" s="193"/>
      <c r="F975" s="193"/>
      <c r="G975" s="193"/>
      <c r="H975" s="193"/>
      <c r="I975" s="193"/>
      <c r="J975" s="193"/>
      <c r="K975" s="193"/>
      <c r="L975" s="114">
        <f>SUM(L966:L974)</f>
        <v>26</v>
      </c>
      <c r="M975" s="30">
        <f>IF(L966=0,"",L966/B958)</f>
        <v>0.40816326530612246</v>
      </c>
      <c r="N975" s="30">
        <f>L975/B958</f>
        <v>0.53061224489795922</v>
      </c>
      <c r="O975" s="30">
        <f>IF(L966=0,"",N975-M975)</f>
        <v>0.12244897959183676</v>
      </c>
      <c r="P975" s="5"/>
      <c r="Q975" s="6"/>
      <c r="R975" s="16"/>
      <c r="S975" s="5"/>
      <c r="U975" s="52"/>
      <c r="V975" s="52"/>
    </row>
    <row r="976" spans="1:24" ht="12.75" customHeight="1">
      <c r="L976" s="130"/>
      <c r="M976" s="5"/>
      <c r="O976" s="5"/>
      <c r="S976" s="52"/>
      <c r="T976" s="52"/>
      <c r="U976" s="52"/>
      <c r="V976" s="52"/>
    </row>
    <row r="977" spans="1:22" ht="12.75" customHeight="1">
      <c r="L977" s="130"/>
      <c r="M977" s="5"/>
      <c r="O977" s="5"/>
      <c r="S977" s="52"/>
      <c r="T977" s="52"/>
      <c r="U977" s="52"/>
      <c r="V977" s="52"/>
    </row>
    <row r="978" spans="1:22" ht="26.25" customHeight="1">
      <c r="B978" s="194" t="s">
        <v>72</v>
      </c>
      <c r="C978" s="194"/>
      <c r="D978" s="194"/>
      <c r="E978" s="194"/>
      <c r="F978" s="194"/>
      <c r="G978" s="194"/>
      <c r="H978" s="194"/>
      <c r="I978" s="194"/>
      <c r="J978" s="194"/>
      <c r="K978" s="194"/>
      <c r="L978" s="113" t="s">
        <v>66</v>
      </c>
      <c r="M978" s="5"/>
      <c r="N978" s="5"/>
      <c r="O978" s="6"/>
      <c r="P978" s="5"/>
      <c r="Q978" s="6"/>
      <c r="R978" s="6"/>
      <c r="S978" s="6"/>
      <c r="U978" s="52"/>
      <c r="V978" s="52"/>
    </row>
    <row r="979" spans="1:22" ht="20.25" customHeight="1">
      <c r="A979" s="195" t="s">
        <v>1</v>
      </c>
      <c r="B979" s="197" t="s">
        <v>2</v>
      </c>
      <c r="C979" s="205"/>
      <c r="D979" s="205"/>
      <c r="E979" s="205"/>
      <c r="F979" s="205"/>
      <c r="G979" s="205"/>
      <c r="H979" s="205"/>
      <c r="I979" s="205"/>
      <c r="J979" s="205"/>
      <c r="K979" s="206"/>
      <c r="L979" s="200" t="s">
        <v>3</v>
      </c>
      <c r="M979" s="191" t="s">
        <v>4</v>
      </c>
      <c r="N979" s="191" t="s">
        <v>5</v>
      </c>
      <c r="O979" s="202" t="s">
        <v>6</v>
      </c>
      <c r="P979" s="191" t="s">
        <v>7</v>
      </c>
      <c r="Q979" s="189" t="s">
        <v>8</v>
      </c>
      <c r="R979" s="189" t="s">
        <v>9</v>
      </c>
      <c r="S979" s="191" t="s">
        <v>10</v>
      </c>
      <c r="U979" s="52"/>
      <c r="V979" s="52"/>
    </row>
    <row r="980" spans="1:22" ht="15.75" customHeight="1">
      <c r="A980" s="204"/>
      <c r="B980" s="9" t="s">
        <v>11</v>
      </c>
      <c r="C980" s="9" t="s">
        <v>12</v>
      </c>
      <c r="D980" s="9" t="s">
        <v>13</v>
      </c>
      <c r="E980" s="9" t="s">
        <v>14</v>
      </c>
      <c r="F980" s="9" t="s">
        <v>15</v>
      </c>
      <c r="G980" s="9" t="s">
        <v>16</v>
      </c>
      <c r="H980" s="9" t="s">
        <v>17</v>
      </c>
      <c r="I980" s="9" t="s">
        <v>18</v>
      </c>
      <c r="J980" s="9" t="s">
        <v>19</v>
      </c>
      <c r="K980" s="137" t="s">
        <v>20</v>
      </c>
      <c r="L980" s="207"/>
      <c r="M980" s="204"/>
      <c r="N980" s="204"/>
      <c r="O980" s="204"/>
      <c r="P980" s="204"/>
      <c r="Q980" s="204"/>
      <c r="R980" s="204"/>
      <c r="S980" s="204"/>
      <c r="U980" s="52"/>
      <c r="V980" s="52"/>
    </row>
    <row r="981" spans="1:22" ht="15.75" customHeight="1">
      <c r="A981" s="9">
        <v>2102</v>
      </c>
      <c r="B981" s="31">
        <v>54</v>
      </c>
      <c r="C981" s="31"/>
      <c r="D981" s="31"/>
      <c r="E981" s="31"/>
      <c r="F981" s="31"/>
      <c r="G981" s="31"/>
      <c r="H981" s="31"/>
      <c r="I981" s="31"/>
      <c r="J981" s="31"/>
      <c r="K981" s="138"/>
      <c r="L981" s="51"/>
      <c r="M981" s="32"/>
      <c r="N981" s="33"/>
      <c r="O981" s="34"/>
      <c r="P981" s="35"/>
      <c r="Q981" s="36">
        <f>B981</f>
        <v>54</v>
      </c>
      <c r="R981" s="37"/>
      <c r="S981" s="35"/>
      <c r="U981" s="52"/>
      <c r="V981" s="52"/>
    </row>
    <row r="982" spans="1:22" ht="15.75">
      <c r="A982" s="9">
        <v>2201</v>
      </c>
      <c r="B982" s="31"/>
      <c r="C982" s="31">
        <v>45</v>
      </c>
      <c r="D982" s="31"/>
      <c r="E982" s="31"/>
      <c r="F982" s="31"/>
      <c r="G982" s="31"/>
      <c r="H982" s="31"/>
      <c r="I982" s="31"/>
      <c r="J982" s="31"/>
      <c r="K982" s="138"/>
      <c r="L982" s="51"/>
      <c r="M982" s="38"/>
      <c r="N982" s="17"/>
      <c r="O982" s="39"/>
      <c r="P982" s="40">
        <f>IF(C982=0,"",C982/B981)</f>
        <v>0.83333333333333337</v>
      </c>
      <c r="Q982" s="41">
        <v>45</v>
      </c>
      <c r="R982" s="42">
        <f t="shared" ref="R982:R989" si="84">IF(Q982=0,"",Q982/Q981)</f>
        <v>0.83333333333333337</v>
      </c>
      <c r="S982" s="42">
        <f t="shared" ref="S982:S989" si="85">IF(Q982=0,"",100%-R982)</f>
        <v>0.16666666666666663</v>
      </c>
      <c r="U982" s="52"/>
      <c r="V982" s="52"/>
    </row>
    <row r="983" spans="1:22" ht="15.75">
      <c r="A983" s="9">
        <v>2202</v>
      </c>
      <c r="B983" s="31"/>
      <c r="C983" s="31"/>
      <c r="D983" s="31">
        <v>39</v>
      </c>
      <c r="E983" s="31"/>
      <c r="F983" s="31"/>
      <c r="G983" s="31"/>
      <c r="H983" s="31"/>
      <c r="I983" s="31"/>
      <c r="J983" s="31"/>
      <c r="K983" s="138"/>
      <c r="L983" s="51"/>
      <c r="M983" s="38"/>
      <c r="N983" s="17"/>
      <c r="O983" s="39"/>
      <c r="P983" s="40">
        <f>IF(D983=0,"",D983/C982)</f>
        <v>0.8666666666666667</v>
      </c>
      <c r="Q983" s="41">
        <v>39</v>
      </c>
      <c r="R983" s="42">
        <f t="shared" si="84"/>
        <v>0.8666666666666667</v>
      </c>
      <c r="S983" s="42">
        <f t="shared" si="85"/>
        <v>0.1333333333333333</v>
      </c>
      <c r="T983" s="27">
        <f>Q983/Q981</f>
        <v>0.72222222222222221</v>
      </c>
      <c r="U983" s="52"/>
      <c r="V983" s="52"/>
    </row>
    <row r="984" spans="1:22" ht="15.75" customHeight="1">
      <c r="A984" s="9">
        <v>2301</v>
      </c>
      <c r="B984" s="31"/>
      <c r="C984" s="31"/>
      <c r="D984" s="31"/>
      <c r="E984" s="31">
        <v>37</v>
      </c>
      <c r="F984" s="31"/>
      <c r="G984" s="31"/>
      <c r="H984" s="31"/>
      <c r="I984" s="31"/>
      <c r="J984" s="31"/>
      <c r="K984" s="138"/>
      <c r="L984" s="51"/>
      <c r="M984" s="38"/>
      <c r="N984" s="17"/>
      <c r="O984" s="39"/>
      <c r="P984" s="40">
        <f>IF(E984=0,"",E984/D983)</f>
        <v>0.94871794871794868</v>
      </c>
      <c r="Q984" s="41">
        <v>38</v>
      </c>
      <c r="R984" s="42">
        <f t="shared" si="84"/>
        <v>0.97435897435897434</v>
      </c>
      <c r="S984" s="42">
        <f t="shared" si="85"/>
        <v>2.5641025641025661E-2</v>
      </c>
      <c r="U984" s="52"/>
      <c r="V984" s="52"/>
    </row>
    <row r="985" spans="1:22" ht="15.75" customHeight="1">
      <c r="A985" s="9">
        <v>2302</v>
      </c>
      <c r="B985" s="31"/>
      <c r="C985" s="31"/>
      <c r="D985" s="31"/>
      <c r="E985" s="31"/>
      <c r="F985" s="31">
        <v>34</v>
      </c>
      <c r="G985" s="31"/>
      <c r="H985" s="31"/>
      <c r="I985" s="31"/>
      <c r="J985" s="31"/>
      <c r="K985" s="138"/>
      <c r="L985" s="51"/>
      <c r="M985" s="38"/>
      <c r="N985" s="17"/>
      <c r="O985" s="39"/>
      <c r="P985" s="40">
        <f>IF(F985=0,"",F985/E984)</f>
        <v>0.91891891891891897</v>
      </c>
      <c r="Q985" s="41">
        <v>37</v>
      </c>
      <c r="R985" s="42">
        <f t="shared" si="84"/>
        <v>0.97368421052631582</v>
      </c>
      <c r="S985" s="42">
        <f t="shared" si="85"/>
        <v>2.6315789473684181E-2</v>
      </c>
      <c r="U985" s="52"/>
      <c r="V985" s="52"/>
    </row>
    <row r="986" spans="1:22" ht="15.75">
      <c r="A986" s="9">
        <v>2401</v>
      </c>
      <c r="B986" s="31"/>
      <c r="C986" s="31"/>
      <c r="D986" s="31"/>
      <c r="E986" s="31"/>
      <c r="F986" s="31"/>
      <c r="G986" s="31">
        <v>33</v>
      </c>
      <c r="H986" s="31"/>
      <c r="I986" s="31"/>
      <c r="J986" s="31"/>
      <c r="K986" s="138"/>
      <c r="L986" s="51"/>
      <c r="M986" s="38"/>
      <c r="N986" s="17"/>
      <c r="O986" s="39"/>
      <c r="P986" s="40">
        <f>IF(G986=0,"",G986/F985)</f>
        <v>0.97058823529411764</v>
      </c>
      <c r="Q986" s="41">
        <v>35</v>
      </c>
      <c r="R986" s="42">
        <f t="shared" si="84"/>
        <v>0.94594594594594594</v>
      </c>
      <c r="S986" s="42">
        <f t="shared" si="85"/>
        <v>5.4054054054054057E-2</v>
      </c>
      <c r="T986" s="150"/>
      <c r="U986" s="52"/>
      <c r="V986" s="52"/>
    </row>
    <row r="987" spans="1:22" ht="15.75" customHeight="1">
      <c r="A987" s="9">
        <v>2402</v>
      </c>
      <c r="B987" s="31"/>
      <c r="C987" s="31"/>
      <c r="D987" s="31"/>
      <c r="E987" s="31"/>
      <c r="F987" s="31"/>
      <c r="G987" s="31"/>
      <c r="H987" s="31">
        <v>30</v>
      </c>
      <c r="I987" s="31"/>
      <c r="J987" s="31"/>
      <c r="K987" s="138"/>
      <c r="L987" s="51"/>
      <c r="M987" s="38"/>
      <c r="N987" s="17"/>
      <c r="O987" s="39"/>
      <c r="P987" s="40">
        <f>IF(H987=0,"",H987/G986)</f>
        <v>0.90909090909090906</v>
      </c>
      <c r="Q987" s="41">
        <v>34</v>
      </c>
      <c r="R987" s="42">
        <f t="shared" si="84"/>
        <v>0.97142857142857142</v>
      </c>
      <c r="S987" s="42">
        <f t="shared" si="85"/>
        <v>2.8571428571428581E-2</v>
      </c>
      <c r="T987" s="150"/>
      <c r="U987" s="52"/>
      <c r="V987" s="52"/>
    </row>
    <row r="988" spans="1:22" ht="15.75" customHeight="1">
      <c r="A988" s="9">
        <v>2501</v>
      </c>
      <c r="B988" s="31"/>
      <c r="C988" s="31"/>
      <c r="D988" s="31"/>
      <c r="E988" s="31"/>
      <c r="F988" s="31"/>
      <c r="G988" s="31"/>
      <c r="H988" s="31"/>
      <c r="I988" s="154">
        <v>30</v>
      </c>
      <c r="J988" s="31"/>
      <c r="K988" s="138"/>
      <c r="L988" s="51"/>
      <c r="M988" s="38"/>
      <c r="N988" s="17"/>
      <c r="O988" s="39"/>
      <c r="P988" s="153">
        <f>IF(I988=0,"",I988/H987)</f>
        <v>1</v>
      </c>
      <c r="Q988" s="41">
        <v>34</v>
      </c>
      <c r="R988" s="86">
        <f t="shared" si="84"/>
        <v>1</v>
      </c>
      <c r="S988" s="86">
        <f t="shared" si="85"/>
        <v>0</v>
      </c>
      <c r="U988" s="52"/>
      <c r="V988" s="52"/>
    </row>
    <row r="989" spans="1:22" ht="15.75" customHeight="1">
      <c r="A989" s="9">
        <v>2502</v>
      </c>
      <c r="B989" s="31"/>
      <c r="C989" s="31"/>
      <c r="D989" s="31"/>
      <c r="E989" s="31"/>
      <c r="F989" s="31"/>
      <c r="G989" s="31"/>
      <c r="H989" s="31"/>
      <c r="I989" s="31"/>
      <c r="J989" s="31">
        <v>30</v>
      </c>
      <c r="K989" s="138"/>
      <c r="L989" s="51">
        <v>27</v>
      </c>
      <c r="M989" s="38"/>
      <c r="N989" s="17"/>
      <c r="O989" s="39"/>
      <c r="P989" s="40">
        <f>IF(J989=0,"",J989/I988)</f>
        <v>1</v>
      </c>
      <c r="Q989" s="41">
        <v>34</v>
      </c>
      <c r="R989" s="42">
        <f t="shared" si="84"/>
        <v>1</v>
      </c>
      <c r="S989" s="42">
        <f t="shared" si="85"/>
        <v>0</v>
      </c>
      <c r="U989" s="52"/>
      <c r="V989" s="52"/>
    </row>
    <row r="990" spans="1:22" ht="15.75" customHeight="1">
      <c r="A990" s="9">
        <v>2601</v>
      </c>
      <c r="B990" s="31"/>
      <c r="C990" s="31"/>
      <c r="D990" s="31"/>
      <c r="E990" s="31"/>
      <c r="F990" s="31"/>
      <c r="G990" s="31"/>
      <c r="H990" s="31"/>
      <c r="I990" s="31"/>
      <c r="J990" s="31">
        <v>6</v>
      </c>
      <c r="K990" s="138"/>
      <c r="L990" s="51"/>
      <c r="M990" s="38"/>
      <c r="N990" s="17"/>
      <c r="O990" s="17"/>
      <c r="P990" s="17"/>
      <c r="Q990" s="41">
        <v>7</v>
      </c>
      <c r="R990" s="46"/>
      <c r="S990" s="29"/>
      <c r="U990" s="52"/>
      <c r="V990" s="52"/>
    </row>
    <row r="991" spans="1:22" ht="15.75" customHeight="1">
      <c r="A991" s="9">
        <v>2602</v>
      </c>
      <c r="B991" s="31"/>
      <c r="C991" s="31"/>
      <c r="D991" s="31"/>
      <c r="E991" s="31"/>
      <c r="F991" s="31"/>
      <c r="G991" s="31"/>
      <c r="H991" s="31"/>
      <c r="I991" s="31"/>
      <c r="J991" s="31"/>
      <c r="K991" s="138"/>
      <c r="L991" s="51"/>
      <c r="M991" s="38"/>
      <c r="N991" s="17"/>
      <c r="O991" s="18"/>
      <c r="P991" s="29"/>
      <c r="Q991" s="44"/>
      <c r="R991" s="46"/>
      <c r="S991" s="29"/>
      <c r="U991" s="52"/>
      <c r="V991" s="52"/>
    </row>
    <row r="992" spans="1:22" ht="15.75" customHeight="1">
      <c r="A992" s="9">
        <v>2701</v>
      </c>
      <c r="B992" s="31"/>
      <c r="C992" s="31"/>
      <c r="D992" s="31"/>
      <c r="E992" s="31"/>
      <c r="F992" s="31"/>
      <c r="G992" s="31"/>
      <c r="H992" s="31"/>
      <c r="I992" s="31"/>
      <c r="J992" s="31"/>
      <c r="K992" s="138"/>
      <c r="L992" s="51"/>
      <c r="M992" s="38"/>
      <c r="N992" s="17"/>
      <c r="O992" s="18"/>
      <c r="P992" s="29"/>
      <c r="Q992" s="44"/>
      <c r="R992" s="46"/>
      <c r="S992" s="29"/>
      <c r="U992" s="52"/>
      <c r="V992" s="52"/>
    </row>
    <row r="993" spans="1:22" ht="15.75" customHeight="1">
      <c r="A993" s="9">
        <v>2702</v>
      </c>
      <c r="B993" s="31"/>
      <c r="C993" s="31"/>
      <c r="D993" s="31"/>
      <c r="E993" s="31"/>
      <c r="F993" s="31"/>
      <c r="G993" s="31"/>
      <c r="H993" s="31"/>
      <c r="I993" s="31"/>
      <c r="J993" s="31"/>
      <c r="K993" s="138"/>
      <c r="L993" s="51"/>
      <c r="M993" s="38"/>
      <c r="N993" s="17"/>
      <c r="O993" s="18"/>
      <c r="P993" s="29"/>
      <c r="Q993" s="44"/>
      <c r="R993" s="46"/>
      <c r="S993" s="29"/>
      <c r="U993" s="52"/>
      <c r="V993" s="52"/>
    </row>
    <row r="994" spans="1:22" ht="15.75" customHeight="1">
      <c r="A994" s="9">
        <v>2801</v>
      </c>
      <c r="B994" s="31"/>
      <c r="C994" s="31"/>
      <c r="D994" s="31"/>
      <c r="E994" s="31"/>
      <c r="F994" s="31"/>
      <c r="G994" s="31"/>
      <c r="H994" s="31"/>
      <c r="I994" s="31"/>
      <c r="J994" s="31"/>
      <c r="K994" s="138"/>
      <c r="L994" s="51"/>
      <c r="M994" s="38"/>
      <c r="N994" s="17"/>
      <c r="O994" s="18"/>
      <c r="P994" s="17"/>
      <c r="Q994" s="18"/>
      <c r="R994" s="28"/>
      <c r="S994" s="29"/>
      <c r="U994" s="52"/>
      <c r="V994" s="52"/>
    </row>
    <row r="995" spans="1:22" ht="15.75" customHeight="1">
      <c r="A995" s="9">
        <v>2802</v>
      </c>
      <c r="B995" s="31"/>
      <c r="C995" s="31"/>
      <c r="D995" s="31"/>
      <c r="E995" s="31"/>
      <c r="F995" s="31"/>
      <c r="G995" s="31"/>
      <c r="H995" s="31"/>
      <c r="I995" s="31"/>
      <c r="J995" s="31"/>
      <c r="K995" s="138"/>
      <c r="L995" s="51"/>
      <c r="M995" s="38"/>
      <c r="N995" s="17"/>
      <c r="O995" s="18"/>
      <c r="P995" s="19" t="s">
        <v>48</v>
      </c>
      <c r="Q995" s="20">
        <v>2</v>
      </c>
      <c r="R995" s="21">
        <f>IF(SUM(L983:L991)=0,"",SUM(L983:L991))</f>
        <v>27</v>
      </c>
      <c r="S995" s="22" t="s">
        <v>3</v>
      </c>
      <c r="U995" s="52"/>
      <c r="V995" s="52"/>
    </row>
    <row r="996" spans="1:22" ht="15.75" customHeight="1">
      <c r="A996" s="9">
        <v>2901</v>
      </c>
      <c r="B996" s="31"/>
      <c r="C996" s="31"/>
      <c r="D996" s="31"/>
      <c r="E996" s="31"/>
      <c r="F996" s="31"/>
      <c r="G996" s="31"/>
      <c r="H996" s="31"/>
      <c r="I996" s="31"/>
      <c r="J996" s="31"/>
      <c r="K996" s="138"/>
      <c r="L996" s="51"/>
      <c r="M996" s="38"/>
      <c r="N996" s="17"/>
      <c r="O996" s="18"/>
      <c r="P996" s="23" t="s">
        <v>50</v>
      </c>
      <c r="Q996" s="24">
        <f>IF(Q995/B981=0,"",Q995/B981)</f>
        <v>3.7037037037037035E-2</v>
      </c>
      <c r="R996" s="25">
        <f>IF(Q995/R995=0,"",Q995/R995)</f>
        <v>7.407407407407407E-2</v>
      </c>
      <c r="S996" s="26" t="s">
        <v>51</v>
      </c>
      <c r="U996" s="52"/>
      <c r="V996" s="52"/>
    </row>
    <row r="997" spans="1:22" ht="15.75" customHeight="1">
      <c r="A997" s="9">
        <v>2902</v>
      </c>
      <c r="B997" s="115"/>
      <c r="C997" s="115"/>
      <c r="D997" s="115"/>
      <c r="E997" s="115"/>
      <c r="F997" s="115"/>
      <c r="G997" s="115"/>
      <c r="H997" s="115"/>
      <c r="I997" s="115"/>
      <c r="J997" s="115"/>
      <c r="K997" s="139"/>
      <c r="L997" s="51"/>
      <c r="M997" s="47"/>
      <c r="N997" s="48"/>
      <c r="O997" s="49"/>
      <c r="P997" s="11"/>
      <c r="Q997" s="12"/>
      <c r="R997" s="12"/>
      <c r="S997" s="13"/>
      <c r="U997" s="52"/>
      <c r="V997" s="52"/>
    </row>
    <row r="998" spans="1:22" ht="18" customHeight="1">
      <c r="A998" s="14"/>
      <c r="B998" s="193" t="s">
        <v>37</v>
      </c>
      <c r="C998" s="193"/>
      <c r="D998" s="193"/>
      <c r="E998" s="193"/>
      <c r="F998" s="193"/>
      <c r="G998" s="193"/>
      <c r="H998" s="193"/>
      <c r="I998" s="193"/>
      <c r="J998" s="193"/>
      <c r="K998" s="193"/>
      <c r="L998" s="114">
        <f>SUM(L989:L997)</f>
        <v>27</v>
      </c>
      <c r="M998" s="30">
        <f>IF(L989=0,"",L989/B981)</f>
        <v>0.5</v>
      </c>
      <c r="N998" s="30">
        <f>IF(L998=0,"",L998/B981)</f>
        <v>0.5</v>
      </c>
      <c r="O998" s="30">
        <f>IF(L989=0,"",N998-M998)</f>
        <v>0</v>
      </c>
      <c r="P998" s="5"/>
      <c r="Q998" s="6"/>
      <c r="R998" s="16"/>
      <c r="S998" s="5"/>
      <c r="U998" s="52"/>
      <c r="V998" s="52"/>
    </row>
    <row r="999" spans="1:22" ht="12.75" customHeight="1">
      <c r="L999" s="130"/>
      <c r="M999" s="5"/>
      <c r="O999" s="5"/>
      <c r="S999" s="52"/>
      <c r="T999" s="52"/>
      <c r="U999" s="52"/>
      <c r="V999" s="52"/>
    </row>
    <row r="1000" spans="1:22" ht="12.75" customHeight="1">
      <c r="L1000" s="130"/>
      <c r="M1000" s="5"/>
      <c r="O1000" s="5"/>
      <c r="S1000" s="52"/>
      <c r="T1000" s="52"/>
      <c r="U1000" s="52"/>
      <c r="V1000" s="52"/>
    </row>
    <row r="1001" spans="1:22" ht="26.25">
      <c r="B1001" s="194" t="s">
        <v>72</v>
      </c>
      <c r="C1001" s="194"/>
      <c r="D1001" s="194"/>
      <c r="E1001" s="194"/>
      <c r="F1001" s="194"/>
      <c r="G1001" s="194"/>
      <c r="H1001" s="194"/>
      <c r="I1001" s="194"/>
      <c r="J1001" s="194"/>
      <c r="K1001" s="194"/>
      <c r="L1001" s="113" t="s">
        <v>68</v>
      </c>
      <c r="M1001" s="5"/>
      <c r="N1001" s="5"/>
      <c r="O1001" s="6"/>
      <c r="P1001" s="5"/>
      <c r="Q1001" s="6"/>
      <c r="R1001" s="6"/>
      <c r="S1001" s="6"/>
      <c r="U1001" s="52"/>
      <c r="V1001" s="52"/>
    </row>
    <row r="1002" spans="1:22" ht="20.25">
      <c r="A1002" s="195" t="s">
        <v>1</v>
      </c>
      <c r="B1002" s="197" t="s">
        <v>2</v>
      </c>
      <c r="C1002" s="205"/>
      <c r="D1002" s="205"/>
      <c r="E1002" s="205"/>
      <c r="F1002" s="205"/>
      <c r="G1002" s="205"/>
      <c r="H1002" s="205"/>
      <c r="I1002" s="205"/>
      <c r="J1002" s="205"/>
      <c r="K1002" s="206"/>
      <c r="L1002" s="200" t="s">
        <v>3</v>
      </c>
      <c r="M1002" s="191" t="s">
        <v>4</v>
      </c>
      <c r="N1002" s="191" t="s">
        <v>5</v>
      </c>
      <c r="O1002" s="202" t="s">
        <v>6</v>
      </c>
      <c r="P1002" s="191" t="s">
        <v>7</v>
      </c>
      <c r="Q1002" s="189" t="s">
        <v>8</v>
      </c>
      <c r="R1002" s="189" t="s">
        <v>9</v>
      </c>
      <c r="S1002" s="191" t="s">
        <v>10</v>
      </c>
      <c r="U1002" s="52"/>
      <c r="V1002" s="52"/>
    </row>
    <row r="1003" spans="1:22" ht="15.75">
      <c r="A1003" s="204"/>
      <c r="B1003" s="9" t="s">
        <v>11</v>
      </c>
      <c r="C1003" s="9" t="s">
        <v>12</v>
      </c>
      <c r="D1003" s="9" t="s">
        <v>13</v>
      </c>
      <c r="E1003" s="9" t="s">
        <v>14</v>
      </c>
      <c r="F1003" s="9" t="s">
        <v>15</v>
      </c>
      <c r="G1003" s="9" t="s">
        <v>16</v>
      </c>
      <c r="H1003" s="9" t="s">
        <v>17</v>
      </c>
      <c r="I1003" s="9" t="s">
        <v>18</v>
      </c>
      <c r="J1003" s="9" t="s">
        <v>19</v>
      </c>
      <c r="K1003" s="137" t="s">
        <v>20</v>
      </c>
      <c r="L1003" s="207"/>
      <c r="M1003" s="204"/>
      <c r="N1003" s="204"/>
      <c r="O1003" s="204"/>
      <c r="P1003" s="204"/>
      <c r="Q1003" s="204"/>
      <c r="R1003" s="204"/>
      <c r="S1003" s="204"/>
      <c r="U1003" s="52"/>
      <c r="V1003" s="52"/>
    </row>
    <row r="1004" spans="1:22" ht="15.75">
      <c r="A1004" s="9">
        <v>2201</v>
      </c>
      <c r="B1004" s="31">
        <v>49</v>
      </c>
      <c r="C1004" s="31"/>
      <c r="D1004" s="31"/>
      <c r="E1004" s="31"/>
      <c r="F1004" s="31"/>
      <c r="G1004" s="31"/>
      <c r="H1004" s="31"/>
      <c r="I1004" s="31"/>
      <c r="J1004" s="31"/>
      <c r="K1004" s="138"/>
      <c r="L1004" s="51"/>
      <c r="M1004" s="32"/>
      <c r="N1004" s="33"/>
      <c r="O1004" s="34"/>
      <c r="P1004" s="35"/>
      <c r="Q1004" s="36">
        <f>B1004</f>
        <v>49</v>
      </c>
      <c r="R1004" s="37"/>
      <c r="S1004" s="35"/>
      <c r="U1004" s="52"/>
      <c r="V1004" s="52"/>
    </row>
    <row r="1005" spans="1:22" ht="15.75">
      <c r="A1005" s="9">
        <v>2202</v>
      </c>
      <c r="B1005" s="31"/>
      <c r="C1005" s="31">
        <v>40</v>
      </c>
      <c r="D1005" s="31"/>
      <c r="E1005" s="31"/>
      <c r="F1005" s="31"/>
      <c r="G1005" s="31"/>
      <c r="H1005" s="31"/>
      <c r="I1005" s="31"/>
      <c r="J1005" s="31"/>
      <c r="K1005" s="138"/>
      <c r="L1005" s="51"/>
      <c r="M1005" s="38"/>
      <c r="N1005" s="17"/>
      <c r="O1005" s="39"/>
      <c r="P1005" s="40">
        <f>IF(C1005=0,"",C1005/B1004)</f>
        <v>0.81632653061224492</v>
      </c>
      <c r="Q1005" s="41">
        <v>40</v>
      </c>
      <c r="R1005" s="42">
        <f t="shared" ref="R1005:R1013" si="86">IF(Q1005=0,"",Q1005/Q1004)</f>
        <v>0.81632653061224492</v>
      </c>
      <c r="S1005" s="42">
        <f t="shared" ref="S1005:S1013" si="87">IF(Q1005=0,"",100%-R1005)</f>
        <v>0.18367346938775508</v>
      </c>
      <c r="U1005" s="52"/>
      <c r="V1005" s="52"/>
    </row>
    <row r="1006" spans="1:22" ht="15.75" customHeight="1">
      <c r="A1006" s="9">
        <v>2301</v>
      </c>
      <c r="B1006" s="31"/>
      <c r="C1006" s="31"/>
      <c r="D1006" s="31">
        <v>35</v>
      </c>
      <c r="E1006" s="31"/>
      <c r="F1006" s="31"/>
      <c r="G1006" s="31"/>
      <c r="H1006" s="31"/>
      <c r="I1006" s="31"/>
      <c r="J1006" s="31"/>
      <c r="K1006" s="138"/>
      <c r="L1006" s="51"/>
      <c r="M1006" s="38"/>
      <c r="N1006" s="17"/>
      <c r="O1006" s="39"/>
      <c r="P1006" s="40">
        <f>IF(D1006=0,"",D1006/C1005)</f>
        <v>0.875</v>
      </c>
      <c r="Q1006" s="41">
        <v>35</v>
      </c>
      <c r="R1006" s="42">
        <f t="shared" si="86"/>
        <v>0.875</v>
      </c>
      <c r="S1006" s="42">
        <f t="shared" si="87"/>
        <v>0.125</v>
      </c>
      <c r="T1006" s="27">
        <f>Q1006/Q1004</f>
        <v>0.7142857142857143</v>
      </c>
      <c r="U1006" s="52"/>
      <c r="V1006" s="52"/>
    </row>
    <row r="1007" spans="1:22" ht="15.75" customHeight="1">
      <c r="A1007" s="9">
        <v>2302</v>
      </c>
      <c r="B1007" s="31"/>
      <c r="C1007" s="31"/>
      <c r="D1007" s="31"/>
      <c r="E1007" s="31">
        <v>34</v>
      </c>
      <c r="F1007" s="31"/>
      <c r="G1007" s="31"/>
      <c r="H1007" s="31"/>
      <c r="I1007" s="31"/>
      <c r="J1007" s="31"/>
      <c r="K1007" s="138"/>
      <c r="L1007" s="51"/>
      <c r="M1007" s="38"/>
      <c r="N1007" s="17"/>
      <c r="O1007" s="39"/>
      <c r="P1007" s="40">
        <f>IF(E1007=0,"",E1007/D1006)</f>
        <v>0.97142857142857142</v>
      </c>
      <c r="Q1007" s="41">
        <v>34</v>
      </c>
      <c r="R1007" s="42">
        <f t="shared" si="86"/>
        <v>0.97142857142857142</v>
      </c>
      <c r="S1007" s="42">
        <f t="shared" si="87"/>
        <v>2.8571428571428581E-2</v>
      </c>
      <c r="U1007" s="52"/>
      <c r="V1007" s="52"/>
    </row>
    <row r="1008" spans="1:22" ht="15.75" customHeight="1">
      <c r="A1008" s="9">
        <v>2401</v>
      </c>
      <c r="B1008" s="31"/>
      <c r="C1008" s="31"/>
      <c r="D1008" s="31"/>
      <c r="E1008" s="31"/>
      <c r="F1008" s="31">
        <v>31</v>
      </c>
      <c r="G1008" s="31"/>
      <c r="H1008" s="31"/>
      <c r="I1008" s="31"/>
      <c r="J1008" s="31"/>
      <c r="K1008" s="138"/>
      <c r="L1008" s="51"/>
      <c r="M1008" s="38"/>
      <c r="N1008" s="17"/>
      <c r="O1008" s="39"/>
      <c r="P1008" s="40">
        <f>IF(F1008=0,"",F1008/E1007)</f>
        <v>0.91176470588235292</v>
      </c>
      <c r="Q1008" s="41">
        <v>32</v>
      </c>
      <c r="R1008" s="42">
        <f t="shared" si="86"/>
        <v>0.94117647058823528</v>
      </c>
      <c r="S1008" s="42">
        <f t="shared" si="87"/>
        <v>5.8823529411764719E-2</v>
      </c>
      <c r="U1008" s="52"/>
      <c r="V1008" s="52"/>
    </row>
    <row r="1009" spans="1:22" ht="15.75" customHeight="1">
      <c r="A1009" s="9">
        <v>2402</v>
      </c>
      <c r="B1009" s="31"/>
      <c r="C1009" s="31"/>
      <c r="D1009" s="31"/>
      <c r="E1009" s="31"/>
      <c r="F1009" s="31"/>
      <c r="G1009" s="31">
        <v>29</v>
      </c>
      <c r="H1009" s="31"/>
      <c r="I1009" s="31"/>
      <c r="J1009" s="31"/>
      <c r="K1009" s="138"/>
      <c r="L1009" s="51"/>
      <c r="M1009" s="38"/>
      <c r="N1009" s="17"/>
      <c r="O1009" s="39"/>
      <c r="P1009" s="40">
        <f>IF(G1009=0,"",G1009/F1008)</f>
        <v>0.93548387096774188</v>
      </c>
      <c r="Q1009" s="41">
        <v>31</v>
      </c>
      <c r="R1009" s="42">
        <f t="shared" si="86"/>
        <v>0.96875</v>
      </c>
      <c r="S1009" s="42">
        <f t="shared" si="87"/>
        <v>3.125E-2</v>
      </c>
      <c r="U1009" s="52"/>
      <c r="V1009" s="52"/>
    </row>
    <row r="1010" spans="1:22" ht="15.75" customHeight="1">
      <c r="A1010" s="9">
        <v>2501</v>
      </c>
      <c r="B1010" s="31"/>
      <c r="C1010" s="31"/>
      <c r="D1010" s="31"/>
      <c r="E1010" s="31"/>
      <c r="F1010" s="31"/>
      <c r="G1010" s="31"/>
      <c r="H1010" s="31">
        <v>26</v>
      </c>
      <c r="I1010" s="31"/>
      <c r="J1010" s="31"/>
      <c r="K1010" s="138"/>
      <c r="L1010" s="51"/>
      <c r="M1010" s="38"/>
      <c r="N1010" s="17"/>
      <c r="O1010" s="39"/>
      <c r="P1010" s="40">
        <f>IF(H1010=0,"",H1010/G1009)</f>
        <v>0.89655172413793105</v>
      </c>
      <c r="Q1010" s="41">
        <v>28</v>
      </c>
      <c r="R1010" s="42">
        <f t="shared" si="86"/>
        <v>0.90322580645161288</v>
      </c>
      <c r="S1010" s="42">
        <f t="shared" si="87"/>
        <v>9.6774193548387122E-2</v>
      </c>
      <c r="U1010" s="52"/>
      <c r="V1010" s="52"/>
    </row>
    <row r="1011" spans="1:22" ht="15.75" customHeight="1">
      <c r="A1011" s="9">
        <v>2502</v>
      </c>
      <c r="B1011" s="31"/>
      <c r="C1011" s="31"/>
      <c r="D1011" s="31"/>
      <c r="E1011" s="31"/>
      <c r="F1011" s="31"/>
      <c r="G1011" s="31"/>
      <c r="H1011" s="31"/>
      <c r="I1011" s="31">
        <v>24</v>
      </c>
      <c r="J1011" s="31"/>
      <c r="K1011" s="138"/>
      <c r="L1011" s="51"/>
      <c r="M1011" s="38"/>
      <c r="N1011" s="17"/>
      <c r="O1011" s="39"/>
      <c r="P1011" s="40">
        <f>IF(I1011=0,"",I1011/H1010)</f>
        <v>0.92307692307692313</v>
      </c>
      <c r="Q1011" s="41">
        <v>28</v>
      </c>
      <c r="R1011" s="42">
        <f t="shared" si="86"/>
        <v>1</v>
      </c>
      <c r="S1011" s="42">
        <f t="shared" si="87"/>
        <v>0</v>
      </c>
      <c r="U1011" s="52"/>
      <c r="V1011" s="52"/>
    </row>
    <row r="1012" spans="1:22" ht="15.75" customHeight="1">
      <c r="A1012" s="9">
        <v>2601</v>
      </c>
      <c r="B1012" s="31"/>
      <c r="C1012" s="31"/>
      <c r="D1012" s="31"/>
      <c r="E1012" s="31"/>
      <c r="F1012" s="31"/>
      <c r="G1012" s="31"/>
      <c r="H1012" s="31"/>
      <c r="I1012" s="31"/>
      <c r="J1012" s="31">
        <v>24</v>
      </c>
      <c r="K1012" s="138"/>
      <c r="L1012" s="51"/>
      <c r="M1012" s="38"/>
      <c r="N1012" s="17"/>
      <c r="O1012" s="39"/>
      <c r="P1012" s="40">
        <f>IF(J1012=0,"",J1012/I1011)</f>
        <v>1</v>
      </c>
      <c r="Q1012" s="41">
        <v>28</v>
      </c>
      <c r="R1012" s="42">
        <f t="shared" si="86"/>
        <v>1</v>
      </c>
      <c r="S1012" s="42">
        <f t="shared" si="87"/>
        <v>0</v>
      </c>
      <c r="U1012" s="52"/>
      <c r="V1012" s="52"/>
    </row>
    <row r="1013" spans="1:22" ht="15.75" customHeight="1">
      <c r="A1013" s="9">
        <v>2602</v>
      </c>
      <c r="B1013" s="31"/>
      <c r="C1013" s="31"/>
      <c r="D1013" s="31"/>
      <c r="E1013" s="31"/>
      <c r="F1013" s="31"/>
      <c r="G1013" s="31"/>
      <c r="H1013" s="31"/>
      <c r="I1013" s="31"/>
      <c r="J1013" s="31"/>
      <c r="K1013" s="138"/>
      <c r="L1013" s="51"/>
      <c r="M1013" s="38"/>
      <c r="N1013" s="17"/>
      <c r="O1013" s="39"/>
      <c r="P1013" s="40" t="str">
        <f>IF(K1013=0,"",K1013/J1012)</f>
        <v/>
      </c>
      <c r="Q1013" s="41"/>
      <c r="R1013" s="42" t="str">
        <f t="shared" si="86"/>
        <v/>
      </c>
      <c r="S1013" s="42" t="str">
        <f t="shared" si="87"/>
        <v/>
      </c>
      <c r="U1013" s="52"/>
      <c r="V1013" s="52"/>
    </row>
    <row r="1014" spans="1:22" ht="15.75" customHeight="1">
      <c r="A1014" s="9">
        <v>2701</v>
      </c>
      <c r="B1014" s="31"/>
      <c r="C1014" s="31"/>
      <c r="D1014" s="31"/>
      <c r="E1014" s="31"/>
      <c r="F1014" s="31"/>
      <c r="G1014" s="31"/>
      <c r="H1014" s="31"/>
      <c r="I1014" s="31"/>
      <c r="J1014" s="31"/>
      <c r="K1014" s="138"/>
      <c r="L1014" s="51"/>
      <c r="M1014" s="38"/>
      <c r="N1014" s="17"/>
      <c r="O1014" s="18"/>
      <c r="P1014" s="43"/>
      <c r="Q1014" s="44"/>
      <c r="R1014" s="45"/>
      <c r="S1014" s="43"/>
      <c r="U1014" s="52"/>
      <c r="V1014" s="52"/>
    </row>
    <row r="1015" spans="1:22" ht="15.75" customHeight="1">
      <c r="A1015" s="9">
        <v>2702</v>
      </c>
      <c r="B1015" s="31"/>
      <c r="C1015" s="31"/>
      <c r="D1015" s="31"/>
      <c r="E1015" s="31"/>
      <c r="F1015" s="31"/>
      <c r="G1015" s="31"/>
      <c r="H1015" s="31"/>
      <c r="I1015" s="31"/>
      <c r="J1015" s="31"/>
      <c r="K1015" s="138"/>
      <c r="L1015" s="51"/>
      <c r="M1015" s="38"/>
      <c r="N1015" s="17"/>
      <c r="O1015" s="18"/>
      <c r="P1015" s="29"/>
      <c r="Q1015" s="44"/>
      <c r="R1015" s="46"/>
      <c r="S1015" s="29"/>
      <c r="U1015" s="52"/>
      <c r="V1015" s="52"/>
    </row>
    <row r="1016" spans="1:22" ht="15.75" customHeight="1">
      <c r="A1016" s="9">
        <v>2801</v>
      </c>
      <c r="B1016" s="31"/>
      <c r="C1016" s="31"/>
      <c r="D1016" s="31"/>
      <c r="E1016" s="31"/>
      <c r="F1016" s="31"/>
      <c r="G1016" s="31"/>
      <c r="H1016" s="31"/>
      <c r="I1016" s="31"/>
      <c r="J1016" s="31"/>
      <c r="K1016" s="138"/>
      <c r="L1016" s="51"/>
      <c r="M1016" s="38"/>
      <c r="N1016" s="17"/>
      <c r="O1016" s="18"/>
      <c r="P1016" s="29"/>
      <c r="Q1016" s="44"/>
      <c r="R1016" s="46"/>
      <c r="S1016" s="29"/>
      <c r="U1016" s="52"/>
      <c r="V1016" s="52"/>
    </row>
    <row r="1017" spans="1:22" ht="15.75" customHeight="1">
      <c r="A1017" s="9">
        <v>2802</v>
      </c>
      <c r="B1017" s="31"/>
      <c r="C1017" s="31"/>
      <c r="D1017" s="31"/>
      <c r="E1017" s="31"/>
      <c r="F1017" s="31"/>
      <c r="G1017" s="31"/>
      <c r="H1017" s="31"/>
      <c r="I1017" s="31"/>
      <c r="J1017" s="31"/>
      <c r="K1017" s="138"/>
      <c r="L1017" s="51"/>
      <c r="M1017" s="38"/>
      <c r="N1017" s="17"/>
      <c r="O1017" s="18"/>
      <c r="P1017" s="17"/>
      <c r="Q1017" s="18"/>
      <c r="R1017" s="28"/>
      <c r="S1017" s="29"/>
      <c r="U1017" s="52"/>
      <c r="V1017" s="52"/>
    </row>
    <row r="1018" spans="1:22" ht="15.75" customHeight="1">
      <c r="A1018" s="9">
        <v>2901</v>
      </c>
      <c r="B1018" s="31"/>
      <c r="C1018" s="31"/>
      <c r="D1018" s="31"/>
      <c r="E1018" s="31"/>
      <c r="F1018" s="31"/>
      <c r="G1018" s="31"/>
      <c r="H1018" s="31"/>
      <c r="I1018" s="31"/>
      <c r="J1018" s="31"/>
      <c r="K1018" s="138"/>
      <c r="L1018" s="51"/>
      <c r="M1018" s="38"/>
      <c r="N1018" s="17"/>
      <c r="O1018" s="18"/>
      <c r="P1018" s="19" t="s">
        <v>48</v>
      </c>
      <c r="Q1018" s="20"/>
      <c r="R1018" s="21" t="str">
        <f>IF(SUM(L1006:L1014)=0,"",SUM(L1006:L1014))</f>
        <v/>
      </c>
      <c r="S1018" s="22" t="s">
        <v>3</v>
      </c>
      <c r="U1018" s="52"/>
      <c r="V1018" s="52"/>
    </row>
    <row r="1019" spans="1:22" ht="15.75" customHeight="1">
      <c r="A1019" s="9">
        <v>2902</v>
      </c>
      <c r="B1019" s="31"/>
      <c r="C1019" s="31"/>
      <c r="D1019" s="31"/>
      <c r="E1019" s="31"/>
      <c r="F1019" s="31"/>
      <c r="G1019" s="31"/>
      <c r="H1019" s="31"/>
      <c r="I1019" s="31"/>
      <c r="J1019" s="31"/>
      <c r="K1019" s="138"/>
      <c r="L1019" s="51"/>
      <c r="M1019" s="38"/>
      <c r="N1019" s="17"/>
      <c r="O1019" s="18"/>
      <c r="P1019" s="23" t="s">
        <v>50</v>
      </c>
      <c r="Q1019" s="24" t="str">
        <f>IF(Q1018/B1004=0,"",Q1018/B1004)</f>
        <v/>
      </c>
      <c r="R1019" s="25" t="e">
        <f>IF(Q1018/R1018=0,"",Q1018/R1018)</f>
        <v>#VALUE!</v>
      </c>
      <c r="S1019" s="26" t="s">
        <v>51</v>
      </c>
      <c r="U1019" s="52"/>
      <c r="V1019" s="52"/>
    </row>
    <row r="1020" spans="1:22" ht="15.75">
      <c r="A1020" s="9">
        <v>3001</v>
      </c>
      <c r="B1020" s="115"/>
      <c r="C1020" s="115"/>
      <c r="D1020" s="115"/>
      <c r="E1020" s="115"/>
      <c r="F1020" s="115"/>
      <c r="G1020" s="115"/>
      <c r="H1020" s="115"/>
      <c r="I1020" s="115"/>
      <c r="J1020" s="115"/>
      <c r="K1020" s="139"/>
      <c r="L1020" s="51"/>
      <c r="M1020" s="47"/>
      <c r="N1020" s="48"/>
      <c r="O1020" s="49"/>
      <c r="P1020" s="11"/>
      <c r="Q1020" s="12"/>
      <c r="R1020" s="12"/>
      <c r="S1020" s="13"/>
      <c r="U1020" s="52"/>
      <c r="V1020" s="52"/>
    </row>
    <row r="1021" spans="1:22" ht="18" customHeight="1">
      <c r="A1021" s="14"/>
      <c r="B1021" s="193" t="s">
        <v>37</v>
      </c>
      <c r="C1021" s="193"/>
      <c r="D1021" s="193"/>
      <c r="E1021" s="193"/>
      <c r="F1021" s="193"/>
      <c r="G1021" s="193"/>
      <c r="H1021" s="193"/>
      <c r="I1021" s="193"/>
      <c r="J1021" s="193"/>
      <c r="K1021" s="193"/>
      <c r="L1021" s="114">
        <f>SUM(L1013:L1017)</f>
        <v>0</v>
      </c>
      <c r="M1021" s="30" t="str">
        <f>IF(L1013=0,"",L1013/B1004)</f>
        <v/>
      </c>
      <c r="N1021" s="30" t="str">
        <f>IF(L1021=0,"",L1021/B1004)</f>
        <v/>
      </c>
      <c r="O1021" s="30" t="str">
        <f>IF(L1013=0,"",N1021-M1021)</f>
        <v/>
      </c>
      <c r="P1021" s="5"/>
      <c r="Q1021" s="6"/>
      <c r="R1021" s="16"/>
      <c r="S1021" s="5"/>
      <c r="U1021" s="52"/>
      <c r="V1021" s="52"/>
    </row>
    <row r="1022" spans="1:22" ht="12.75" customHeight="1">
      <c r="L1022" s="130"/>
      <c r="M1022" s="5"/>
      <c r="O1022" s="5"/>
      <c r="S1022" s="52"/>
      <c r="T1022" s="52"/>
      <c r="U1022" s="52"/>
      <c r="V1022" s="52"/>
    </row>
    <row r="1023" spans="1:22" ht="12.75" customHeight="1">
      <c r="L1023" s="130"/>
      <c r="M1023" s="5"/>
      <c r="O1023" s="5"/>
      <c r="S1023" s="52"/>
      <c r="T1023" s="52"/>
      <c r="U1023" s="52"/>
      <c r="V1023" s="52"/>
    </row>
    <row r="1024" spans="1:22" ht="26.25" customHeight="1">
      <c r="B1024" s="194" t="s">
        <v>72</v>
      </c>
      <c r="C1024" s="194"/>
      <c r="D1024" s="194"/>
      <c r="E1024" s="194"/>
      <c r="F1024" s="194"/>
      <c r="G1024" s="194"/>
      <c r="H1024" s="194"/>
      <c r="I1024" s="194"/>
      <c r="J1024" s="194"/>
      <c r="K1024" s="194"/>
      <c r="L1024" s="113" t="s">
        <v>69</v>
      </c>
      <c r="M1024" s="5"/>
      <c r="N1024" s="5"/>
      <c r="O1024" s="6"/>
      <c r="P1024" s="5"/>
      <c r="Q1024" s="6"/>
      <c r="R1024" s="6"/>
      <c r="S1024" s="6"/>
      <c r="U1024" s="52"/>
      <c r="V1024" s="52"/>
    </row>
    <row r="1025" spans="1:22" ht="20.25">
      <c r="A1025" s="195" t="s">
        <v>1</v>
      </c>
      <c r="B1025" s="197" t="s">
        <v>2</v>
      </c>
      <c r="C1025" s="205"/>
      <c r="D1025" s="205"/>
      <c r="E1025" s="205"/>
      <c r="F1025" s="205"/>
      <c r="G1025" s="205"/>
      <c r="H1025" s="205"/>
      <c r="I1025" s="205"/>
      <c r="J1025" s="205"/>
      <c r="K1025" s="206"/>
      <c r="L1025" s="200" t="s">
        <v>3</v>
      </c>
      <c r="M1025" s="191" t="s">
        <v>4</v>
      </c>
      <c r="N1025" s="191" t="s">
        <v>5</v>
      </c>
      <c r="O1025" s="202" t="s">
        <v>6</v>
      </c>
      <c r="P1025" s="191" t="s">
        <v>7</v>
      </c>
      <c r="Q1025" s="189" t="s">
        <v>8</v>
      </c>
      <c r="R1025" s="189" t="s">
        <v>9</v>
      </c>
      <c r="S1025" s="191" t="s">
        <v>10</v>
      </c>
      <c r="U1025" s="52"/>
      <c r="V1025" s="52"/>
    </row>
    <row r="1026" spans="1:22" ht="15.75">
      <c r="A1026" s="204"/>
      <c r="B1026" s="9" t="s">
        <v>11</v>
      </c>
      <c r="C1026" s="9" t="s">
        <v>12</v>
      </c>
      <c r="D1026" s="9" t="s">
        <v>13</v>
      </c>
      <c r="E1026" s="9" t="s">
        <v>14</v>
      </c>
      <c r="F1026" s="9" t="s">
        <v>15</v>
      </c>
      <c r="G1026" s="9" t="s">
        <v>16</v>
      </c>
      <c r="H1026" s="9" t="s">
        <v>17</v>
      </c>
      <c r="I1026" s="9" t="s">
        <v>18</v>
      </c>
      <c r="J1026" s="9" t="s">
        <v>19</v>
      </c>
      <c r="K1026" s="137" t="s">
        <v>20</v>
      </c>
      <c r="L1026" s="207"/>
      <c r="M1026" s="204"/>
      <c r="N1026" s="204"/>
      <c r="O1026" s="204"/>
      <c r="P1026" s="204"/>
      <c r="Q1026" s="204"/>
      <c r="R1026" s="204"/>
      <c r="S1026" s="204"/>
      <c r="U1026" s="52"/>
      <c r="V1026" s="52"/>
    </row>
    <row r="1027" spans="1:22" ht="15.75" customHeight="1">
      <c r="A1027" s="9">
        <v>2202</v>
      </c>
      <c r="B1027" s="31">
        <v>50</v>
      </c>
      <c r="C1027" s="31"/>
      <c r="D1027" s="31"/>
      <c r="E1027" s="31"/>
      <c r="F1027" s="31"/>
      <c r="G1027" s="31"/>
      <c r="H1027" s="31"/>
      <c r="I1027" s="31"/>
      <c r="J1027" s="31"/>
      <c r="K1027" s="138"/>
      <c r="L1027" s="51"/>
      <c r="M1027" s="32"/>
      <c r="N1027" s="33"/>
      <c r="O1027" s="34"/>
      <c r="P1027" s="35"/>
      <c r="Q1027" s="36">
        <f>B1027</f>
        <v>50</v>
      </c>
      <c r="R1027" s="37"/>
      <c r="S1027" s="35"/>
      <c r="U1027" s="52"/>
      <c r="V1027" s="52"/>
    </row>
    <row r="1028" spans="1:22" ht="15.75" customHeight="1">
      <c r="A1028" s="9">
        <v>2301</v>
      </c>
      <c r="B1028" s="31"/>
      <c r="C1028" s="31">
        <v>43</v>
      </c>
      <c r="D1028" s="31"/>
      <c r="E1028" s="31"/>
      <c r="F1028" s="31"/>
      <c r="G1028" s="31"/>
      <c r="H1028" s="31"/>
      <c r="I1028" s="31"/>
      <c r="J1028" s="31"/>
      <c r="K1028" s="138"/>
      <c r="L1028" s="51"/>
      <c r="M1028" s="38"/>
      <c r="N1028" s="17"/>
      <c r="O1028" s="39"/>
      <c r="P1028" s="40">
        <f>IF(C1028=0,"",C1028/B1027)</f>
        <v>0.86</v>
      </c>
      <c r="Q1028" s="41">
        <v>48</v>
      </c>
      <c r="R1028" s="42">
        <f t="shared" ref="R1028:R1036" si="88">IF(Q1028=0,"",Q1028/Q1027)</f>
        <v>0.96</v>
      </c>
      <c r="S1028" s="42">
        <f t="shared" ref="S1028:S1036" si="89">IF(Q1028=0,"",100%-R1028)</f>
        <v>4.0000000000000036E-2</v>
      </c>
      <c r="U1028" s="52"/>
      <c r="V1028" s="52"/>
    </row>
    <row r="1029" spans="1:22" ht="15.75" customHeight="1">
      <c r="A1029" s="9">
        <v>2302</v>
      </c>
      <c r="B1029" s="31"/>
      <c r="C1029" s="31"/>
      <c r="D1029" s="31">
        <v>43</v>
      </c>
      <c r="E1029" s="31"/>
      <c r="F1029" s="31"/>
      <c r="G1029" s="31"/>
      <c r="H1029" s="31"/>
      <c r="I1029" s="31"/>
      <c r="J1029" s="31"/>
      <c r="K1029" s="138"/>
      <c r="L1029" s="51"/>
      <c r="M1029" s="38"/>
      <c r="N1029" s="17"/>
      <c r="O1029" s="39"/>
      <c r="P1029" s="40">
        <f>IF(D1029=0,"",D1029/C1028)</f>
        <v>1</v>
      </c>
      <c r="Q1029" s="41">
        <v>43</v>
      </c>
      <c r="R1029" s="42">
        <f t="shared" si="88"/>
        <v>0.89583333333333337</v>
      </c>
      <c r="S1029" s="42">
        <f t="shared" si="89"/>
        <v>0.10416666666666663</v>
      </c>
      <c r="T1029" s="27">
        <f>Q1029/Q1027</f>
        <v>0.86</v>
      </c>
      <c r="U1029" s="52"/>
      <c r="V1029" s="52"/>
    </row>
    <row r="1030" spans="1:22" ht="15.75" customHeight="1">
      <c r="A1030" s="9">
        <v>2401</v>
      </c>
      <c r="B1030" s="31"/>
      <c r="C1030" s="31"/>
      <c r="D1030" s="31"/>
      <c r="E1030" s="31">
        <v>42</v>
      </c>
      <c r="F1030" s="31"/>
      <c r="G1030" s="31"/>
      <c r="H1030" s="31"/>
      <c r="I1030" s="31"/>
      <c r="J1030" s="31"/>
      <c r="K1030" s="138"/>
      <c r="L1030" s="51"/>
      <c r="M1030" s="38"/>
      <c r="N1030" s="17"/>
      <c r="O1030" s="39"/>
      <c r="P1030" s="40">
        <f>IF(E1030=0,"",E1030/D1029)</f>
        <v>0.97674418604651159</v>
      </c>
      <c r="Q1030" s="41">
        <v>42</v>
      </c>
      <c r="R1030" s="42">
        <f t="shared" si="88"/>
        <v>0.97674418604651159</v>
      </c>
      <c r="S1030" s="42">
        <f t="shared" si="89"/>
        <v>2.3255813953488413E-2</v>
      </c>
      <c r="U1030" s="52"/>
      <c r="V1030" s="52"/>
    </row>
    <row r="1031" spans="1:22" ht="15.75" customHeight="1">
      <c r="A1031" s="9">
        <v>2402</v>
      </c>
      <c r="B1031" s="31"/>
      <c r="C1031" s="31"/>
      <c r="D1031" s="31"/>
      <c r="E1031" s="31"/>
      <c r="F1031" s="31">
        <v>40</v>
      </c>
      <c r="G1031" s="31"/>
      <c r="H1031" s="31"/>
      <c r="I1031" s="31"/>
      <c r="J1031" s="31"/>
      <c r="K1031" s="138"/>
      <c r="L1031" s="51"/>
      <c r="M1031" s="38"/>
      <c r="N1031" s="17"/>
      <c r="O1031" s="39"/>
      <c r="P1031" s="40">
        <f>IF(F1031=0,"",F1031/E1030)</f>
        <v>0.95238095238095233</v>
      </c>
      <c r="Q1031" s="41">
        <v>41</v>
      </c>
      <c r="R1031" s="86">
        <f t="shared" si="88"/>
        <v>0.97619047619047616</v>
      </c>
      <c r="S1031" s="86">
        <f t="shared" si="89"/>
        <v>2.3809523809523836E-2</v>
      </c>
      <c r="U1031" s="52"/>
      <c r="V1031" s="52"/>
    </row>
    <row r="1032" spans="1:22" ht="15.75" customHeight="1">
      <c r="A1032" s="9">
        <v>2501</v>
      </c>
      <c r="B1032" s="31"/>
      <c r="C1032" s="31"/>
      <c r="D1032" s="31"/>
      <c r="E1032" s="31"/>
      <c r="F1032" s="31"/>
      <c r="G1032" s="31">
        <v>40</v>
      </c>
      <c r="H1032" s="31"/>
      <c r="I1032" s="31"/>
      <c r="J1032" s="31"/>
      <c r="K1032" s="138"/>
      <c r="L1032" s="51"/>
      <c r="M1032" s="38"/>
      <c r="N1032" s="17"/>
      <c r="O1032" s="39"/>
      <c r="P1032" s="40">
        <f>IF(G1032=0,"",G1032/F1031)</f>
        <v>1</v>
      </c>
      <c r="Q1032" s="41">
        <v>41</v>
      </c>
      <c r="R1032" s="86">
        <f t="shared" si="88"/>
        <v>1</v>
      </c>
      <c r="S1032" s="86">
        <f t="shared" si="89"/>
        <v>0</v>
      </c>
      <c r="U1032" s="52"/>
      <c r="V1032" s="52"/>
    </row>
    <row r="1033" spans="1:22" ht="15.75" customHeight="1">
      <c r="A1033" s="9">
        <v>2502</v>
      </c>
      <c r="B1033" s="31"/>
      <c r="C1033" s="31"/>
      <c r="D1033" s="31"/>
      <c r="E1033" s="31"/>
      <c r="F1033" s="31"/>
      <c r="G1033" s="31"/>
      <c r="H1033" s="31">
        <v>37</v>
      </c>
      <c r="I1033" s="31"/>
      <c r="J1033" s="31"/>
      <c r="K1033" s="138"/>
      <c r="L1033" s="51"/>
      <c r="M1033" s="38"/>
      <c r="N1033" s="17"/>
      <c r="O1033" s="39"/>
      <c r="P1033" s="40">
        <f>IF(H1033=0,"",H1033/G1032)</f>
        <v>0.92500000000000004</v>
      </c>
      <c r="Q1033" s="41">
        <v>38</v>
      </c>
      <c r="R1033" s="42">
        <f t="shared" si="88"/>
        <v>0.92682926829268297</v>
      </c>
      <c r="S1033" s="42">
        <f t="shared" si="89"/>
        <v>7.3170731707317027E-2</v>
      </c>
      <c r="U1033" s="52"/>
      <c r="V1033" s="52"/>
    </row>
    <row r="1034" spans="1:22" ht="15.75" customHeight="1">
      <c r="A1034" s="9">
        <v>2601</v>
      </c>
      <c r="B1034" s="31"/>
      <c r="C1034" s="31"/>
      <c r="D1034" s="31"/>
      <c r="E1034" s="31"/>
      <c r="F1034" s="31"/>
      <c r="G1034" s="31"/>
      <c r="H1034" s="31"/>
      <c r="I1034" s="31">
        <v>33</v>
      </c>
      <c r="J1034" s="31"/>
      <c r="K1034" s="138"/>
      <c r="L1034" s="51"/>
      <c r="M1034" s="38"/>
      <c r="N1034" s="17"/>
      <c r="O1034" s="39"/>
      <c r="P1034" s="40">
        <f>IF(I1034=0,"",I1034/H1033)</f>
        <v>0.89189189189189189</v>
      </c>
      <c r="Q1034" s="41">
        <v>34</v>
      </c>
      <c r="R1034" s="42">
        <f t="shared" si="88"/>
        <v>0.89473684210526316</v>
      </c>
      <c r="S1034" s="42">
        <f t="shared" si="89"/>
        <v>0.10526315789473684</v>
      </c>
      <c r="U1034" s="52"/>
      <c r="V1034" s="52"/>
    </row>
    <row r="1035" spans="1:22" ht="15.75" customHeight="1">
      <c r="A1035" s="9">
        <v>2602</v>
      </c>
      <c r="B1035" s="31"/>
      <c r="C1035" s="31"/>
      <c r="D1035" s="31"/>
      <c r="E1035" s="31"/>
      <c r="F1035" s="31"/>
      <c r="G1035" s="31"/>
      <c r="H1035" s="31"/>
      <c r="I1035" s="31"/>
      <c r="J1035" s="31"/>
      <c r="K1035" s="138"/>
      <c r="L1035" s="51"/>
      <c r="M1035" s="38"/>
      <c r="N1035" s="17"/>
      <c r="O1035" s="39"/>
      <c r="P1035" s="40" t="str">
        <f>IF(J1035=0,"",J1035/I1034)</f>
        <v/>
      </c>
      <c r="Q1035" s="41"/>
      <c r="R1035" s="42" t="str">
        <f t="shared" si="88"/>
        <v/>
      </c>
      <c r="S1035" s="42" t="str">
        <f t="shared" si="89"/>
        <v/>
      </c>
      <c r="U1035" s="52"/>
      <c r="V1035" s="52"/>
    </row>
    <row r="1036" spans="1:22" ht="15.75" customHeight="1">
      <c r="A1036" s="9">
        <v>2701</v>
      </c>
      <c r="B1036" s="31"/>
      <c r="C1036" s="31"/>
      <c r="D1036" s="31"/>
      <c r="E1036" s="31"/>
      <c r="F1036" s="31"/>
      <c r="G1036" s="31"/>
      <c r="H1036" s="31"/>
      <c r="I1036" s="31"/>
      <c r="J1036" s="31"/>
      <c r="K1036" s="138"/>
      <c r="L1036" s="51"/>
      <c r="M1036" s="38"/>
      <c r="N1036" s="17"/>
      <c r="O1036" s="39"/>
      <c r="P1036" s="40" t="str">
        <f>IF(K1036=0,"",K1036/J1035)</f>
        <v/>
      </c>
      <c r="Q1036" s="41"/>
      <c r="R1036" s="42" t="str">
        <f t="shared" si="88"/>
        <v/>
      </c>
      <c r="S1036" s="42" t="str">
        <f t="shared" si="89"/>
        <v/>
      </c>
      <c r="U1036" s="52"/>
      <c r="V1036" s="52"/>
    </row>
    <row r="1037" spans="1:22" ht="15.75" customHeight="1">
      <c r="A1037" s="9">
        <v>2702</v>
      </c>
      <c r="B1037" s="31"/>
      <c r="C1037" s="31"/>
      <c r="D1037" s="31"/>
      <c r="E1037" s="31"/>
      <c r="F1037" s="31"/>
      <c r="G1037" s="31"/>
      <c r="H1037" s="31"/>
      <c r="I1037" s="31"/>
      <c r="J1037" s="31"/>
      <c r="K1037" s="138"/>
      <c r="L1037" s="51"/>
      <c r="M1037" s="38"/>
      <c r="N1037" s="17"/>
      <c r="O1037" s="18"/>
      <c r="P1037" s="43"/>
      <c r="Q1037" s="44"/>
      <c r="R1037" s="45"/>
      <c r="S1037" s="43"/>
      <c r="U1037" s="52"/>
      <c r="V1037" s="52"/>
    </row>
    <row r="1038" spans="1:22" ht="15.75" customHeight="1">
      <c r="A1038" s="9">
        <v>2801</v>
      </c>
      <c r="B1038" s="31"/>
      <c r="C1038" s="31"/>
      <c r="D1038" s="31"/>
      <c r="E1038" s="31"/>
      <c r="F1038" s="31"/>
      <c r="G1038" s="31"/>
      <c r="H1038" s="31"/>
      <c r="I1038" s="31"/>
      <c r="J1038" s="31"/>
      <c r="K1038" s="138"/>
      <c r="L1038" s="51"/>
      <c r="M1038" s="38"/>
      <c r="N1038" s="17"/>
      <c r="O1038" s="18"/>
      <c r="P1038" s="29"/>
      <c r="Q1038" s="44"/>
      <c r="R1038" s="46"/>
      <c r="S1038" s="29"/>
      <c r="U1038" s="52"/>
      <c r="V1038" s="52"/>
    </row>
    <row r="1039" spans="1:22" ht="15.75" customHeight="1">
      <c r="A1039" s="9">
        <v>2802</v>
      </c>
      <c r="B1039" s="31"/>
      <c r="C1039" s="31"/>
      <c r="D1039" s="31"/>
      <c r="E1039" s="31"/>
      <c r="F1039" s="31"/>
      <c r="G1039" s="31"/>
      <c r="H1039" s="31"/>
      <c r="I1039" s="31"/>
      <c r="J1039" s="31"/>
      <c r="K1039" s="138"/>
      <c r="L1039" s="51"/>
      <c r="M1039" s="38"/>
      <c r="N1039" s="17"/>
      <c r="O1039" s="18"/>
      <c r="P1039" s="29"/>
      <c r="Q1039" s="44"/>
      <c r="R1039" s="46"/>
      <c r="S1039" s="29"/>
      <c r="U1039" s="52"/>
      <c r="V1039" s="52"/>
    </row>
    <row r="1040" spans="1:22" ht="15.75" customHeight="1">
      <c r="A1040" s="9">
        <v>2901</v>
      </c>
      <c r="B1040" s="31"/>
      <c r="C1040" s="31"/>
      <c r="D1040" s="31"/>
      <c r="E1040" s="31"/>
      <c r="F1040" s="31"/>
      <c r="G1040" s="31"/>
      <c r="H1040" s="31"/>
      <c r="I1040" s="31"/>
      <c r="J1040" s="31"/>
      <c r="K1040" s="138"/>
      <c r="L1040" s="51"/>
      <c r="M1040" s="38"/>
      <c r="N1040" s="17"/>
      <c r="O1040" s="18"/>
      <c r="P1040" s="17"/>
      <c r="Q1040" s="18"/>
      <c r="R1040" s="28"/>
      <c r="S1040" s="29"/>
      <c r="U1040" s="52"/>
      <c r="V1040" s="52"/>
    </row>
    <row r="1041" spans="1:22" ht="15.75" customHeight="1">
      <c r="A1041" s="9">
        <v>2902</v>
      </c>
      <c r="B1041" s="31"/>
      <c r="C1041" s="31"/>
      <c r="D1041" s="31"/>
      <c r="E1041" s="31"/>
      <c r="F1041" s="31"/>
      <c r="G1041" s="31"/>
      <c r="H1041" s="31"/>
      <c r="I1041" s="31"/>
      <c r="J1041" s="31"/>
      <c r="K1041" s="138"/>
      <c r="L1041" s="51"/>
      <c r="M1041" s="38"/>
      <c r="N1041" s="17"/>
      <c r="O1041" s="18"/>
      <c r="P1041" s="19" t="s">
        <v>48</v>
      </c>
      <c r="Q1041" s="20"/>
      <c r="R1041" s="21" t="str">
        <f>IF(SUM(L1029:L1037)=0,"",SUM(L1029:L1037))</f>
        <v/>
      </c>
      <c r="S1041" s="22" t="s">
        <v>3</v>
      </c>
      <c r="U1041" s="52"/>
      <c r="V1041" s="52"/>
    </row>
    <row r="1042" spans="1:22" ht="15.75" customHeight="1">
      <c r="A1042" s="9">
        <v>3001</v>
      </c>
      <c r="B1042" s="31"/>
      <c r="C1042" s="31"/>
      <c r="D1042" s="31"/>
      <c r="E1042" s="31"/>
      <c r="F1042" s="31"/>
      <c r="G1042" s="31"/>
      <c r="H1042" s="31"/>
      <c r="I1042" s="31"/>
      <c r="J1042" s="31"/>
      <c r="K1042" s="138"/>
      <c r="L1042" s="51"/>
      <c r="M1042" s="38"/>
      <c r="N1042" s="17"/>
      <c r="O1042" s="18"/>
      <c r="P1042" s="23" t="s">
        <v>50</v>
      </c>
      <c r="Q1042" s="24" t="str">
        <f>IF(Q1041/B1027=0,"",Q1041/B1027)</f>
        <v/>
      </c>
      <c r="R1042" s="25" t="e">
        <f>IF(Q1041/R1041=0,"",Q1041/R1041)</f>
        <v>#VALUE!</v>
      </c>
      <c r="S1042" s="26" t="s">
        <v>51</v>
      </c>
      <c r="U1042" s="52"/>
      <c r="V1042" s="52"/>
    </row>
    <row r="1043" spans="1:22" ht="15.75" customHeight="1">
      <c r="A1043" s="9">
        <v>3002</v>
      </c>
      <c r="B1043" s="115"/>
      <c r="C1043" s="115"/>
      <c r="D1043" s="115"/>
      <c r="E1043" s="115"/>
      <c r="F1043" s="115"/>
      <c r="G1043" s="115"/>
      <c r="H1043" s="115"/>
      <c r="I1043" s="115"/>
      <c r="J1043" s="115"/>
      <c r="K1043" s="139"/>
      <c r="L1043" s="51"/>
      <c r="M1043" s="47"/>
      <c r="N1043" s="48"/>
      <c r="O1043" s="49"/>
      <c r="P1043" s="11"/>
      <c r="Q1043" s="12"/>
      <c r="R1043" s="12"/>
      <c r="S1043" s="13"/>
      <c r="U1043" s="52"/>
      <c r="V1043" s="52"/>
    </row>
    <row r="1044" spans="1:22" ht="18" customHeight="1">
      <c r="A1044" s="14"/>
      <c r="B1044" s="193" t="s">
        <v>37</v>
      </c>
      <c r="C1044" s="193"/>
      <c r="D1044" s="193"/>
      <c r="E1044" s="193"/>
      <c r="F1044" s="193"/>
      <c r="G1044" s="193"/>
      <c r="H1044" s="193"/>
      <c r="I1044" s="193"/>
      <c r="J1044" s="193"/>
      <c r="K1044" s="193"/>
      <c r="L1044" s="114">
        <f>SUM(L1036:L1040)</f>
        <v>0</v>
      </c>
      <c r="M1044" s="30" t="str">
        <f>IF(L1036=0,"",L1036/B1027)</f>
        <v/>
      </c>
      <c r="N1044" s="30" t="str">
        <f>IF(L1044=0,"",L1044/B1027)</f>
        <v/>
      </c>
      <c r="O1044" s="30" t="str">
        <f>IF(L1036=0,"",N1044-M1044)</f>
        <v/>
      </c>
      <c r="P1044" s="5"/>
      <c r="Q1044" s="6"/>
      <c r="R1044" s="16"/>
      <c r="S1044" s="5"/>
      <c r="U1044" s="52"/>
      <c r="V1044" s="52"/>
    </row>
    <row r="1045" spans="1:22" ht="12.75" customHeight="1"/>
    <row r="1046" spans="1:22" ht="12.75" customHeight="1"/>
    <row r="1047" spans="1:22" ht="26.25">
      <c r="A1047" s="71"/>
      <c r="B1047" s="194" t="s">
        <v>72</v>
      </c>
      <c r="C1047" s="194"/>
      <c r="D1047" s="194"/>
      <c r="E1047" s="194"/>
      <c r="F1047" s="194"/>
      <c r="G1047" s="194"/>
      <c r="H1047" s="194"/>
      <c r="I1047" s="194"/>
      <c r="J1047" s="194"/>
      <c r="K1047" s="194"/>
      <c r="L1047" s="113" t="s">
        <v>70</v>
      </c>
      <c r="M1047" s="5"/>
      <c r="N1047" s="5"/>
      <c r="O1047" s="6"/>
      <c r="P1047" s="5"/>
      <c r="Q1047" s="6"/>
      <c r="R1047" s="6"/>
      <c r="S1047" s="6"/>
      <c r="T1047" s="71"/>
    </row>
    <row r="1048" spans="1:22" ht="20.25">
      <c r="A1048" s="195" t="s">
        <v>1</v>
      </c>
      <c r="B1048" s="197" t="s">
        <v>2</v>
      </c>
      <c r="C1048" s="205"/>
      <c r="D1048" s="205"/>
      <c r="E1048" s="205"/>
      <c r="F1048" s="205"/>
      <c r="G1048" s="205"/>
      <c r="H1048" s="205"/>
      <c r="I1048" s="205"/>
      <c r="J1048" s="205"/>
      <c r="K1048" s="206"/>
      <c r="L1048" s="200" t="s">
        <v>3</v>
      </c>
      <c r="M1048" s="191" t="s">
        <v>4</v>
      </c>
      <c r="N1048" s="191" t="s">
        <v>5</v>
      </c>
      <c r="O1048" s="202" t="s">
        <v>6</v>
      </c>
      <c r="P1048" s="191" t="s">
        <v>7</v>
      </c>
      <c r="Q1048" s="189" t="s">
        <v>8</v>
      </c>
      <c r="R1048" s="189" t="s">
        <v>9</v>
      </c>
      <c r="S1048" s="191" t="s">
        <v>10</v>
      </c>
      <c r="T1048" s="71"/>
    </row>
    <row r="1049" spans="1:22" ht="15.75">
      <c r="A1049" s="204"/>
      <c r="B1049" s="9" t="s">
        <v>11</v>
      </c>
      <c r="C1049" s="9" t="s">
        <v>12</v>
      </c>
      <c r="D1049" s="9" t="s">
        <v>13</v>
      </c>
      <c r="E1049" s="9" t="s">
        <v>14</v>
      </c>
      <c r="F1049" s="9" t="s">
        <v>15</v>
      </c>
      <c r="G1049" s="9" t="s">
        <v>16</v>
      </c>
      <c r="H1049" s="9" t="s">
        <v>17</v>
      </c>
      <c r="I1049" s="9" t="s">
        <v>18</v>
      </c>
      <c r="J1049" s="9" t="s">
        <v>19</v>
      </c>
      <c r="K1049" s="137" t="s">
        <v>20</v>
      </c>
      <c r="L1049" s="207"/>
      <c r="M1049" s="204"/>
      <c r="N1049" s="204"/>
      <c r="O1049" s="204"/>
      <c r="P1049" s="204"/>
      <c r="Q1049" s="204"/>
      <c r="R1049" s="204"/>
      <c r="S1049" s="204"/>
      <c r="T1049" s="71"/>
    </row>
    <row r="1050" spans="1:22" ht="15.75">
      <c r="A1050" s="9">
        <v>2301</v>
      </c>
      <c r="B1050" s="31">
        <v>46</v>
      </c>
      <c r="C1050" s="31"/>
      <c r="D1050" s="31"/>
      <c r="E1050" s="31"/>
      <c r="F1050" s="31"/>
      <c r="G1050" s="31"/>
      <c r="H1050" s="31"/>
      <c r="I1050" s="31"/>
      <c r="J1050" s="31"/>
      <c r="K1050" s="138"/>
      <c r="L1050" s="51"/>
      <c r="M1050" s="32"/>
      <c r="N1050" s="33"/>
      <c r="O1050" s="34"/>
      <c r="P1050" s="35"/>
      <c r="Q1050" s="36">
        <f>B1050</f>
        <v>46</v>
      </c>
      <c r="R1050" s="37"/>
      <c r="S1050" s="35"/>
      <c r="T1050" s="71"/>
    </row>
    <row r="1051" spans="1:22" ht="15.75">
      <c r="A1051" s="9">
        <v>2302</v>
      </c>
      <c r="B1051" s="31"/>
      <c r="C1051" s="31">
        <v>44</v>
      </c>
      <c r="D1051" s="31"/>
      <c r="E1051" s="31"/>
      <c r="F1051" s="31"/>
      <c r="G1051" s="31"/>
      <c r="H1051" s="31"/>
      <c r="I1051" s="31"/>
      <c r="J1051" s="31"/>
      <c r="K1051" s="138"/>
      <c r="L1051" s="51"/>
      <c r="M1051" s="38"/>
      <c r="N1051" s="17"/>
      <c r="O1051" s="39"/>
      <c r="P1051" s="40">
        <f>IF(C1051=0,"",C1051/B1050)</f>
        <v>0.95652173913043481</v>
      </c>
      <c r="Q1051" s="41">
        <v>46</v>
      </c>
      <c r="R1051" s="42">
        <f t="shared" ref="R1051:R1059" si="90">IF(Q1051=0,"",Q1051/Q1050)</f>
        <v>1</v>
      </c>
      <c r="S1051" s="42">
        <f t="shared" ref="S1051:S1059" si="91">IF(Q1051=0,"",100%-R1051)</f>
        <v>0</v>
      </c>
      <c r="T1051" s="71"/>
    </row>
    <row r="1052" spans="1:22" ht="15.75">
      <c r="A1052" s="9">
        <v>2401</v>
      </c>
      <c r="B1052" s="31"/>
      <c r="C1052" s="31"/>
      <c r="D1052" s="31">
        <v>37</v>
      </c>
      <c r="E1052" s="31"/>
      <c r="F1052" s="31"/>
      <c r="G1052" s="31"/>
      <c r="H1052" s="31"/>
      <c r="I1052" s="31"/>
      <c r="J1052" s="31"/>
      <c r="K1052" s="138"/>
      <c r="L1052" s="51"/>
      <c r="M1052" s="38"/>
      <c r="N1052" s="17"/>
      <c r="O1052" s="39"/>
      <c r="P1052" s="40">
        <f>IF(D1052=0,"",D1052/C1051)</f>
        <v>0.84090909090909094</v>
      </c>
      <c r="Q1052" s="41">
        <v>37</v>
      </c>
      <c r="R1052" s="42">
        <f t="shared" si="90"/>
        <v>0.80434782608695654</v>
      </c>
      <c r="S1052" s="42">
        <f t="shared" si="91"/>
        <v>0.19565217391304346</v>
      </c>
      <c r="T1052" s="27">
        <f>Q1052/Q1050</f>
        <v>0.80434782608695654</v>
      </c>
    </row>
    <row r="1053" spans="1:22" ht="15.75">
      <c r="A1053" s="9">
        <v>2402</v>
      </c>
      <c r="B1053" s="31"/>
      <c r="C1053" s="31"/>
      <c r="D1053" s="31"/>
      <c r="E1053" s="31">
        <v>35</v>
      </c>
      <c r="F1053" s="31"/>
      <c r="G1053" s="31"/>
      <c r="H1053" s="31"/>
      <c r="I1053" s="31"/>
      <c r="J1053" s="31"/>
      <c r="K1053" s="138"/>
      <c r="L1053" s="51"/>
      <c r="M1053" s="38"/>
      <c r="N1053" s="17"/>
      <c r="O1053" s="39"/>
      <c r="P1053" s="40">
        <f>IF(E1053=0,"",E1053/D1052)</f>
        <v>0.94594594594594594</v>
      </c>
      <c r="Q1053" s="41">
        <v>35</v>
      </c>
      <c r="R1053" s="42">
        <f t="shared" si="90"/>
        <v>0.94594594594594594</v>
      </c>
      <c r="S1053" s="42">
        <f t="shared" si="91"/>
        <v>5.4054054054054057E-2</v>
      </c>
      <c r="T1053" s="71"/>
    </row>
    <row r="1054" spans="1:22" ht="15.75">
      <c r="A1054" s="9">
        <v>2501</v>
      </c>
      <c r="B1054" s="31"/>
      <c r="C1054" s="31"/>
      <c r="D1054" s="31"/>
      <c r="E1054" s="31"/>
      <c r="F1054" s="31">
        <v>34</v>
      </c>
      <c r="G1054" s="31"/>
      <c r="H1054" s="31"/>
      <c r="I1054" s="31"/>
      <c r="J1054" s="31"/>
      <c r="K1054" s="138"/>
      <c r="L1054" s="51"/>
      <c r="M1054" s="38"/>
      <c r="N1054" s="17"/>
      <c r="O1054" s="39"/>
      <c r="P1054" s="40">
        <f>IF(F1054=0,"",F1054/E1053)</f>
        <v>0.97142857142857142</v>
      </c>
      <c r="Q1054" s="41">
        <v>34</v>
      </c>
      <c r="R1054" s="42">
        <f t="shared" si="90"/>
        <v>0.97142857142857142</v>
      </c>
      <c r="S1054" s="42">
        <f t="shared" si="91"/>
        <v>2.8571428571428581E-2</v>
      </c>
      <c r="T1054" s="71"/>
    </row>
    <row r="1055" spans="1:22" ht="15.75">
      <c r="A1055" s="9">
        <v>2502</v>
      </c>
      <c r="B1055" s="31"/>
      <c r="C1055" s="31"/>
      <c r="D1055" s="31"/>
      <c r="E1055" s="31"/>
      <c r="F1055" s="31"/>
      <c r="G1055" s="31">
        <v>31</v>
      </c>
      <c r="H1055" s="31"/>
      <c r="I1055" s="31"/>
      <c r="J1055" s="31"/>
      <c r="K1055" s="138"/>
      <c r="L1055" s="51"/>
      <c r="M1055" s="38"/>
      <c r="N1055" s="17"/>
      <c r="O1055" s="39"/>
      <c r="P1055" s="40">
        <f>IF(G1055=0,"",G1055/F1054)</f>
        <v>0.91176470588235292</v>
      </c>
      <c r="Q1055" s="41">
        <v>34</v>
      </c>
      <c r="R1055" s="42">
        <f t="shared" si="90"/>
        <v>1</v>
      </c>
      <c r="S1055" s="42">
        <f t="shared" si="91"/>
        <v>0</v>
      </c>
      <c r="T1055" s="71"/>
    </row>
    <row r="1056" spans="1:22" ht="15.75">
      <c r="A1056" s="9">
        <v>2601</v>
      </c>
      <c r="B1056" s="31"/>
      <c r="C1056" s="31"/>
      <c r="D1056" s="31"/>
      <c r="E1056" s="31"/>
      <c r="F1056" s="31"/>
      <c r="G1056" s="31"/>
      <c r="H1056" s="31">
        <v>31</v>
      </c>
      <c r="I1056" s="31"/>
      <c r="J1056" s="31"/>
      <c r="K1056" s="138"/>
      <c r="L1056" s="51"/>
      <c r="M1056" s="38"/>
      <c r="N1056" s="17"/>
      <c r="O1056" s="39"/>
      <c r="P1056" s="40">
        <f>IF(H1056=0,"",H1056/G1055)</f>
        <v>1</v>
      </c>
      <c r="Q1056" s="41">
        <v>34</v>
      </c>
      <c r="R1056" s="42">
        <f t="shared" si="90"/>
        <v>1</v>
      </c>
      <c r="S1056" s="42">
        <f t="shared" si="91"/>
        <v>0</v>
      </c>
      <c r="T1056" s="71"/>
    </row>
    <row r="1057" spans="1:20" ht="15.75">
      <c r="A1057" s="9">
        <v>2602</v>
      </c>
      <c r="B1057" s="31"/>
      <c r="C1057" s="31"/>
      <c r="D1057" s="31"/>
      <c r="E1057" s="31"/>
      <c r="F1057" s="31"/>
      <c r="G1057" s="31"/>
      <c r="H1057" s="31"/>
      <c r="I1057" s="31"/>
      <c r="J1057" s="31"/>
      <c r="K1057" s="138"/>
      <c r="L1057" s="51"/>
      <c r="M1057" s="38"/>
      <c r="N1057" s="17"/>
      <c r="O1057" s="39"/>
      <c r="P1057" s="40" t="str">
        <f>IF(I1057=0,"",I1057/H1056)</f>
        <v/>
      </c>
      <c r="Q1057" s="41"/>
      <c r="R1057" s="42" t="str">
        <f t="shared" si="90"/>
        <v/>
      </c>
      <c r="S1057" s="42" t="str">
        <f t="shared" si="91"/>
        <v/>
      </c>
      <c r="T1057" s="71"/>
    </row>
    <row r="1058" spans="1:20" ht="15.75">
      <c r="A1058" s="9">
        <v>2701</v>
      </c>
      <c r="B1058" s="31"/>
      <c r="C1058" s="31"/>
      <c r="D1058" s="31"/>
      <c r="E1058" s="31"/>
      <c r="F1058" s="31"/>
      <c r="G1058" s="31"/>
      <c r="H1058" s="31"/>
      <c r="I1058" s="31"/>
      <c r="J1058" s="31"/>
      <c r="K1058" s="138"/>
      <c r="L1058" s="51"/>
      <c r="M1058" s="38"/>
      <c r="N1058" s="17"/>
      <c r="O1058" s="39"/>
      <c r="P1058" s="40" t="str">
        <f>IF(J1058=0,"",J1058/I1057)</f>
        <v/>
      </c>
      <c r="Q1058" s="41"/>
      <c r="R1058" s="42" t="str">
        <f t="shared" si="90"/>
        <v/>
      </c>
      <c r="S1058" s="42" t="str">
        <f t="shared" si="91"/>
        <v/>
      </c>
      <c r="T1058" s="71"/>
    </row>
    <row r="1059" spans="1:20" ht="15.75">
      <c r="A1059" s="9">
        <v>2702</v>
      </c>
      <c r="B1059" s="31"/>
      <c r="C1059" s="31"/>
      <c r="D1059" s="31"/>
      <c r="E1059" s="31"/>
      <c r="F1059" s="31"/>
      <c r="G1059" s="31"/>
      <c r="H1059" s="31"/>
      <c r="I1059" s="31"/>
      <c r="J1059" s="31"/>
      <c r="K1059" s="138"/>
      <c r="L1059" s="51"/>
      <c r="M1059" s="38"/>
      <c r="N1059" s="17"/>
      <c r="O1059" s="39"/>
      <c r="P1059" s="40" t="str">
        <f>IF(K1059=0,"",K1059/J1058)</f>
        <v/>
      </c>
      <c r="Q1059" s="41"/>
      <c r="R1059" s="42" t="str">
        <f t="shared" si="90"/>
        <v/>
      </c>
      <c r="S1059" s="42" t="str">
        <f t="shared" si="91"/>
        <v/>
      </c>
      <c r="T1059" s="71"/>
    </row>
    <row r="1060" spans="1:20" ht="15.75">
      <c r="A1060" s="9">
        <v>2801</v>
      </c>
      <c r="B1060" s="31"/>
      <c r="C1060" s="31"/>
      <c r="D1060" s="31"/>
      <c r="E1060" s="31"/>
      <c r="F1060" s="31"/>
      <c r="G1060" s="31"/>
      <c r="H1060" s="31"/>
      <c r="I1060" s="31"/>
      <c r="J1060" s="31"/>
      <c r="K1060" s="138"/>
      <c r="L1060" s="51"/>
      <c r="M1060" s="38"/>
      <c r="N1060" s="17"/>
      <c r="O1060" s="18"/>
      <c r="P1060" s="43"/>
      <c r="Q1060" s="44"/>
      <c r="R1060" s="45"/>
      <c r="S1060" s="43"/>
      <c r="T1060" s="71"/>
    </row>
    <row r="1061" spans="1:20" ht="15.75">
      <c r="A1061" s="9">
        <v>2802</v>
      </c>
      <c r="B1061" s="31"/>
      <c r="C1061" s="31"/>
      <c r="D1061" s="31"/>
      <c r="E1061" s="31"/>
      <c r="F1061" s="31"/>
      <c r="G1061" s="31"/>
      <c r="H1061" s="31"/>
      <c r="I1061" s="31"/>
      <c r="J1061" s="31"/>
      <c r="K1061" s="138"/>
      <c r="L1061" s="51"/>
      <c r="M1061" s="38"/>
      <c r="N1061" s="17"/>
      <c r="O1061" s="18"/>
      <c r="P1061" s="29"/>
      <c r="Q1061" s="44"/>
      <c r="R1061" s="46"/>
      <c r="S1061" s="29"/>
      <c r="T1061" s="71"/>
    </row>
    <row r="1062" spans="1:20" ht="15.75">
      <c r="A1062" s="9">
        <v>2901</v>
      </c>
      <c r="B1062" s="31"/>
      <c r="C1062" s="31"/>
      <c r="D1062" s="31"/>
      <c r="E1062" s="31"/>
      <c r="F1062" s="31"/>
      <c r="G1062" s="31"/>
      <c r="H1062" s="31"/>
      <c r="I1062" s="31"/>
      <c r="J1062" s="31"/>
      <c r="K1062" s="138"/>
      <c r="L1062" s="51"/>
      <c r="M1062" s="38"/>
      <c r="N1062" s="17"/>
      <c r="O1062" s="18"/>
      <c r="P1062" s="29"/>
      <c r="Q1062" s="44"/>
      <c r="R1062" s="46"/>
      <c r="S1062" s="29"/>
      <c r="T1062" s="71"/>
    </row>
    <row r="1063" spans="1:20" ht="15.75">
      <c r="A1063" s="9">
        <v>2902</v>
      </c>
      <c r="B1063" s="31"/>
      <c r="C1063" s="31"/>
      <c r="D1063" s="31"/>
      <c r="E1063" s="31"/>
      <c r="F1063" s="31"/>
      <c r="G1063" s="31"/>
      <c r="H1063" s="31"/>
      <c r="I1063" s="31"/>
      <c r="J1063" s="31"/>
      <c r="K1063" s="138"/>
      <c r="L1063" s="51"/>
      <c r="M1063" s="38"/>
      <c r="N1063" s="17"/>
      <c r="O1063" s="18"/>
      <c r="P1063" s="17"/>
      <c r="Q1063" s="18"/>
      <c r="R1063" s="28"/>
      <c r="S1063" s="29"/>
      <c r="T1063" s="71"/>
    </row>
    <row r="1064" spans="1:20" ht="15.75">
      <c r="A1064" s="9">
        <v>3001</v>
      </c>
      <c r="B1064" s="31"/>
      <c r="C1064" s="31"/>
      <c r="D1064" s="31"/>
      <c r="E1064" s="31"/>
      <c r="F1064" s="31"/>
      <c r="G1064" s="31"/>
      <c r="H1064" s="31"/>
      <c r="I1064" s="31"/>
      <c r="J1064" s="31"/>
      <c r="K1064" s="138"/>
      <c r="L1064" s="51"/>
      <c r="M1064" s="38"/>
      <c r="N1064" s="17"/>
      <c r="O1064" s="18"/>
      <c r="P1064" s="19" t="s">
        <v>48</v>
      </c>
      <c r="Q1064" s="20"/>
      <c r="R1064" s="21" t="str">
        <f>IF(SUM(L1052:L1060)=0,"",SUM(L1052:L1060))</f>
        <v/>
      </c>
      <c r="S1064" s="22" t="s">
        <v>3</v>
      </c>
      <c r="T1064" s="71"/>
    </row>
    <row r="1065" spans="1:20" ht="15.75">
      <c r="A1065" s="9">
        <v>3002</v>
      </c>
      <c r="B1065" s="31"/>
      <c r="C1065" s="31"/>
      <c r="D1065" s="31"/>
      <c r="E1065" s="31"/>
      <c r="F1065" s="31"/>
      <c r="G1065" s="31"/>
      <c r="H1065" s="31"/>
      <c r="I1065" s="31"/>
      <c r="J1065" s="31"/>
      <c r="K1065" s="138"/>
      <c r="L1065" s="51"/>
      <c r="M1065" s="38"/>
      <c r="N1065" s="17"/>
      <c r="O1065" s="18"/>
      <c r="P1065" s="23" t="s">
        <v>50</v>
      </c>
      <c r="Q1065" s="24" t="str">
        <f>IF(Q1064/B1050=0,"",Q1064/B1050)</f>
        <v/>
      </c>
      <c r="R1065" s="25" t="e">
        <f>IF(Q1064/R1064=0,"",Q1064/R1064)</f>
        <v>#VALUE!</v>
      </c>
      <c r="S1065" s="26" t="s">
        <v>51</v>
      </c>
      <c r="T1065" s="71"/>
    </row>
    <row r="1066" spans="1:20" ht="15.75">
      <c r="A1066" s="9">
        <v>3101</v>
      </c>
      <c r="B1066" s="115"/>
      <c r="C1066" s="115"/>
      <c r="D1066" s="115"/>
      <c r="E1066" s="115"/>
      <c r="F1066" s="115"/>
      <c r="G1066" s="115"/>
      <c r="H1066" s="115"/>
      <c r="I1066" s="115"/>
      <c r="J1066" s="115"/>
      <c r="K1066" s="139"/>
      <c r="L1066" s="51"/>
      <c r="M1066" s="47"/>
      <c r="N1066" s="48"/>
      <c r="O1066" s="49"/>
      <c r="P1066" s="11"/>
      <c r="Q1066" s="12"/>
      <c r="R1066" s="12"/>
      <c r="S1066" s="13"/>
      <c r="T1066" s="71"/>
    </row>
    <row r="1067" spans="1:20" ht="18" customHeight="1">
      <c r="A1067" s="14"/>
      <c r="B1067" s="193" t="s">
        <v>37</v>
      </c>
      <c r="C1067" s="193"/>
      <c r="D1067" s="193"/>
      <c r="E1067" s="193"/>
      <c r="F1067" s="193"/>
      <c r="G1067" s="193"/>
      <c r="H1067" s="193"/>
      <c r="I1067" s="193"/>
      <c r="J1067" s="193"/>
      <c r="K1067" s="193"/>
      <c r="L1067" s="114">
        <f>SUM(L1059:L1063)</f>
        <v>0</v>
      </c>
      <c r="M1067" s="30" t="str">
        <f>IF(L1059=0,"",L1059/B1050)</f>
        <v/>
      </c>
      <c r="N1067" s="30" t="str">
        <f>IF(L1067=0,"",L1067/B1050)</f>
        <v/>
      </c>
      <c r="O1067" s="30" t="str">
        <f>IF(L1059=0,"",N1067-M1067)</f>
        <v/>
      </c>
      <c r="P1067" s="5"/>
      <c r="Q1067" s="6"/>
      <c r="R1067" s="16"/>
      <c r="S1067" s="5"/>
      <c r="T1067" s="71"/>
    </row>
    <row r="1068" spans="1:20" ht="12.75" customHeight="1"/>
    <row r="1069" spans="1:20" ht="12.75" customHeight="1"/>
    <row r="1070" spans="1:20" ht="26.25">
      <c r="A1070" s="76"/>
      <c r="B1070" s="194" t="s">
        <v>72</v>
      </c>
      <c r="C1070" s="194"/>
      <c r="D1070" s="194"/>
      <c r="E1070" s="194"/>
      <c r="F1070" s="194"/>
      <c r="G1070" s="194"/>
      <c r="H1070" s="194"/>
      <c r="I1070" s="194"/>
      <c r="J1070" s="194"/>
      <c r="K1070" s="194"/>
      <c r="L1070" s="113" t="s">
        <v>71</v>
      </c>
      <c r="M1070" s="5"/>
      <c r="N1070" s="5"/>
      <c r="O1070" s="6"/>
      <c r="P1070" s="5"/>
      <c r="Q1070" s="6"/>
      <c r="R1070" s="6"/>
      <c r="S1070" s="6"/>
      <c r="T1070" s="76"/>
    </row>
    <row r="1071" spans="1:20" ht="20.25">
      <c r="A1071" s="195" t="s">
        <v>1</v>
      </c>
      <c r="B1071" s="197" t="s">
        <v>2</v>
      </c>
      <c r="C1071" s="205"/>
      <c r="D1071" s="205"/>
      <c r="E1071" s="205"/>
      <c r="F1071" s="205"/>
      <c r="G1071" s="205"/>
      <c r="H1071" s="205"/>
      <c r="I1071" s="205"/>
      <c r="J1071" s="205"/>
      <c r="K1071" s="206"/>
      <c r="L1071" s="200" t="s">
        <v>3</v>
      </c>
      <c r="M1071" s="191" t="s">
        <v>4</v>
      </c>
      <c r="N1071" s="191" t="s">
        <v>5</v>
      </c>
      <c r="O1071" s="202" t="s">
        <v>6</v>
      </c>
      <c r="P1071" s="191" t="s">
        <v>7</v>
      </c>
      <c r="Q1071" s="189" t="s">
        <v>8</v>
      </c>
      <c r="R1071" s="189" t="s">
        <v>9</v>
      </c>
      <c r="S1071" s="191" t="s">
        <v>10</v>
      </c>
      <c r="T1071" s="76"/>
    </row>
    <row r="1072" spans="1:20" ht="15.75">
      <c r="A1072" s="204"/>
      <c r="B1072" s="9" t="s">
        <v>11</v>
      </c>
      <c r="C1072" s="9" t="s">
        <v>12</v>
      </c>
      <c r="D1072" s="9" t="s">
        <v>13</v>
      </c>
      <c r="E1072" s="9" t="s">
        <v>14</v>
      </c>
      <c r="F1072" s="9" t="s">
        <v>15</v>
      </c>
      <c r="G1072" s="9" t="s">
        <v>16</v>
      </c>
      <c r="H1072" s="9" t="s">
        <v>17</v>
      </c>
      <c r="I1072" s="9" t="s">
        <v>18</v>
      </c>
      <c r="J1072" s="9" t="s">
        <v>19</v>
      </c>
      <c r="K1072" s="137" t="s">
        <v>20</v>
      </c>
      <c r="L1072" s="207"/>
      <c r="M1072" s="204"/>
      <c r="N1072" s="204"/>
      <c r="O1072" s="204"/>
      <c r="P1072" s="204"/>
      <c r="Q1072" s="204"/>
      <c r="R1072" s="204"/>
      <c r="S1072" s="204"/>
      <c r="T1072" s="76"/>
    </row>
    <row r="1073" spans="1:20" ht="15.75">
      <c r="A1073" s="9">
        <v>2302</v>
      </c>
      <c r="B1073" s="31">
        <v>68</v>
      </c>
      <c r="C1073" s="31"/>
      <c r="D1073" s="31"/>
      <c r="E1073" s="31"/>
      <c r="F1073" s="31"/>
      <c r="G1073" s="31"/>
      <c r="H1073" s="31"/>
      <c r="I1073" s="31"/>
      <c r="J1073" s="31"/>
      <c r="K1073" s="138"/>
      <c r="L1073" s="51"/>
      <c r="M1073" s="32"/>
      <c r="N1073" s="33"/>
      <c r="O1073" s="34"/>
      <c r="P1073" s="35"/>
      <c r="Q1073" s="36">
        <f>B1073</f>
        <v>68</v>
      </c>
      <c r="R1073" s="37"/>
      <c r="S1073" s="35"/>
      <c r="T1073" s="76"/>
    </row>
    <row r="1074" spans="1:20" ht="15.75">
      <c r="A1074" s="9">
        <v>2401</v>
      </c>
      <c r="B1074" s="31"/>
      <c r="C1074" s="31">
        <v>60</v>
      </c>
      <c r="D1074" s="31"/>
      <c r="E1074" s="31"/>
      <c r="F1074" s="31"/>
      <c r="G1074" s="31"/>
      <c r="H1074" s="31"/>
      <c r="I1074" s="31"/>
      <c r="J1074" s="31"/>
      <c r="K1074" s="138"/>
      <c r="L1074" s="51"/>
      <c r="M1074" s="38"/>
      <c r="N1074" s="17"/>
      <c r="O1074" s="39"/>
      <c r="P1074" s="40">
        <f>IF(C1074=0,"",C1074/B1073)</f>
        <v>0.88235294117647056</v>
      </c>
      <c r="Q1074" s="41">
        <v>61</v>
      </c>
      <c r="R1074" s="42">
        <f t="shared" ref="R1074:R1082" si="92">IF(Q1074=0,"",Q1074/Q1073)</f>
        <v>0.8970588235294118</v>
      </c>
      <c r="S1074" s="42">
        <f t="shared" ref="S1074:S1082" si="93">IF(Q1074=0,"",100%-R1074)</f>
        <v>0.1029411764705882</v>
      </c>
      <c r="T1074" s="76"/>
    </row>
    <row r="1075" spans="1:20" ht="15.75">
      <c r="A1075" s="9">
        <v>2402</v>
      </c>
      <c r="B1075" s="31"/>
      <c r="C1075" s="31"/>
      <c r="D1075" s="31">
        <v>54</v>
      </c>
      <c r="E1075" s="31"/>
      <c r="F1075" s="31"/>
      <c r="G1075" s="31"/>
      <c r="H1075" s="31"/>
      <c r="I1075" s="31"/>
      <c r="J1075" s="31"/>
      <c r="K1075" s="138"/>
      <c r="L1075" s="51"/>
      <c r="M1075" s="38"/>
      <c r="N1075" s="17"/>
      <c r="O1075" s="39"/>
      <c r="P1075" s="40">
        <f>IF(D1075=0,"",D1075/C1074)</f>
        <v>0.9</v>
      </c>
      <c r="Q1075" s="41">
        <v>56</v>
      </c>
      <c r="R1075" s="42">
        <f t="shared" si="92"/>
        <v>0.91803278688524592</v>
      </c>
      <c r="S1075" s="42">
        <f t="shared" si="93"/>
        <v>8.1967213114754078E-2</v>
      </c>
      <c r="T1075" s="27">
        <f>Q1075/Q1073</f>
        <v>0.82352941176470584</v>
      </c>
    </row>
    <row r="1076" spans="1:20" ht="15.75">
      <c r="A1076" s="9">
        <v>2501</v>
      </c>
      <c r="B1076" s="31"/>
      <c r="C1076" s="31"/>
      <c r="D1076" s="31"/>
      <c r="E1076" s="31">
        <v>52</v>
      </c>
      <c r="F1076" s="31"/>
      <c r="G1076" s="31"/>
      <c r="H1076" s="31"/>
      <c r="I1076" s="31"/>
      <c r="J1076" s="31"/>
      <c r="K1076" s="138"/>
      <c r="L1076" s="51"/>
      <c r="M1076" s="38"/>
      <c r="N1076" s="17"/>
      <c r="O1076" s="39"/>
      <c r="P1076" s="40">
        <f>IF(E1076=0,"",E1076/D1075)</f>
        <v>0.96296296296296291</v>
      </c>
      <c r="Q1076" s="41">
        <v>54</v>
      </c>
      <c r="R1076" s="42">
        <f t="shared" si="92"/>
        <v>0.9642857142857143</v>
      </c>
      <c r="S1076" s="42">
        <f t="shared" si="93"/>
        <v>3.5714285714285698E-2</v>
      </c>
      <c r="T1076" s="76"/>
    </row>
    <row r="1077" spans="1:20" ht="15.75">
      <c r="A1077" s="9">
        <v>2502</v>
      </c>
      <c r="B1077" s="31"/>
      <c r="C1077" s="31"/>
      <c r="D1077" s="31"/>
      <c r="E1077" s="31"/>
      <c r="F1077" s="31">
        <v>50</v>
      </c>
      <c r="G1077" s="31"/>
      <c r="H1077" s="31"/>
      <c r="I1077" s="31"/>
      <c r="J1077" s="31"/>
      <c r="K1077" s="138"/>
      <c r="L1077" s="51"/>
      <c r="M1077" s="38"/>
      <c r="N1077" s="17"/>
      <c r="O1077" s="39"/>
      <c r="P1077" s="40">
        <f>IF(F1077=0,"",F1077/E1076)</f>
        <v>0.96153846153846156</v>
      </c>
      <c r="Q1077" s="41">
        <v>52</v>
      </c>
      <c r="R1077" s="42">
        <f t="shared" si="92"/>
        <v>0.96296296296296291</v>
      </c>
      <c r="S1077" s="42">
        <f t="shared" si="93"/>
        <v>3.703703703703709E-2</v>
      </c>
      <c r="T1077" s="76"/>
    </row>
    <row r="1078" spans="1:20" ht="15.75">
      <c r="A1078" s="9">
        <v>2601</v>
      </c>
      <c r="B1078" s="31"/>
      <c r="C1078" s="31"/>
      <c r="D1078" s="31"/>
      <c r="E1078" s="31"/>
      <c r="F1078" s="31"/>
      <c r="G1078" s="31">
        <v>48</v>
      </c>
      <c r="H1078" s="31"/>
      <c r="I1078" s="31"/>
      <c r="J1078" s="31"/>
      <c r="K1078" s="138"/>
      <c r="L1078" s="51"/>
      <c r="M1078" s="38"/>
      <c r="N1078" s="17"/>
      <c r="O1078" s="39"/>
      <c r="P1078" s="40">
        <f>IF(G1078=0,"",G1078/F1077)</f>
        <v>0.96</v>
      </c>
      <c r="Q1078" s="41">
        <v>52</v>
      </c>
      <c r="R1078" s="42">
        <f t="shared" si="92"/>
        <v>1</v>
      </c>
      <c r="S1078" s="42">
        <f t="shared" si="93"/>
        <v>0</v>
      </c>
      <c r="T1078" s="76"/>
    </row>
    <row r="1079" spans="1:20" ht="15.75">
      <c r="A1079" s="9">
        <v>2602</v>
      </c>
      <c r="B1079" s="31"/>
      <c r="C1079" s="31"/>
      <c r="D1079" s="31"/>
      <c r="E1079" s="31"/>
      <c r="F1079" s="31"/>
      <c r="G1079" s="31"/>
      <c r="H1079" s="31"/>
      <c r="I1079" s="31"/>
      <c r="J1079" s="31"/>
      <c r="K1079" s="138"/>
      <c r="L1079" s="51"/>
      <c r="M1079" s="38"/>
      <c r="N1079" s="17"/>
      <c r="O1079" s="39"/>
      <c r="P1079" s="40" t="str">
        <f>IF(H1079=0,"",H1079/G1078)</f>
        <v/>
      </c>
      <c r="Q1079" s="41"/>
      <c r="R1079" s="42" t="str">
        <f t="shared" si="92"/>
        <v/>
      </c>
      <c r="S1079" s="42" t="str">
        <f t="shared" si="93"/>
        <v/>
      </c>
      <c r="T1079" s="76"/>
    </row>
    <row r="1080" spans="1:20" ht="15.75">
      <c r="A1080" s="9">
        <v>2701</v>
      </c>
      <c r="B1080" s="31"/>
      <c r="C1080" s="31"/>
      <c r="D1080" s="31"/>
      <c r="E1080" s="31"/>
      <c r="F1080" s="31"/>
      <c r="G1080" s="31"/>
      <c r="H1080" s="31"/>
      <c r="I1080" s="31"/>
      <c r="J1080" s="31"/>
      <c r="K1080" s="138"/>
      <c r="L1080" s="51"/>
      <c r="M1080" s="38"/>
      <c r="N1080" s="17"/>
      <c r="O1080" s="39"/>
      <c r="P1080" s="40" t="str">
        <f>IF(I1080=0,"",I1080/H1079)</f>
        <v/>
      </c>
      <c r="Q1080" s="41"/>
      <c r="R1080" s="42" t="str">
        <f t="shared" si="92"/>
        <v/>
      </c>
      <c r="S1080" s="42" t="str">
        <f t="shared" si="93"/>
        <v/>
      </c>
      <c r="T1080" s="76"/>
    </row>
    <row r="1081" spans="1:20" ht="15.75">
      <c r="A1081" s="9">
        <v>2702</v>
      </c>
      <c r="B1081" s="31"/>
      <c r="C1081" s="31"/>
      <c r="D1081" s="31"/>
      <c r="E1081" s="31"/>
      <c r="F1081" s="31"/>
      <c r="G1081" s="31"/>
      <c r="H1081" s="31"/>
      <c r="I1081" s="31"/>
      <c r="J1081" s="31"/>
      <c r="K1081" s="138"/>
      <c r="L1081" s="51"/>
      <c r="M1081" s="38"/>
      <c r="N1081" s="17"/>
      <c r="O1081" s="39"/>
      <c r="P1081" s="40" t="str">
        <f>IF(J1081=0,"",J1081/I1080)</f>
        <v/>
      </c>
      <c r="Q1081" s="41"/>
      <c r="R1081" s="42" t="str">
        <f t="shared" si="92"/>
        <v/>
      </c>
      <c r="S1081" s="42" t="str">
        <f t="shared" si="93"/>
        <v/>
      </c>
      <c r="T1081" s="76"/>
    </row>
    <row r="1082" spans="1:20" ht="15.75">
      <c r="A1082" s="9">
        <v>2801</v>
      </c>
      <c r="B1082" s="31"/>
      <c r="C1082" s="31"/>
      <c r="D1082" s="31"/>
      <c r="E1082" s="31"/>
      <c r="F1082" s="31"/>
      <c r="G1082" s="31"/>
      <c r="H1082" s="31"/>
      <c r="I1082" s="31"/>
      <c r="J1082" s="31"/>
      <c r="K1082" s="138"/>
      <c r="L1082" s="51"/>
      <c r="M1082" s="38"/>
      <c r="N1082" s="17"/>
      <c r="O1082" s="39"/>
      <c r="P1082" s="40" t="str">
        <f>IF(K1082=0,"",K1082/J1081)</f>
        <v/>
      </c>
      <c r="Q1082" s="41"/>
      <c r="R1082" s="42" t="str">
        <f t="shared" si="92"/>
        <v/>
      </c>
      <c r="S1082" s="42" t="str">
        <f t="shared" si="93"/>
        <v/>
      </c>
      <c r="T1082" s="76"/>
    </row>
    <row r="1083" spans="1:20" ht="15.75">
      <c r="A1083" s="9">
        <v>2802</v>
      </c>
      <c r="B1083" s="31"/>
      <c r="C1083" s="31"/>
      <c r="D1083" s="31"/>
      <c r="E1083" s="31"/>
      <c r="F1083" s="31"/>
      <c r="G1083" s="31"/>
      <c r="H1083" s="31"/>
      <c r="I1083" s="31"/>
      <c r="J1083" s="31"/>
      <c r="K1083" s="138"/>
      <c r="L1083" s="51"/>
      <c r="M1083" s="38"/>
      <c r="N1083" s="17"/>
      <c r="O1083" s="18"/>
      <c r="P1083" s="43"/>
      <c r="Q1083" s="44"/>
      <c r="R1083" s="45"/>
      <c r="S1083" s="43"/>
      <c r="T1083" s="76"/>
    </row>
    <row r="1084" spans="1:20" ht="15.75">
      <c r="A1084" s="9">
        <v>2901</v>
      </c>
      <c r="B1084" s="31"/>
      <c r="C1084" s="31"/>
      <c r="D1084" s="31"/>
      <c r="E1084" s="31"/>
      <c r="F1084" s="31"/>
      <c r="G1084" s="31"/>
      <c r="H1084" s="31"/>
      <c r="I1084" s="31"/>
      <c r="J1084" s="31"/>
      <c r="K1084" s="138"/>
      <c r="L1084" s="51"/>
      <c r="M1084" s="38"/>
      <c r="N1084" s="17"/>
      <c r="O1084" s="18"/>
      <c r="P1084" s="29"/>
      <c r="Q1084" s="44"/>
      <c r="R1084" s="46"/>
      <c r="S1084" s="29"/>
      <c r="T1084" s="76"/>
    </row>
    <row r="1085" spans="1:20" ht="15.75">
      <c r="A1085" s="9">
        <v>2902</v>
      </c>
      <c r="B1085" s="31"/>
      <c r="C1085" s="31"/>
      <c r="D1085" s="31"/>
      <c r="E1085" s="31"/>
      <c r="F1085" s="31"/>
      <c r="G1085" s="31"/>
      <c r="H1085" s="31"/>
      <c r="I1085" s="31"/>
      <c r="J1085" s="31"/>
      <c r="K1085" s="138"/>
      <c r="L1085" s="51"/>
      <c r="M1085" s="38"/>
      <c r="N1085" s="17"/>
      <c r="O1085" s="18"/>
      <c r="P1085" s="29"/>
      <c r="Q1085" s="44"/>
      <c r="R1085" s="46"/>
      <c r="S1085" s="29"/>
      <c r="T1085" s="76"/>
    </row>
    <row r="1086" spans="1:20" ht="15.75">
      <c r="A1086" s="9">
        <v>3001</v>
      </c>
      <c r="B1086" s="31"/>
      <c r="C1086" s="31"/>
      <c r="D1086" s="31"/>
      <c r="E1086" s="31"/>
      <c r="F1086" s="31"/>
      <c r="G1086" s="31"/>
      <c r="H1086" s="31"/>
      <c r="I1086" s="31"/>
      <c r="J1086" s="31"/>
      <c r="K1086" s="138"/>
      <c r="L1086" s="51"/>
      <c r="M1086" s="38"/>
      <c r="N1086" s="17"/>
      <c r="O1086" s="18"/>
      <c r="P1086" s="17"/>
      <c r="Q1086" s="18"/>
      <c r="R1086" s="28"/>
      <c r="S1086" s="29"/>
      <c r="T1086" s="76"/>
    </row>
    <row r="1087" spans="1:20" ht="15.75">
      <c r="A1087" s="9">
        <v>3002</v>
      </c>
      <c r="B1087" s="31"/>
      <c r="C1087" s="31"/>
      <c r="D1087" s="31"/>
      <c r="E1087" s="31"/>
      <c r="F1087" s="31"/>
      <c r="G1087" s="31"/>
      <c r="H1087" s="31"/>
      <c r="I1087" s="31"/>
      <c r="J1087" s="31"/>
      <c r="K1087" s="138"/>
      <c r="L1087" s="51"/>
      <c r="M1087" s="38"/>
      <c r="N1087" s="17"/>
      <c r="O1087" s="18"/>
      <c r="P1087" s="19" t="s">
        <v>48</v>
      </c>
      <c r="Q1087" s="20"/>
      <c r="R1087" s="21" t="str">
        <f>IF(SUM(L1075:L1083)=0,"",SUM(L1075:L1083))</f>
        <v/>
      </c>
      <c r="S1087" s="22" t="s">
        <v>3</v>
      </c>
      <c r="T1087" s="76"/>
    </row>
    <row r="1088" spans="1:20" ht="15.75">
      <c r="A1088" s="9">
        <v>3101</v>
      </c>
      <c r="B1088" s="31"/>
      <c r="C1088" s="31"/>
      <c r="D1088" s="31"/>
      <c r="E1088" s="31"/>
      <c r="F1088" s="31"/>
      <c r="G1088" s="31"/>
      <c r="H1088" s="31"/>
      <c r="I1088" s="31"/>
      <c r="J1088" s="31"/>
      <c r="K1088" s="138"/>
      <c r="L1088" s="51"/>
      <c r="M1088" s="38"/>
      <c r="N1088" s="17"/>
      <c r="O1088" s="18"/>
      <c r="P1088" s="23" t="s">
        <v>50</v>
      </c>
      <c r="Q1088" s="24" t="str">
        <f>IF(Q1087/B1073=0,"",Q1087/B1073)</f>
        <v/>
      </c>
      <c r="R1088" s="25" t="e">
        <f>IF(Q1087/R1087=0,"",Q1087/R1087)</f>
        <v>#VALUE!</v>
      </c>
      <c r="S1088" s="26" t="s">
        <v>51</v>
      </c>
      <c r="T1088" s="76"/>
    </row>
    <row r="1089" spans="1:20" ht="15.75">
      <c r="A1089" s="9">
        <v>3102</v>
      </c>
      <c r="B1089" s="115"/>
      <c r="C1089" s="115"/>
      <c r="D1089" s="115"/>
      <c r="E1089" s="115"/>
      <c r="F1089" s="115"/>
      <c r="G1089" s="115"/>
      <c r="H1089" s="115"/>
      <c r="I1089" s="115"/>
      <c r="J1089" s="115"/>
      <c r="K1089" s="139"/>
      <c r="L1089" s="51"/>
      <c r="M1089" s="47"/>
      <c r="N1089" s="48"/>
      <c r="O1089" s="49"/>
      <c r="P1089" s="11"/>
      <c r="Q1089" s="12"/>
      <c r="R1089" s="12"/>
      <c r="S1089" s="13"/>
      <c r="T1089" s="76"/>
    </row>
    <row r="1090" spans="1:20" ht="18" customHeight="1">
      <c r="A1090" s="14"/>
      <c r="B1090" s="193" t="s">
        <v>37</v>
      </c>
      <c r="C1090" s="193"/>
      <c r="D1090" s="193"/>
      <c r="E1090" s="193"/>
      <c r="F1090" s="193"/>
      <c r="G1090" s="193"/>
      <c r="H1090" s="193"/>
      <c r="I1090" s="193"/>
      <c r="J1090" s="193"/>
      <c r="K1090" s="193"/>
      <c r="L1090" s="114">
        <f>SUM(L1082:L1086)</f>
        <v>0</v>
      </c>
      <c r="M1090" s="30" t="str">
        <f>IF(L1082=0,"",L1082/B1073)</f>
        <v/>
      </c>
      <c r="N1090" s="30" t="str">
        <f>IF(L1090=0,"",L1090/B1073)</f>
        <v/>
      </c>
      <c r="O1090" s="30" t="str">
        <f>IF(L1082=0,"",N1090-M1090)</f>
        <v/>
      </c>
      <c r="P1090" s="5"/>
      <c r="Q1090" s="6"/>
      <c r="R1090" s="16"/>
      <c r="S1090" s="5"/>
      <c r="T1090" s="76"/>
    </row>
    <row r="1091" spans="1:20" ht="12.75" customHeight="1"/>
    <row r="1092" spans="1:20" ht="12.75" customHeight="1"/>
    <row r="1093" spans="1:20" ht="26.25">
      <c r="A1093" s="78"/>
      <c r="B1093" s="194" t="s">
        <v>72</v>
      </c>
      <c r="C1093" s="194"/>
      <c r="D1093" s="194"/>
      <c r="E1093" s="194"/>
      <c r="F1093" s="194"/>
      <c r="G1093" s="194"/>
      <c r="H1093" s="194"/>
      <c r="I1093" s="194"/>
      <c r="J1093" s="194"/>
      <c r="K1093" s="194"/>
      <c r="L1093" s="113" t="s">
        <v>73</v>
      </c>
      <c r="M1093" s="5"/>
      <c r="N1093" s="5"/>
      <c r="O1093" s="6"/>
      <c r="P1093" s="5"/>
      <c r="Q1093" s="6"/>
      <c r="R1093" s="6"/>
      <c r="S1093" s="6"/>
      <c r="T1093" s="78"/>
    </row>
    <row r="1094" spans="1:20" ht="20.25">
      <c r="A1094" s="195" t="s">
        <v>1</v>
      </c>
      <c r="B1094" s="197" t="s">
        <v>2</v>
      </c>
      <c r="C1094" s="205"/>
      <c r="D1094" s="205"/>
      <c r="E1094" s="205"/>
      <c r="F1094" s="205"/>
      <c r="G1094" s="205"/>
      <c r="H1094" s="205"/>
      <c r="I1094" s="205"/>
      <c r="J1094" s="205"/>
      <c r="K1094" s="206"/>
      <c r="L1094" s="200" t="s">
        <v>3</v>
      </c>
      <c r="M1094" s="191" t="s">
        <v>4</v>
      </c>
      <c r="N1094" s="191" t="s">
        <v>5</v>
      </c>
      <c r="O1094" s="202" t="s">
        <v>6</v>
      </c>
      <c r="P1094" s="191" t="s">
        <v>7</v>
      </c>
      <c r="Q1094" s="189" t="s">
        <v>8</v>
      </c>
      <c r="R1094" s="189" t="s">
        <v>9</v>
      </c>
      <c r="S1094" s="191" t="s">
        <v>10</v>
      </c>
      <c r="T1094" s="78"/>
    </row>
    <row r="1095" spans="1:20" ht="15.75">
      <c r="A1095" s="204"/>
      <c r="B1095" s="9" t="s">
        <v>11</v>
      </c>
      <c r="C1095" s="9" t="s">
        <v>12</v>
      </c>
      <c r="D1095" s="9" t="s">
        <v>13</v>
      </c>
      <c r="E1095" s="9" t="s">
        <v>14</v>
      </c>
      <c r="F1095" s="9" t="s">
        <v>15</v>
      </c>
      <c r="G1095" s="9" t="s">
        <v>16</v>
      </c>
      <c r="H1095" s="9" t="s">
        <v>17</v>
      </c>
      <c r="I1095" s="9" t="s">
        <v>18</v>
      </c>
      <c r="J1095" s="9" t="s">
        <v>19</v>
      </c>
      <c r="K1095" s="137" t="s">
        <v>20</v>
      </c>
      <c r="L1095" s="207"/>
      <c r="M1095" s="204"/>
      <c r="N1095" s="204"/>
      <c r="O1095" s="204"/>
      <c r="P1095" s="204"/>
      <c r="Q1095" s="204"/>
      <c r="R1095" s="204"/>
      <c r="S1095" s="204"/>
      <c r="T1095" s="78"/>
    </row>
    <row r="1096" spans="1:20" ht="15.75">
      <c r="A1096" s="9">
        <v>2401</v>
      </c>
      <c r="B1096" s="31">
        <v>28</v>
      </c>
      <c r="C1096" s="31"/>
      <c r="D1096" s="31"/>
      <c r="E1096" s="31"/>
      <c r="F1096" s="31"/>
      <c r="G1096" s="31"/>
      <c r="H1096" s="31"/>
      <c r="I1096" s="31"/>
      <c r="J1096" s="31"/>
      <c r="K1096" s="138"/>
      <c r="L1096" s="51"/>
      <c r="M1096" s="32"/>
      <c r="N1096" s="33"/>
      <c r="O1096" s="34"/>
      <c r="P1096" s="35"/>
      <c r="Q1096" s="36">
        <f>B1096</f>
        <v>28</v>
      </c>
      <c r="R1096" s="37"/>
      <c r="S1096" s="35"/>
      <c r="T1096" s="78"/>
    </row>
    <row r="1097" spans="1:20" ht="15.75">
      <c r="A1097" s="9">
        <v>2402</v>
      </c>
      <c r="B1097" s="31"/>
      <c r="C1097" s="31">
        <v>25</v>
      </c>
      <c r="D1097" s="31"/>
      <c r="E1097" s="31"/>
      <c r="F1097" s="31"/>
      <c r="G1097" s="31"/>
      <c r="H1097" s="31"/>
      <c r="I1097" s="31"/>
      <c r="J1097" s="31"/>
      <c r="K1097" s="138"/>
      <c r="L1097" s="51"/>
      <c r="M1097" s="38"/>
      <c r="N1097" s="17"/>
      <c r="O1097" s="39"/>
      <c r="P1097" s="40">
        <f>IF(C1097=0,"",C1097/B1096)</f>
        <v>0.8928571428571429</v>
      </c>
      <c r="Q1097" s="41">
        <v>25</v>
      </c>
      <c r="R1097" s="42">
        <f t="shared" ref="R1097:R1105" si="94">IF(Q1097=0,"",Q1097/Q1096)</f>
        <v>0.8928571428571429</v>
      </c>
      <c r="S1097" s="42">
        <f t="shared" ref="S1097:S1105" si="95">IF(Q1097=0,"",100%-R1097)</f>
        <v>0.1071428571428571</v>
      </c>
      <c r="T1097" s="78"/>
    </row>
    <row r="1098" spans="1:20" ht="15.75">
      <c r="A1098" s="9">
        <v>2501</v>
      </c>
      <c r="B1098" s="31"/>
      <c r="C1098" s="31"/>
      <c r="D1098" s="31">
        <v>21</v>
      </c>
      <c r="E1098" s="31"/>
      <c r="F1098" s="31"/>
      <c r="G1098" s="31"/>
      <c r="H1098" s="31"/>
      <c r="I1098" s="31"/>
      <c r="J1098" s="31"/>
      <c r="K1098" s="138"/>
      <c r="L1098" s="51"/>
      <c r="M1098" s="38"/>
      <c r="N1098" s="17"/>
      <c r="O1098" s="39"/>
      <c r="P1098" s="40">
        <f>IF(D1098=0,"",D1098/C1097)</f>
        <v>0.84</v>
      </c>
      <c r="Q1098" s="41">
        <v>25</v>
      </c>
      <c r="R1098" s="86">
        <f t="shared" si="94"/>
        <v>1</v>
      </c>
      <c r="S1098" s="86">
        <f t="shared" si="95"/>
        <v>0</v>
      </c>
      <c r="T1098" s="27">
        <f>Q1098/Q1096</f>
        <v>0.8928571428571429</v>
      </c>
    </row>
    <row r="1099" spans="1:20" ht="15.75">
      <c r="A1099" s="9">
        <v>2502</v>
      </c>
      <c r="B1099" s="31"/>
      <c r="C1099" s="31"/>
      <c r="D1099" s="31"/>
      <c r="E1099" s="31">
        <v>20</v>
      </c>
      <c r="F1099" s="31"/>
      <c r="G1099" s="31"/>
      <c r="H1099" s="31"/>
      <c r="I1099" s="31"/>
      <c r="J1099" s="31"/>
      <c r="K1099" s="138"/>
      <c r="L1099" s="51"/>
      <c r="M1099" s="38"/>
      <c r="N1099" s="17"/>
      <c r="O1099" s="39"/>
      <c r="P1099" s="40">
        <f>IF(E1099=0,"",E1099/D1098)</f>
        <v>0.95238095238095233</v>
      </c>
      <c r="Q1099" s="41">
        <v>24</v>
      </c>
      <c r="R1099" s="42">
        <f t="shared" si="94"/>
        <v>0.96</v>
      </c>
      <c r="S1099" s="42">
        <f t="shared" si="95"/>
        <v>4.0000000000000036E-2</v>
      </c>
      <c r="T1099" s="78"/>
    </row>
    <row r="1100" spans="1:20" ht="15.75">
      <c r="A1100" s="9">
        <v>2601</v>
      </c>
      <c r="B1100" s="31"/>
      <c r="C1100" s="31"/>
      <c r="D1100" s="31"/>
      <c r="E1100" s="31"/>
      <c r="F1100" s="31">
        <v>20</v>
      </c>
      <c r="G1100" s="31"/>
      <c r="H1100" s="31"/>
      <c r="I1100" s="31"/>
      <c r="J1100" s="31"/>
      <c r="K1100" s="138"/>
      <c r="L1100" s="51"/>
      <c r="M1100" s="38"/>
      <c r="N1100" s="17"/>
      <c r="O1100" s="39"/>
      <c r="P1100" s="40">
        <f>IF(F1100=0,"",F1100/E1099)</f>
        <v>1</v>
      </c>
      <c r="Q1100" s="41">
        <v>24</v>
      </c>
      <c r="R1100" s="42">
        <f t="shared" si="94"/>
        <v>1</v>
      </c>
      <c r="S1100" s="42">
        <f t="shared" si="95"/>
        <v>0</v>
      </c>
      <c r="T1100" s="78"/>
    </row>
    <row r="1101" spans="1:20" ht="15.75">
      <c r="A1101" s="9">
        <v>2602</v>
      </c>
      <c r="B1101" s="31"/>
      <c r="C1101" s="31"/>
      <c r="D1101" s="31"/>
      <c r="E1101" s="31"/>
      <c r="F1101" s="31"/>
      <c r="G1101" s="31"/>
      <c r="H1101" s="31"/>
      <c r="I1101" s="31"/>
      <c r="J1101" s="31"/>
      <c r="K1101" s="138"/>
      <c r="L1101" s="51"/>
      <c r="M1101" s="38"/>
      <c r="N1101" s="17"/>
      <c r="O1101" s="39"/>
      <c r="P1101" s="40" t="str">
        <f>IF(G1101=0,"",G1101/F1100)</f>
        <v/>
      </c>
      <c r="Q1101" s="41"/>
      <c r="R1101" s="42" t="str">
        <f t="shared" si="94"/>
        <v/>
      </c>
      <c r="S1101" s="42" t="str">
        <f t="shared" si="95"/>
        <v/>
      </c>
      <c r="T1101" s="78"/>
    </row>
    <row r="1102" spans="1:20" ht="15.75">
      <c r="A1102" s="9">
        <v>2701</v>
      </c>
      <c r="B1102" s="31"/>
      <c r="C1102" s="31"/>
      <c r="D1102" s="31"/>
      <c r="E1102" s="31"/>
      <c r="F1102" s="31"/>
      <c r="G1102" s="31"/>
      <c r="H1102" s="31"/>
      <c r="I1102" s="31"/>
      <c r="J1102" s="31"/>
      <c r="K1102" s="138"/>
      <c r="L1102" s="51"/>
      <c r="M1102" s="38"/>
      <c r="N1102" s="17"/>
      <c r="O1102" s="39"/>
      <c r="P1102" s="40" t="str">
        <f>IF(H1102=0,"",H1102/G1101)</f>
        <v/>
      </c>
      <c r="Q1102" s="41"/>
      <c r="R1102" s="42" t="str">
        <f t="shared" si="94"/>
        <v/>
      </c>
      <c r="S1102" s="42" t="str">
        <f t="shared" si="95"/>
        <v/>
      </c>
      <c r="T1102" s="78"/>
    </row>
    <row r="1103" spans="1:20" ht="15.75">
      <c r="A1103" s="9">
        <v>2702</v>
      </c>
      <c r="B1103" s="31"/>
      <c r="C1103" s="31"/>
      <c r="D1103" s="31"/>
      <c r="E1103" s="31"/>
      <c r="F1103" s="31"/>
      <c r="G1103" s="31"/>
      <c r="H1103" s="31"/>
      <c r="I1103" s="31"/>
      <c r="J1103" s="31"/>
      <c r="K1103" s="138"/>
      <c r="L1103" s="51"/>
      <c r="M1103" s="38"/>
      <c r="N1103" s="17"/>
      <c r="O1103" s="39"/>
      <c r="P1103" s="40" t="str">
        <f>IF(I1103=0,"",I1103/H1102)</f>
        <v/>
      </c>
      <c r="Q1103" s="41"/>
      <c r="R1103" s="42" t="str">
        <f t="shared" si="94"/>
        <v/>
      </c>
      <c r="S1103" s="42" t="str">
        <f t="shared" si="95"/>
        <v/>
      </c>
      <c r="T1103" s="78"/>
    </row>
    <row r="1104" spans="1:20" ht="15.75">
      <c r="A1104" s="9">
        <v>2801</v>
      </c>
      <c r="B1104" s="31"/>
      <c r="C1104" s="31"/>
      <c r="D1104" s="31"/>
      <c r="E1104" s="31"/>
      <c r="F1104" s="31"/>
      <c r="G1104" s="31"/>
      <c r="H1104" s="31"/>
      <c r="I1104" s="31"/>
      <c r="J1104" s="31"/>
      <c r="K1104" s="138"/>
      <c r="L1104" s="51"/>
      <c r="M1104" s="38"/>
      <c r="N1104" s="17"/>
      <c r="O1104" s="39"/>
      <c r="P1104" s="40" t="str">
        <f>IF(J1104=0,"",J1104/I1103)</f>
        <v/>
      </c>
      <c r="Q1104" s="41"/>
      <c r="R1104" s="42" t="str">
        <f t="shared" si="94"/>
        <v/>
      </c>
      <c r="S1104" s="42" t="str">
        <f t="shared" si="95"/>
        <v/>
      </c>
      <c r="T1104" s="78"/>
    </row>
    <row r="1105" spans="1:20" ht="15.75">
      <c r="A1105" s="9">
        <v>2802</v>
      </c>
      <c r="B1105" s="31"/>
      <c r="C1105" s="31"/>
      <c r="D1105" s="31"/>
      <c r="E1105" s="31"/>
      <c r="F1105" s="31"/>
      <c r="G1105" s="31"/>
      <c r="H1105" s="31"/>
      <c r="I1105" s="31"/>
      <c r="J1105" s="31"/>
      <c r="K1105" s="138"/>
      <c r="L1105" s="51"/>
      <c r="M1105" s="38"/>
      <c r="N1105" s="17"/>
      <c r="O1105" s="39"/>
      <c r="P1105" s="40" t="str">
        <f>IF(K1105=0,"",K1105/J1104)</f>
        <v/>
      </c>
      <c r="Q1105" s="41"/>
      <c r="R1105" s="42" t="str">
        <f t="shared" si="94"/>
        <v/>
      </c>
      <c r="S1105" s="42" t="str">
        <f t="shared" si="95"/>
        <v/>
      </c>
      <c r="T1105" s="78"/>
    </row>
    <row r="1106" spans="1:20" ht="15.75">
      <c r="A1106" s="9">
        <v>2901</v>
      </c>
      <c r="B1106" s="31"/>
      <c r="C1106" s="31"/>
      <c r="D1106" s="31"/>
      <c r="E1106" s="31"/>
      <c r="F1106" s="31"/>
      <c r="G1106" s="31"/>
      <c r="H1106" s="31"/>
      <c r="I1106" s="31"/>
      <c r="J1106" s="31"/>
      <c r="K1106" s="138"/>
      <c r="L1106" s="51"/>
      <c r="M1106" s="38"/>
      <c r="N1106" s="17"/>
      <c r="O1106" s="18"/>
      <c r="P1106" s="43"/>
      <c r="Q1106" s="44"/>
      <c r="R1106" s="45"/>
      <c r="S1106" s="43"/>
      <c r="T1106" s="78"/>
    </row>
    <row r="1107" spans="1:20" ht="15.75">
      <c r="A1107" s="9">
        <v>2902</v>
      </c>
      <c r="B1107" s="31"/>
      <c r="C1107" s="31"/>
      <c r="D1107" s="31"/>
      <c r="E1107" s="31"/>
      <c r="F1107" s="31"/>
      <c r="G1107" s="31"/>
      <c r="H1107" s="31"/>
      <c r="I1107" s="31"/>
      <c r="J1107" s="31"/>
      <c r="K1107" s="138"/>
      <c r="L1107" s="51"/>
      <c r="M1107" s="38"/>
      <c r="N1107" s="17"/>
      <c r="O1107" s="18"/>
      <c r="P1107" s="29"/>
      <c r="Q1107" s="44"/>
      <c r="R1107" s="46"/>
      <c r="S1107" s="29"/>
      <c r="T1107" s="78"/>
    </row>
    <row r="1108" spans="1:20" ht="15.75">
      <c r="A1108" s="9">
        <v>3001</v>
      </c>
      <c r="B1108" s="31"/>
      <c r="C1108" s="31"/>
      <c r="D1108" s="31"/>
      <c r="E1108" s="31"/>
      <c r="F1108" s="31"/>
      <c r="G1108" s="31"/>
      <c r="H1108" s="31"/>
      <c r="I1108" s="31"/>
      <c r="J1108" s="31"/>
      <c r="K1108" s="138"/>
      <c r="L1108" s="51"/>
      <c r="M1108" s="38"/>
      <c r="N1108" s="17"/>
      <c r="O1108" s="18"/>
      <c r="P1108" s="29"/>
      <c r="Q1108" s="44"/>
      <c r="R1108" s="46"/>
      <c r="S1108" s="29"/>
      <c r="T1108" s="78"/>
    </row>
    <row r="1109" spans="1:20" ht="15.75">
      <c r="A1109" s="9">
        <v>3002</v>
      </c>
      <c r="B1109" s="31"/>
      <c r="C1109" s="31"/>
      <c r="D1109" s="31"/>
      <c r="E1109" s="31"/>
      <c r="F1109" s="31"/>
      <c r="G1109" s="31"/>
      <c r="H1109" s="31"/>
      <c r="I1109" s="31"/>
      <c r="J1109" s="31"/>
      <c r="K1109" s="138"/>
      <c r="L1109" s="51"/>
      <c r="M1109" s="38"/>
      <c r="N1109" s="17"/>
      <c r="O1109" s="18"/>
      <c r="P1109" s="17"/>
      <c r="Q1109" s="18"/>
      <c r="R1109" s="28"/>
      <c r="S1109" s="29"/>
      <c r="T1109" s="78"/>
    </row>
    <row r="1110" spans="1:20" ht="15.75">
      <c r="A1110" s="9">
        <v>3101</v>
      </c>
      <c r="B1110" s="31"/>
      <c r="C1110" s="31"/>
      <c r="D1110" s="31"/>
      <c r="E1110" s="31"/>
      <c r="F1110" s="31"/>
      <c r="G1110" s="31"/>
      <c r="H1110" s="31"/>
      <c r="I1110" s="31"/>
      <c r="J1110" s="31"/>
      <c r="K1110" s="138"/>
      <c r="L1110" s="51"/>
      <c r="M1110" s="38"/>
      <c r="N1110" s="17"/>
      <c r="O1110" s="18"/>
      <c r="P1110" s="19" t="s">
        <v>48</v>
      </c>
      <c r="Q1110" s="20"/>
      <c r="R1110" s="21" t="str">
        <f>IF(SUM(L1098:L1106)=0,"",SUM(L1098:L1106))</f>
        <v/>
      </c>
      <c r="S1110" s="22" t="s">
        <v>3</v>
      </c>
      <c r="T1110" s="78"/>
    </row>
    <row r="1111" spans="1:20" ht="15.75">
      <c r="A1111" s="9">
        <v>3102</v>
      </c>
      <c r="B1111" s="31"/>
      <c r="C1111" s="31"/>
      <c r="D1111" s="31"/>
      <c r="E1111" s="31"/>
      <c r="F1111" s="31"/>
      <c r="G1111" s="31"/>
      <c r="H1111" s="31"/>
      <c r="I1111" s="31"/>
      <c r="J1111" s="31"/>
      <c r="K1111" s="138"/>
      <c r="L1111" s="51"/>
      <c r="M1111" s="38"/>
      <c r="N1111" s="17"/>
      <c r="O1111" s="18"/>
      <c r="P1111" s="23" t="s">
        <v>50</v>
      </c>
      <c r="Q1111" s="24" t="str">
        <f>IF(Q1110/B1096=0,"",Q1110/B1096)</f>
        <v/>
      </c>
      <c r="R1111" s="25" t="e">
        <f>IF(Q1110/R1110=0,"",Q1110/R1110)</f>
        <v>#VALUE!</v>
      </c>
      <c r="S1111" s="26" t="s">
        <v>51</v>
      </c>
      <c r="T1111" s="78"/>
    </row>
    <row r="1112" spans="1:20" ht="15.75">
      <c r="A1112" s="9">
        <v>3201</v>
      </c>
      <c r="B1112" s="115"/>
      <c r="C1112" s="115"/>
      <c r="D1112" s="115"/>
      <c r="E1112" s="115"/>
      <c r="F1112" s="115"/>
      <c r="G1112" s="115"/>
      <c r="H1112" s="115"/>
      <c r="I1112" s="115"/>
      <c r="J1112" s="115"/>
      <c r="K1112" s="139"/>
      <c r="L1112" s="51"/>
      <c r="M1112" s="47"/>
      <c r="N1112" s="48"/>
      <c r="O1112" s="49"/>
      <c r="P1112" s="11"/>
      <c r="Q1112" s="12"/>
      <c r="R1112" s="12"/>
      <c r="S1112" s="13"/>
      <c r="T1112" s="78"/>
    </row>
    <row r="1113" spans="1:20" ht="18" customHeight="1">
      <c r="A1113" s="14"/>
      <c r="B1113" s="193" t="s">
        <v>37</v>
      </c>
      <c r="C1113" s="193"/>
      <c r="D1113" s="193"/>
      <c r="E1113" s="193"/>
      <c r="F1113" s="193"/>
      <c r="G1113" s="193"/>
      <c r="H1113" s="193"/>
      <c r="I1113" s="193"/>
      <c r="J1113" s="193"/>
      <c r="K1113" s="193"/>
      <c r="L1113" s="114">
        <f>SUM(L1105:L1109)</f>
        <v>0</v>
      </c>
      <c r="M1113" s="30" t="str">
        <f>IF(L1105=0,"",L1105/B1096)</f>
        <v/>
      </c>
      <c r="N1113" s="30" t="str">
        <f>IF(L1113=0,"",L1113/B1096)</f>
        <v/>
      </c>
      <c r="O1113" s="30" t="str">
        <f>IF(L1105=0,"",N1113-M1113)</f>
        <v/>
      </c>
      <c r="P1113" s="5"/>
      <c r="Q1113" s="6"/>
      <c r="R1113" s="16"/>
      <c r="S1113" s="5"/>
      <c r="T1113" s="78"/>
    </row>
    <row r="1114" spans="1:20" ht="12.75" customHeight="1"/>
    <row r="1115" spans="1:20" ht="12.75" customHeight="1"/>
    <row r="1116" spans="1:20" ht="26.25">
      <c r="A1116" s="81"/>
      <c r="B1116" s="194" t="s">
        <v>72</v>
      </c>
      <c r="C1116" s="194"/>
      <c r="D1116" s="194"/>
      <c r="E1116" s="194"/>
      <c r="F1116" s="194"/>
      <c r="G1116" s="194"/>
      <c r="H1116" s="194"/>
      <c r="I1116" s="194"/>
      <c r="J1116" s="194"/>
      <c r="K1116" s="194"/>
      <c r="L1116" s="113" t="s">
        <v>74</v>
      </c>
      <c r="M1116" s="5"/>
      <c r="N1116" s="5"/>
      <c r="O1116" s="6"/>
      <c r="P1116" s="5"/>
      <c r="Q1116" s="6"/>
      <c r="R1116" s="6"/>
      <c r="S1116" s="6"/>
      <c r="T1116" s="81"/>
    </row>
    <row r="1117" spans="1:20" ht="20.25">
      <c r="A1117" s="195" t="s">
        <v>1</v>
      </c>
      <c r="B1117" s="197" t="s">
        <v>2</v>
      </c>
      <c r="C1117" s="205"/>
      <c r="D1117" s="205"/>
      <c r="E1117" s="205"/>
      <c r="F1117" s="205"/>
      <c r="G1117" s="205"/>
      <c r="H1117" s="205"/>
      <c r="I1117" s="205"/>
      <c r="J1117" s="205"/>
      <c r="K1117" s="206"/>
      <c r="L1117" s="200" t="s">
        <v>3</v>
      </c>
      <c r="M1117" s="191" t="s">
        <v>4</v>
      </c>
      <c r="N1117" s="191" t="s">
        <v>5</v>
      </c>
      <c r="O1117" s="202" t="s">
        <v>6</v>
      </c>
      <c r="P1117" s="191" t="s">
        <v>7</v>
      </c>
      <c r="Q1117" s="189" t="s">
        <v>8</v>
      </c>
      <c r="R1117" s="189" t="s">
        <v>9</v>
      </c>
      <c r="S1117" s="191" t="s">
        <v>10</v>
      </c>
      <c r="T1117" s="81"/>
    </row>
    <row r="1118" spans="1:20" ht="15.75">
      <c r="A1118" s="204"/>
      <c r="B1118" s="9" t="s">
        <v>11</v>
      </c>
      <c r="C1118" s="9" t="s">
        <v>12</v>
      </c>
      <c r="D1118" s="9" t="s">
        <v>13</v>
      </c>
      <c r="E1118" s="9" t="s">
        <v>14</v>
      </c>
      <c r="F1118" s="9" t="s">
        <v>15</v>
      </c>
      <c r="G1118" s="9" t="s">
        <v>16</v>
      </c>
      <c r="H1118" s="9" t="s">
        <v>17</v>
      </c>
      <c r="I1118" s="9" t="s">
        <v>18</v>
      </c>
      <c r="J1118" s="9" t="s">
        <v>19</v>
      </c>
      <c r="K1118" s="137" t="s">
        <v>20</v>
      </c>
      <c r="L1118" s="207"/>
      <c r="M1118" s="204"/>
      <c r="N1118" s="204"/>
      <c r="O1118" s="204"/>
      <c r="P1118" s="204"/>
      <c r="Q1118" s="204"/>
      <c r="R1118" s="204"/>
      <c r="S1118" s="204"/>
      <c r="T1118" s="81"/>
    </row>
    <row r="1119" spans="1:20" ht="15.75">
      <c r="A1119" s="9">
        <v>2402</v>
      </c>
      <c r="B1119" s="31">
        <v>69</v>
      </c>
      <c r="C1119" s="31"/>
      <c r="D1119" s="31"/>
      <c r="E1119" s="31"/>
      <c r="F1119" s="31"/>
      <c r="G1119" s="31"/>
      <c r="H1119" s="31"/>
      <c r="I1119" s="31"/>
      <c r="J1119" s="31"/>
      <c r="K1119" s="138"/>
      <c r="L1119" s="51"/>
      <c r="M1119" s="32"/>
      <c r="N1119" s="33"/>
      <c r="O1119" s="34"/>
      <c r="P1119" s="35"/>
      <c r="Q1119" s="36">
        <f>B1119</f>
        <v>69</v>
      </c>
      <c r="R1119" s="37"/>
      <c r="S1119" s="35"/>
      <c r="T1119" s="81"/>
    </row>
    <row r="1120" spans="1:20" ht="15.75">
      <c r="A1120" s="9">
        <v>2501</v>
      </c>
      <c r="B1120" s="31"/>
      <c r="C1120" s="31">
        <v>64</v>
      </c>
      <c r="D1120" s="31"/>
      <c r="E1120" s="31"/>
      <c r="F1120" s="31"/>
      <c r="G1120" s="31"/>
      <c r="H1120" s="31"/>
      <c r="I1120" s="31"/>
      <c r="J1120" s="31"/>
      <c r="K1120" s="138"/>
      <c r="L1120" s="51"/>
      <c r="M1120" s="38"/>
      <c r="N1120" s="17"/>
      <c r="O1120" s="39"/>
      <c r="P1120" s="40">
        <f>IF(C1120=0,"",C1120/B1119)</f>
        <v>0.92753623188405798</v>
      </c>
      <c r="Q1120" s="41">
        <v>65</v>
      </c>
      <c r="R1120" s="42">
        <f t="shared" ref="R1120:R1128" si="96">IF(Q1120=0,"",Q1120/Q1119)</f>
        <v>0.94202898550724634</v>
      </c>
      <c r="S1120" s="42">
        <f t="shared" ref="S1120:S1128" si="97">IF(Q1120=0,"",100%-R1120)</f>
        <v>5.7971014492753659E-2</v>
      </c>
      <c r="T1120" s="81"/>
    </row>
    <row r="1121" spans="1:20" ht="15.75">
      <c r="A1121" s="9">
        <v>2502</v>
      </c>
      <c r="B1121" s="31"/>
      <c r="C1121" s="31"/>
      <c r="D1121" s="31">
        <v>59</v>
      </c>
      <c r="E1121" s="31"/>
      <c r="F1121" s="31"/>
      <c r="G1121" s="31"/>
      <c r="H1121" s="31"/>
      <c r="I1121" s="31"/>
      <c r="J1121" s="31"/>
      <c r="K1121" s="138"/>
      <c r="L1121" s="51"/>
      <c r="M1121" s="38"/>
      <c r="N1121" s="17"/>
      <c r="O1121" s="39"/>
      <c r="P1121" s="40">
        <f>IF(D1121=0,"",D1121/C1120)</f>
        <v>0.921875</v>
      </c>
      <c r="Q1121" s="41">
        <v>60</v>
      </c>
      <c r="R1121" s="42">
        <f t="shared" si="96"/>
        <v>0.92307692307692313</v>
      </c>
      <c r="S1121" s="42">
        <f t="shared" si="97"/>
        <v>7.6923076923076872E-2</v>
      </c>
      <c r="T1121" s="27">
        <f>Q1121/Q1119</f>
        <v>0.86956521739130432</v>
      </c>
    </row>
    <row r="1122" spans="1:20" ht="15.75">
      <c r="A1122" s="9">
        <v>2601</v>
      </c>
      <c r="B1122" s="31"/>
      <c r="C1122" s="31"/>
      <c r="D1122" s="31"/>
      <c r="E1122" s="31">
        <v>57</v>
      </c>
      <c r="F1122" s="31"/>
      <c r="G1122" s="31"/>
      <c r="H1122" s="31"/>
      <c r="I1122" s="31"/>
      <c r="J1122" s="31"/>
      <c r="K1122" s="138"/>
      <c r="L1122" s="51"/>
      <c r="M1122" s="38"/>
      <c r="N1122" s="17"/>
      <c r="O1122" s="39"/>
      <c r="P1122" s="40">
        <f>IF(E1122=0,"",E1122/D1121)</f>
        <v>0.96610169491525422</v>
      </c>
      <c r="Q1122" s="41">
        <v>58</v>
      </c>
      <c r="R1122" s="42">
        <f t="shared" si="96"/>
        <v>0.96666666666666667</v>
      </c>
      <c r="S1122" s="42">
        <f t="shared" si="97"/>
        <v>3.3333333333333326E-2</v>
      </c>
      <c r="T1122" s="81"/>
    </row>
    <row r="1123" spans="1:20" ht="15.75">
      <c r="A1123" s="9">
        <v>2602</v>
      </c>
      <c r="B1123" s="31"/>
      <c r="C1123" s="31"/>
      <c r="D1123" s="31"/>
      <c r="E1123" s="31"/>
      <c r="F1123" s="31"/>
      <c r="G1123" s="31"/>
      <c r="H1123" s="31"/>
      <c r="I1123" s="31"/>
      <c r="J1123" s="31"/>
      <c r="K1123" s="138"/>
      <c r="L1123" s="51"/>
      <c r="M1123" s="38"/>
      <c r="N1123" s="17"/>
      <c r="O1123" s="39"/>
      <c r="P1123" s="40" t="str">
        <f>IF(F1123=0,"",F1123/E1122)</f>
        <v/>
      </c>
      <c r="Q1123" s="41"/>
      <c r="R1123" s="42" t="str">
        <f t="shared" si="96"/>
        <v/>
      </c>
      <c r="S1123" s="42" t="str">
        <f t="shared" si="97"/>
        <v/>
      </c>
      <c r="T1123" s="81"/>
    </row>
    <row r="1124" spans="1:20" ht="15.75">
      <c r="A1124" s="9">
        <v>2701</v>
      </c>
      <c r="B1124" s="31"/>
      <c r="C1124" s="31"/>
      <c r="D1124" s="31"/>
      <c r="E1124" s="31"/>
      <c r="F1124" s="31"/>
      <c r="G1124" s="31"/>
      <c r="H1124" s="31"/>
      <c r="I1124" s="31"/>
      <c r="J1124" s="31"/>
      <c r="K1124" s="138"/>
      <c r="L1124" s="51"/>
      <c r="M1124" s="38"/>
      <c r="N1124" s="17"/>
      <c r="O1124" s="39"/>
      <c r="P1124" s="40" t="str">
        <f>IF(G1124=0,"",G1124/F1123)</f>
        <v/>
      </c>
      <c r="Q1124" s="41"/>
      <c r="R1124" s="42" t="str">
        <f t="shared" si="96"/>
        <v/>
      </c>
      <c r="S1124" s="42" t="str">
        <f t="shared" si="97"/>
        <v/>
      </c>
      <c r="T1124" s="81"/>
    </row>
    <row r="1125" spans="1:20" ht="15.75">
      <c r="A1125" s="9">
        <v>2702</v>
      </c>
      <c r="B1125" s="31"/>
      <c r="C1125" s="31"/>
      <c r="D1125" s="31"/>
      <c r="E1125" s="31"/>
      <c r="F1125" s="31"/>
      <c r="G1125" s="31"/>
      <c r="H1125" s="31"/>
      <c r="I1125" s="31"/>
      <c r="J1125" s="31"/>
      <c r="K1125" s="138"/>
      <c r="L1125" s="51"/>
      <c r="M1125" s="38"/>
      <c r="N1125" s="17"/>
      <c r="O1125" s="39"/>
      <c r="P1125" s="40" t="str">
        <f>IF(H1125=0,"",H1125/G1124)</f>
        <v/>
      </c>
      <c r="Q1125" s="41"/>
      <c r="R1125" s="42" t="str">
        <f t="shared" si="96"/>
        <v/>
      </c>
      <c r="S1125" s="42" t="str">
        <f t="shared" si="97"/>
        <v/>
      </c>
      <c r="T1125" s="81"/>
    </row>
    <row r="1126" spans="1:20" ht="15.75">
      <c r="A1126" s="9">
        <v>2801</v>
      </c>
      <c r="B1126" s="31"/>
      <c r="C1126" s="31"/>
      <c r="D1126" s="31"/>
      <c r="E1126" s="31"/>
      <c r="F1126" s="31"/>
      <c r="G1126" s="31"/>
      <c r="H1126" s="31"/>
      <c r="I1126" s="31"/>
      <c r="J1126" s="31"/>
      <c r="K1126" s="138"/>
      <c r="L1126" s="51"/>
      <c r="M1126" s="38"/>
      <c r="N1126" s="17"/>
      <c r="O1126" s="39"/>
      <c r="P1126" s="40" t="str">
        <f>IF(I1126=0,"",I1126/H1125)</f>
        <v/>
      </c>
      <c r="Q1126" s="41"/>
      <c r="R1126" s="42" t="str">
        <f t="shared" si="96"/>
        <v/>
      </c>
      <c r="S1126" s="42" t="str">
        <f t="shared" si="97"/>
        <v/>
      </c>
      <c r="T1126" s="81"/>
    </row>
    <row r="1127" spans="1:20" ht="15.75">
      <c r="A1127" s="9">
        <v>2802</v>
      </c>
      <c r="B1127" s="31"/>
      <c r="C1127" s="31"/>
      <c r="D1127" s="31"/>
      <c r="E1127" s="31"/>
      <c r="F1127" s="31"/>
      <c r="G1127" s="31"/>
      <c r="H1127" s="31"/>
      <c r="I1127" s="31"/>
      <c r="J1127" s="31"/>
      <c r="K1127" s="138"/>
      <c r="L1127" s="51"/>
      <c r="M1127" s="38"/>
      <c r="N1127" s="17"/>
      <c r="O1127" s="39"/>
      <c r="P1127" s="40" t="str">
        <f>IF(J1127=0,"",J1127/I1126)</f>
        <v/>
      </c>
      <c r="Q1127" s="41"/>
      <c r="R1127" s="42" t="str">
        <f t="shared" si="96"/>
        <v/>
      </c>
      <c r="S1127" s="42" t="str">
        <f t="shared" si="97"/>
        <v/>
      </c>
      <c r="T1127" s="81"/>
    </row>
    <row r="1128" spans="1:20" ht="15.75">
      <c r="A1128" s="9">
        <v>2901</v>
      </c>
      <c r="B1128" s="31"/>
      <c r="C1128" s="31"/>
      <c r="D1128" s="31"/>
      <c r="E1128" s="31"/>
      <c r="F1128" s="31"/>
      <c r="G1128" s="31"/>
      <c r="H1128" s="31"/>
      <c r="I1128" s="31"/>
      <c r="J1128" s="31"/>
      <c r="K1128" s="138"/>
      <c r="L1128" s="51"/>
      <c r="M1128" s="38"/>
      <c r="N1128" s="17"/>
      <c r="O1128" s="39"/>
      <c r="P1128" s="40" t="str">
        <f>IF(K1128=0,"",K1128/J1127)</f>
        <v/>
      </c>
      <c r="Q1128" s="41"/>
      <c r="R1128" s="42" t="str">
        <f t="shared" si="96"/>
        <v/>
      </c>
      <c r="S1128" s="42" t="str">
        <f t="shared" si="97"/>
        <v/>
      </c>
      <c r="T1128" s="81"/>
    </row>
    <row r="1129" spans="1:20" ht="15.75">
      <c r="A1129" s="9">
        <v>2902</v>
      </c>
      <c r="B1129" s="31"/>
      <c r="C1129" s="31"/>
      <c r="D1129" s="31"/>
      <c r="E1129" s="31"/>
      <c r="F1129" s="31"/>
      <c r="G1129" s="31"/>
      <c r="H1129" s="31"/>
      <c r="I1129" s="31"/>
      <c r="J1129" s="31"/>
      <c r="K1129" s="138"/>
      <c r="L1129" s="51"/>
      <c r="M1129" s="38"/>
      <c r="N1129" s="17"/>
      <c r="O1129" s="18"/>
      <c r="P1129" s="43"/>
      <c r="Q1129" s="44"/>
      <c r="R1129" s="45"/>
      <c r="S1129" s="43"/>
      <c r="T1129" s="81"/>
    </row>
    <row r="1130" spans="1:20" ht="15.75">
      <c r="A1130" s="9">
        <v>3001</v>
      </c>
      <c r="B1130" s="31"/>
      <c r="C1130" s="31"/>
      <c r="D1130" s="31"/>
      <c r="E1130" s="31"/>
      <c r="F1130" s="31"/>
      <c r="G1130" s="31"/>
      <c r="H1130" s="31"/>
      <c r="I1130" s="31"/>
      <c r="J1130" s="31"/>
      <c r="K1130" s="138"/>
      <c r="L1130" s="51"/>
      <c r="M1130" s="38"/>
      <c r="N1130" s="17"/>
      <c r="O1130" s="18"/>
      <c r="P1130" s="29"/>
      <c r="Q1130" s="44"/>
      <c r="R1130" s="46"/>
      <c r="S1130" s="29"/>
      <c r="T1130" s="81"/>
    </row>
    <row r="1131" spans="1:20" ht="15.75">
      <c r="A1131" s="9">
        <v>3002</v>
      </c>
      <c r="B1131" s="31"/>
      <c r="C1131" s="31"/>
      <c r="D1131" s="31"/>
      <c r="E1131" s="31"/>
      <c r="F1131" s="31"/>
      <c r="G1131" s="31"/>
      <c r="H1131" s="31"/>
      <c r="I1131" s="31"/>
      <c r="J1131" s="31"/>
      <c r="K1131" s="138"/>
      <c r="L1131" s="51"/>
      <c r="M1131" s="38"/>
      <c r="N1131" s="17"/>
      <c r="O1131" s="18"/>
      <c r="P1131" s="29"/>
      <c r="Q1131" s="44"/>
      <c r="R1131" s="46"/>
      <c r="S1131" s="29"/>
      <c r="T1131" s="81"/>
    </row>
    <row r="1132" spans="1:20" ht="15.75">
      <c r="A1132" s="9">
        <v>3101</v>
      </c>
      <c r="B1132" s="31"/>
      <c r="C1132" s="31"/>
      <c r="D1132" s="31"/>
      <c r="E1132" s="31"/>
      <c r="F1132" s="31"/>
      <c r="G1132" s="31"/>
      <c r="H1132" s="31"/>
      <c r="I1132" s="31"/>
      <c r="J1132" s="31"/>
      <c r="K1132" s="138"/>
      <c r="L1132" s="51"/>
      <c r="M1132" s="38"/>
      <c r="N1132" s="17"/>
      <c r="O1132" s="18"/>
      <c r="P1132" s="17"/>
      <c r="Q1132" s="18"/>
      <c r="R1132" s="28"/>
      <c r="S1132" s="29"/>
      <c r="T1132" s="81"/>
    </row>
    <row r="1133" spans="1:20" ht="15" customHeight="1">
      <c r="A1133" s="9">
        <v>3102</v>
      </c>
      <c r="B1133" s="31"/>
      <c r="C1133" s="31"/>
      <c r="D1133" s="31"/>
      <c r="E1133" s="31"/>
      <c r="F1133" s="31"/>
      <c r="G1133" s="31"/>
      <c r="H1133" s="31"/>
      <c r="I1133" s="31"/>
      <c r="J1133" s="31"/>
      <c r="K1133" s="138"/>
      <c r="L1133" s="51"/>
      <c r="M1133" s="38"/>
      <c r="N1133" s="17"/>
      <c r="O1133" s="18"/>
      <c r="P1133" s="19" t="s">
        <v>48</v>
      </c>
      <c r="Q1133" s="20"/>
      <c r="R1133" s="21" t="str">
        <f>IF(SUM(L1121:L1129)=0,"",SUM(L1121:L1129))</f>
        <v/>
      </c>
      <c r="S1133" s="22" t="s">
        <v>3</v>
      </c>
      <c r="T1133" s="81"/>
    </row>
    <row r="1134" spans="1:20" ht="15.75">
      <c r="A1134" s="9">
        <v>3201</v>
      </c>
      <c r="B1134" s="31"/>
      <c r="C1134" s="31"/>
      <c r="D1134" s="31"/>
      <c r="E1134" s="31"/>
      <c r="F1134" s="31"/>
      <c r="G1134" s="31"/>
      <c r="H1134" s="31"/>
      <c r="I1134" s="31"/>
      <c r="J1134" s="31"/>
      <c r="K1134" s="138"/>
      <c r="L1134" s="51"/>
      <c r="M1134" s="38"/>
      <c r="N1134" s="17"/>
      <c r="O1134" s="18"/>
      <c r="P1134" s="23" t="s">
        <v>50</v>
      </c>
      <c r="Q1134" s="24" t="str">
        <f>IF(Q1133/B1119=0,"",Q1133/B1119)</f>
        <v/>
      </c>
      <c r="R1134" s="25" t="e">
        <f>IF(Q1133/R1133=0,"",Q1133/R1133)</f>
        <v>#VALUE!</v>
      </c>
      <c r="S1134" s="26" t="s">
        <v>51</v>
      </c>
      <c r="T1134" s="81"/>
    </row>
    <row r="1135" spans="1:20" ht="15.75">
      <c r="A1135" s="9">
        <v>3202</v>
      </c>
      <c r="B1135" s="115"/>
      <c r="C1135" s="115"/>
      <c r="D1135" s="115"/>
      <c r="E1135" s="115"/>
      <c r="F1135" s="115"/>
      <c r="G1135" s="115"/>
      <c r="H1135" s="115"/>
      <c r="I1135" s="115"/>
      <c r="J1135" s="115"/>
      <c r="K1135" s="139"/>
      <c r="L1135" s="51"/>
      <c r="M1135" s="47"/>
      <c r="N1135" s="48"/>
      <c r="O1135" s="49"/>
      <c r="P1135" s="11"/>
      <c r="Q1135" s="12"/>
      <c r="R1135" s="12"/>
      <c r="S1135" s="13"/>
      <c r="T1135" s="81"/>
    </row>
    <row r="1136" spans="1:20" ht="18" customHeight="1">
      <c r="A1136" s="14"/>
      <c r="B1136" s="193" t="s">
        <v>37</v>
      </c>
      <c r="C1136" s="193"/>
      <c r="D1136" s="193"/>
      <c r="E1136" s="193"/>
      <c r="F1136" s="193"/>
      <c r="G1136" s="193"/>
      <c r="H1136" s="193"/>
      <c r="I1136" s="193"/>
      <c r="J1136" s="193"/>
      <c r="K1136" s="193"/>
      <c r="L1136" s="114">
        <f>SUM(L1128:L1132)</f>
        <v>0</v>
      </c>
      <c r="M1136" s="30" t="str">
        <f>IF(L1128=0,"",L1128/B1119)</f>
        <v/>
      </c>
      <c r="N1136" s="30" t="str">
        <f>IF(L1136=0,"",L1136/B1119)</f>
        <v/>
      </c>
      <c r="O1136" s="30" t="str">
        <f>IF(L1128=0,"",N1136-M1136)</f>
        <v/>
      </c>
      <c r="P1136" s="5"/>
      <c r="Q1136" s="6"/>
      <c r="R1136" s="16"/>
      <c r="S1136" s="5"/>
      <c r="T1136" s="81"/>
    </row>
    <row r="1137" spans="1:20" ht="12.75"/>
    <row r="1138" spans="1:20" ht="12.75"/>
    <row r="1139" spans="1:20" ht="26.25">
      <c r="A1139" s="84"/>
      <c r="B1139" s="194" t="s">
        <v>72</v>
      </c>
      <c r="C1139" s="194"/>
      <c r="D1139" s="194"/>
      <c r="E1139" s="194"/>
      <c r="F1139" s="194"/>
      <c r="G1139" s="194"/>
      <c r="H1139" s="194"/>
      <c r="I1139" s="194"/>
      <c r="J1139" s="194"/>
      <c r="K1139" s="194"/>
      <c r="L1139" s="113" t="s">
        <v>75</v>
      </c>
      <c r="M1139" s="5"/>
      <c r="N1139" s="5"/>
      <c r="O1139" s="6"/>
      <c r="P1139" s="5"/>
      <c r="Q1139" s="6"/>
      <c r="R1139" s="6"/>
      <c r="S1139" s="6"/>
      <c r="T1139" s="84"/>
    </row>
    <row r="1140" spans="1:20" ht="20.25">
      <c r="A1140" s="195" t="s">
        <v>1</v>
      </c>
      <c r="B1140" s="197" t="s">
        <v>2</v>
      </c>
      <c r="C1140" s="205"/>
      <c r="D1140" s="205"/>
      <c r="E1140" s="205"/>
      <c r="F1140" s="205"/>
      <c r="G1140" s="205"/>
      <c r="H1140" s="205"/>
      <c r="I1140" s="205"/>
      <c r="J1140" s="205"/>
      <c r="K1140" s="206"/>
      <c r="L1140" s="200" t="s">
        <v>3</v>
      </c>
      <c r="M1140" s="191" t="s">
        <v>4</v>
      </c>
      <c r="N1140" s="191" t="s">
        <v>5</v>
      </c>
      <c r="O1140" s="202" t="s">
        <v>6</v>
      </c>
      <c r="P1140" s="191" t="s">
        <v>7</v>
      </c>
      <c r="Q1140" s="189" t="s">
        <v>8</v>
      </c>
      <c r="R1140" s="189" t="s">
        <v>9</v>
      </c>
      <c r="S1140" s="191" t="s">
        <v>10</v>
      </c>
      <c r="T1140" s="84"/>
    </row>
    <row r="1141" spans="1:20" ht="15.75">
      <c r="A1141" s="204"/>
      <c r="B1141" s="9" t="s">
        <v>11</v>
      </c>
      <c r="C1141" s="9" t="s">
        <v>12</v>
      </c>
      <c r="D1141" s="9" t="s">
        <v>13</v>
      </c>
      <c r="E1141" s="9" t="s">
        <v>14</v>
      </c>
      <c r="F1141" s="9" t="s">
        <v>15</v>
      </c>
      <c r="G1141" s="9" t="s">
        <v>16</v>
      </c>
      <c r="H1141" s="9" t="s">
        <v>17</v>
      </c>
      <c r="I1141" s="9" t="s">
        <v>18</v>
      </c>
      <c r="J1141" s="9" t="s">
        <v>19</v>
      </c>
      <c r="K1141" s="137" t="s">
        <v>20</v>
      </c>
      <c r="L1141" s="207"/>
      <c r="M1141" s="204"/>
      <c r="N1141" s="204"/>
      <c r="O1141" s="204"/>
      <c r="P1141" s="204"/>
      <c r="Q1141" s="204"/>
      <c r="R1141" s="204"/>
      <c r="S1141" s="204"/>
      <c r="T1141" s="84"/>
    </row>
    <row r="1142" spans="1:20" ht="15.75">
      <c r="A1142" s="9">
        <v>2501</v>
      </c>
      <c r="B1142" s="31">
        <v>30</v>
      </c>
      <c r="C1142" s="31"/>
      <c r="D1142" s="31"/>
      <c r="E1142" s="31"/>
      <c r="F1142" s="31"/>
      <c r="G1142" s="31"/>
      <c r="H1142" s="31"/>
      <c r="I1142" s="31"/>
      <c r="J1142" s="31"/>
      <c r="K1142" s="138"/>
      <c r="L1142" s="51"/>
      <c r="M1142" s="32"/>
      <c r="N1142" s="33"/>
      <c r="O1142" s="34"/>
      <c r="P1142" s="35"/>
      <c r="Q1142" s="36">
        <f>B1142</f>
        <v>30</v>
      </c>
      <c r="R1142" s="37"/>
      <c r="S1142" s="35"/>
      <c r="T1142" s="84"/>
    </row>
    <row r="1143" spans="1:20" ht="15.75">
      <c r="A1143" s="9">
        <v>2502</v>
      </c>
      <c r="B1143" s="31"/>
      <c r="C1143" s="31">
        <v>26</v>
      </c>
      <c r="D1143" s="31"/>
      <c r="E1143" s="31"/>
      <c r="F1143" s="31"/>
      <c r="G1143" s="31"/>
      <c r="H1143" s="31"/>
      <c r="I1143" s="31"/>
      <c r="J1143" s="31"/>
      <c r="K1143" s="138"/>
      <c r="L1143" s="51"/>
      <c r="M1143" s="38"/>
      <c r="N1143" s="17"/>
      <c r="O1143" s="39"/>
      <c r="P1143" s="40">
        <f>IF(C1143=0,"",C1143/B1142)</f>
        <v>0.8666666666666667</v>
      </c>
      <c r="Q1143" s="41">
        <v>26</v>
      </c>
      <c r="R1143" s="42">
        <f t="shared" ref="R1143:R1151" si="98">IF(Q1143=0,"",Q1143/Q1142)</f>
        <v>0.8666666666666667</v>
      </c>
      <c r="S1143" s="42">
        <f t="shared" ref="S1143:S1151" si="99">IF(Q1143=0,"",100%-R1143)</f>
        <v>0.1333333333333333</v>
      </c>
      <c r="T1143" s="84"/>
    </row>
    <row r="1144" spans="1:20" ht="15.75">
      <c r="A1144" s="9">
        <v>2601</v>
      </c>
      <c r="B1144" s="31"/>
      <c r="C1144" s="31"/>
      <c r="D1144" s="31">
        <v>22</v>
      </c>
      <c r="E1144" s="31"/>
      <c r="F1144" s="31"/>
      <c r="G1144" s="31"/>
      <c r="H1144" s="31"/>
      <c r="I1144" s="31"/>
      <c r="J1144" s="31"/>
      <c r="K1144" s="138"/>
      <c r="L1144" s="51"/>
      <c r="M1144" s="38"/>
      <c r="N1144" s="17"/>
      <c r="O1144" s="39"/>
      <c r="P1144" s="40">
        <f>IF(D1144=0,"",D1144/C1143)</f>
        <v>0.84615384615384615</v>
      </c>
      <c r="Q1144" s="41">
        <v>23</v>
      </c>
      <c r="R1144" s="42">
        <f t="shared" si="98"/>
        <v>0.88461538461538458</v>
      </c>
      <c r="S1144" s="42">
        <f t="shared" si="99"/>
        <v>0.11538461538461542</v>
      </c>
      <c r="T1144" s="27">
        <f>Q1144/Q1142</f>
        <v>0.76666666666666672</v>
      </c>
    </row>
    <row r="1145" spans="1:20" ht="15.75">
      <c r="A1145" s="9">
        <v>2602</v>
      </c>
      <c r="B1145" s="31"/>
      <c r="C1145" s="31"/>
      <c r="D1145" s="31"/>
      <c r="E1145" s="31"/>
      <c r="F1145" s="31"/>
      <c r="G1145" s="31"/>
      <c r="H1145" s="31"/>
      <c r="I1145" s="31"/>
      <c r="J1145" s="31"/>
      <c r="K1145" s="138"/>
      <c r="L1145" s="51"/>
      <c r="M1145" s="38"/>
      <c r="N1145" s="17"/>
      <c r="O1145" s="39"/>
      <c r="P1145" s="40" t="str">
        <f>IF(E1145=0,"",E1145/D1144)</f>
        <v/>
      </c>
      <c r="Q1145" s="41"/>
      <c r="R1145" s="42" t="str">
        <f t="shared" si="98"/>
        <v/>
      </c>
      <c r="S1145" s="42" t="str">
        <f t="shared" si="99"/>
        <v/>
      </c>
      <c r="T1145" s="84"/>
    </row>
    <row r="1146" spans="1:20" ht="15.75">
      <c r="A1146" s="9">
        <v>2701</v>
      </c>
      <c r="B1146" s="31"/>
      <c r="C1146" s="31"/>
      <c r="D1146" s="31"/>
      <c r="E1146" s="31"/>
      <c r="F1146" s="31"/>
      <c r="G1146" s="31"/>
      <c r="H1146" s="31"/>
      <c r="I1146" s="31"/>
      <c r="J1146" s="31"/>
      <c r="K1146" s="138"/>
      <c r="L1146" s="51"/>
      <c r="M1146" s="38"/>
      <c r="N1146" s="17"/>
      <c r="O1146" s="39"/>
      <c r="P1146" s="40" t="str">
        <f>IF(F1146=0,"",F1146/E1145)</f>
        <v/>
      </c>
      <c r="Q1146" s="41"/>
      <c r="R1146" s="42" t="str">
        <f t="shared" si="98"/>
        <v/>
      </c>
      <c r="S1146" s="42" t="str">
        <f t="shared" si="99"/>
        <v/>
      </c>
      <c r="T1146" s="84"/>
    </row>
    <row r="1147" spans="1:20" ht="15.75">
      <c r="A1147" s="9">
        <v>2702</v>
      </c>
      <c r="B1147" s="31"/>
      <c r="C1147" s="31"/>
      <c r="D1147" s="31"/>
      <c r="E1147" s="31"/>
      <c r="F1147" s="31"/>
      <c r="G1147" s="31"/>
      <c r="H1147" s="31"/>
      <c r="I1147" s="31"/>
      <c r="J1147" s="31"/>
      <c r="K1147" s="138"/>
      <c r="L1147" s="51"/>
      <c r="M1147" s="38"/>
      <c r="N1147" s="17"/>
      <c r="O1147" s="39"/>
      <c r="P1147" s="40" t="str">
        <f>IF(G1147=0,"",G1147/F1146)</f>
        <v/>
      </c>
      <c r="Q1147" s="41"/>
      <c r="R1147" s="42" t="str">
        <f t="shared" si="98"/>
        <v/>
      </c>
      <c r="S1147" s="42" t="str">
        <f t="shared" si="99"/>
        <v/>
      </c>
      <c r="T1147" s="84"/>
    </row>
    <row r="1148" spans="1:20" ht="15.75">
      <c r="A1148" s="9">
        <v>2801</v>
      </c>
      <c r="B1148" s="31"/>
      <c r="C1148" s="31"/>
      <c r="D1148" s="31"/>
      <c r="E1148" s="31"/>
      <c r="F1148" s="31"/>
      <c r="G1148" s="31"/>
      <c r="H1148" s="31"/>
      <c r="I1148" s="31"/>
      <c r="J1148" s="31"/>
      <c r="K1148" s="138"/>
      <c r="L1148" s="51"/>
      <c r="M1148" s="38"/>
      <c r="N1148" s="17"/>
      <c r="O1148" s="39"/>
      <c r="P1148" s="40" t="str">
        <f>IF(H1148=0,"",H1148/G1147)</f>
        <v/>
      </c>
      <c r="Q1148" s="41"/>
      <c r="R1148" s="42" t="str">
        <f t="shared" si="98"/>
        <v/>
      </c>
      <c r="S1148" s="42" t="str">
        <f t="shared" si="99"/>
        <v/>
      </c>
      <c r="T1148" s="84"/>
    </row>
    <row r="1149" spans="1:20" ht="15.75">
      <c r="A1149" s="9">
        <v>2802</v>
      </c>
      <c r="B1149" s="31"/>
      <c r="C1149" s="31"/>
      <c r="D1149" s="31"/>
      <c r="E1149" s="31"/>
      <c r="F1149" s="31"/>
      <c r="G1149" s="31"/>
      <c r="H1149" s="31"/>
      <c r="I1149" s="31"/>
      <c r="J1149" s="31"/>
      <c r="K1149" s="138"/>
      <c r="L1149" s="51"/>
      <c r="M1149" s="38"/>
      <c r="N1149" s="17"/>
      <c r="O1149" s="39"/>
      <c r="P1149" s="40" t="str">
        <f>IF(I1149=0,"",I1149/H1148)</f>
        <v/>
      </c>
      <c r="Q1149" s="41"/>
      <c r="R1149" s="42" t="str">
        <f t="shared" si="98"/>
        <v/>
      </c>
      <c r="S1149" s="42" t="str">
        <f t="shared" si="99"/>
        <v/>
      </c>
      <c r="T1149" s="84"/>
    </row>
    <row r="1150" spans="1:20" ht="15.75">
      <c r="A1150" s="9">
        <v>2901</v>
      </c>
      <c r="B1150" s="31"/>
      <c r="C1150" s="31"/>
      <c r="D1150" s="31"/>
      <c r="E1150" s="31"/>
      <c r="F1150" s="31"/>
      <c r="G1150" s="31"/>
      <c r="H1150" s="31"/>
      <c r="I1150" s="31"/>
      <c r="J1150" s="31"/>
      <c r="K1150" s="138"/>
      <c r="L1150" s="51"/>
      <c r="M1150" s="38"/>
      <c r="N1150" s="17"/>
      <c r="O1150" s="39"/>
      <c r="P1150" s="40" t="str">
        <f>IF(J1150=0,"",J1150/I1149)</f>
        <v/>
      </c>
      <c r="Q1150" s="41"/>
      <c r="R1150" s="42" t="str">
        <f t="shared" si="98"/>
        <v/>
      </c>
      <c r="S1150" s="42" t="str">
        <f t="shared" si="99"/>
        <v/>
      </c>
      <c r="T1150" s="84"/>
    </row>
    <row r="1151" spans="1:20" ht="15.75">
      <c r="A1151" s="9">
        <v>2902</v>
      </c>
      <c r="B1151" s="31"/>
      <c r="C1151" s="31"/>
      <c r="D1151" s="31"/>
      <c r="E1151" s="31"/>
      <c r="F1151" s="31"/>
      <c r="G1151" s="31"/>
      <c r="H1151" s="31"/>
      <c r="I1151" s="31"/>
      <c r="J1151" s="31"/>
      <c r="K1151" s="138"/>
      <c r="L1151" s="51"/>
      <c r="M1151" s="38"/>
      <c r="N1151" s="17"/>
      <c r="O1151" s="39"/>
      <c r="P1151" s="40" t="str">
        <f>IF(K1151=0,"",K1151/J1150)</f>
        <v/>
      </c>
      <c r="Q1151" s="41"/>
      <c r="R1151" s="42" t="str">
        <f t="shared" si="98"/>
        <v/>
      </c>
      <c r="S1151" s="42" t="str">
        <f t="shared" si="99"/>
        <v/>
      </c>
      <c r="T1151" s="84"/>
    </row>
    <row r="1152" spans="1:20" ht="15.75">
      <c r="A1152" s="9">
        <v>3001</v>
      </c>
      <c r="B1152" s="31"/>
      <c r="C1152" s="31"/>
      <c r="D1152" s="31"/>
      <c r="E1152" s="31"/>
      <c r="F1152" s="31"/>
      <c r="G1152" s="31"/>
      <c r="H1152" s="31"/>
      <c r="I1152" s="31"/>
      <c r="J1152" s="31"/>
      <c r="K1152" s="138"/>
      <c r="L1152" s="51"/>
      <c r="M1152" s="38"/>
      <c r="N1152" s="17"/>
      <c r="O1152" s="18"/>
      <c r="P1152" s="43"/>
      <c r="Q1152" s="44"/>
      <c r="R1152" s="45"/>
      <c r="S1152" s="43"/>
      <c r="T1152" s="84"/>
    </row>
    <row r="1153" spans="1:20" ht="15.75">
      <c r="A1153" s="9">
        <v>3002</v>
      </c>
      <c r="B1153" s="31"/>
      <c r="C1153" s="31"/>
      <c r="D1153" s="31"/>
      <c r="E1153" s="31"/>
      <c r="F1153" s="31"/>
      <c r="G1153" s="31"/>
      <c r="H1153" s="31"/>
      <c r="I1153" s="31"/>
      <c r="J1153" s="31"/>
      <c r="K1153" s="138"/>
      <c r="L1153" s="51"/>
      <c r="M1153" s="38"/>
      <c r="N1153" s="17"/>
      <c r="O1153" s="18"/>
      <c r="P1153" s="29"/>
      <c r="Q1153" s="44"/>
      <c r="R1153" s="46"/>
      <c r="S1153" s="29"/>
      <c r="T1153" s="84"/>
    </row>
    <row r="1154" spans="1:20" ht="15" customHeight="1">
      <c r="A1154" s="9">
        <v>3101</v>
      </c>
      <c r="B1154" s="31"/>
      <c r="C1154" s="31"/>
      <c r="D1154" s="31"/>
      <c r="E1154" s="31"/>
      <c r="F1154" s="31"/>
      <c r="G1154" s="31"/>
      <c r="H1154" s="31"/>
      <c r="I1154" s="31"/>
      <c r="J1154" s="31"/>
      <c r="K1154" s="138"/>
      <c r="L1154" s="51"/>
      <c r="M1154" s="38"/>
      <c r="N1154" s="17"/>
      <c r="O1154" s="18"/>
      <c r="P1154" s="29"/>
      <c r="Q1154" s="44"/>
      <c r="R1154" s="46"/>
      <c r="S1154" s="29"/>
      <c r="T1154" s="84"/>
    </row>
    <row r="1155" spans="1:20" ht="15.75">
      <c r="A1155" s="9">
        <v>3102</v>
      </c>
      <c r="B1155" s="31"/>
      <c r="C1155" s="31"/>
      <c r="D1155" s="31"/>
      <c r="E1155" s="31"/>
      <c r="F1155" s="31"/>
      <c r="G1155" s="31"/>
      <c r="H1155" s="31"/>
      <c r="I1155" s="31"/>
      <c r="J1155" s="31"/>
      <c r="K1155" s="138"/>
      <c r="L1155" s="51"/>
      <c r="M1155" s="38"/>
      <c r="N1155" s="17"/>
      <c r="O1155" s="18"/>
      <c r="P1155" s="17"/>
      <c r="Q1155" s="18"/>
      <c r="R1155" s="28"/>
      <c r="S1155" s="29"/>
      <c r="T1155" s="84"/>
    </row>
    <row r="1156" spans="1:20" ht="15.75">
      <c r="A1156" s="9">
        <v>3201</v>
      </c>
      <c r="B1156" s="31"/>
      <c r="C1156" s="31"/>
      <c r="D1156" s="31"/>
      <c r="E1156" s="31"/>
      <c r="F1156" s="31"/>
      <c r="G1156" s="31"/>
      <c r="H1156" s="31"/>
      <c r="I1156" s="31"/>
      <c r="J1156" s="31"/>
      <c r="K1156" s="138"/>
      <c r="L1156" s="51"/>
      <c r="M1156" s="38"/>
      <c r="N1156" s="17"/>
      <c r="O1156" s="18"/>
      <c r="P1156" s="19" t="s">
        <v>48</v>
      </c>
      <c r="Q1156" s="20"/>
      <c r="R1156" s="21" t="str">
        <f>IF(SUM(L1144:L1152)=0,"",SUM(L1144:L1152))</f>
        <v/>
      </c>
      <c r="S1156" s="22" t="s">
        <v>3</v>
      </c>
      <c r="T1156" s="84"/>
    </row>
    <row r="1157" spans="1:20" ht="15.75">
      <c r="A1157" s="9">
        <v>3202</v>
      </c>
      <c r="B1157" s="31"/>
      <c r="C1157" s="31"/>
      <c r="D1157" s="31"/>
      <c r="E1157" s="31"/>
      <c r="F1157" s="31"/>
      <c r="G1157" s="31"/>
      <c r="H1157" s="31"/>
      <c r="I1157" s="31"/>
      <c r="J1157" s="31"/>
      <c r="K1157" s="138"/>
      <c r="L1157" s="51"/>
      <c r="M1157" s="38"/>
      <c r="N1157" s="17"/>
      <c r="O1157" s="18"/>
      <c r="P1157" s="23" t="s">
        <v>50</v>
      </c>
      <c r="Q1157" s="24" t="str">
        <f>IF(Q1156/B1142=0,"",Q1156/B1142)</f>
        <v/>
      </c>
      <c r="R1157" s="25" t="e">
        <f>IF(Q1156/R1156=0,"",Q1156/R1156)</f>
        <v>#VALUE!</v>
      </c>
      <c r="S1157" s="26" t="s">
        <v>51</v>
      </c>
      <c r="T1157" s="84"/>
    </row>
    <row r="1158" spans="1:20" ht="15.75">
      <c r="A1158" s="9">
        <v>3301</v>
      </c>
      <c r="B1158" s="115"/>
      <c r="C1158" s="115"/>
      <c r="D1158" s="115"/>
      <c r="E1158" s="115"/>
      <c r="F1158" s="115"/>
      <c r="G1158" s="115"/>
      <c r="H1158" s="115"/>
      <c r="I1158" s="115"/>
      <c r="J1158" s="115"/>
      <c r="K1158" s="139"/>
      <c r="L1158" s="51"/>
      <c r="M1158" s="47"/>
      <c r="N1158" s="48"/>
      <c r="O1158" s="49"/>
      <c r="P1158" s="11"/>
      <c r="Q1158" s="12"/>
      <c r="R1158" s="12"/>
      <c r="S1158" s="13"/>
      <c r="T1158" s="84"/>
    </row>
    <row r="1159" spans="1:20" ht="18" customHeight="1">
      <c r="A1159" s="14"/>
      <c r="B1159" s="193" t="s">
        <v>37</v>
      </c>
      <c r="C1159" s="193"/>
      <c r="D1159" s="193"/>
      <c r="E1159" s="193"/>
      <c r="F1159" s="193"/>
      <c r="G1159" s="193"/>
      <c r="H1159" s="193"/>
      <c r="I1159" s="193"/>
      <c r="J1159" s="193"/>
      <c r="K1159" s="193"/>
      <c r="L1159" s="114">
        <f>SUM(L1151:L1155)</f>
        <v>0</v>
      </c>
      <c r="M1159" s="30" t="str">
        <f>IF(L1151=0,"",L1151/B1142)</f>
        <v/>
      </c>
      <c r="N1159" s="30" t="str">
        <f>IF(L1159=0,"",L1159/B1142)</f>
        <v/>
      </c>
      <c r="O1159" s="30" t="str">
        <f>IF(L1151=0,"",N1159-M1159)</f>
        <v/>
      </c>
      <c r="P1159" s="5"/>
      <c r="Q1159" s="6"/>
      <c r="R1159" s="16"/>
      <c r="S1159" s="5"/>
      <c r="T1159" s="84"/>
    </row>
    <row r="1160" spans="1:20" ht="12.75" customHeight="1"/>
    <row r="1161" spans="1:20" ht="12.75" customHeight="1"/>
    <row r="1162" spans="1:20" ht="26.25">
      <c r="A1162" s="180"/>
      <c r="B1162" s="194" t="s">
        <v>72</v>
      </c>
      <c r="C1162" s="194"/>
      <c r="D1162" s="194"/>
      <c r="E1162" s="194"/>
      <c r="F1162" s="194"/>
      <c r="G1162" s="194"/>
      <c r="H1162" s="194"/>
      <c r="I1162" s="194"/>
      <c r="J1162" s="194"/>
      <c r="K1162" s="194"/>
      <c r="L1162" s="113" t="s">
        <v>76</v>
      </c>
      <c r="M1162" s="5"/>
      <c r="N1162" s="5"/>
      <c r="O1162" s="6"/>
      <c r="P1162" s="5"/>
      <c r="Q1162" s="6"/>
      <c r="R1162" s="6"/>
      <c r="S1162" s="6"/>
      <c r="T1162" s="180"/>
    </row>
    <row r="1163" spans="1:20" ht="20.25">
      <c r="A1163" s="195" t="s">
        <v>1</v>
      </c>
      <c r="B1163" s="197" t="s">
        <v>2</v>
      </c>
      <c r="C1163" s="205"/>
      <c r="D1163" s="205"/>
      <c r="E1163" s="205"/>
      <c r="F1163" s="205"/>
      <c r="G1163" s="205"/>
      <c r="H1163" s="205"/>
      <c r="I1163" s="205"/>
      <c r="J1163" s="205"/>
      <c r="K1163" s="206"/>
      <c r="L1163" s="200" t="s">
        <v>3</v>
      </c>
      <c r="M1163" s="191" t="s">
        <v>4</v>
      </c>
      <c r="N1163" s="191" t="s">
        <v>5</v>
      </c>
      <c r="O1163" s="202" t="s">
        <v>6</v>
      </c>
      <c r="P1163" s="191" t="s">
        <v>7</v>
      </c>
      <c r="Q1163" s="189" t="s">
        <v>8</v>
      </c>
      <c r="R1163" s="189" t="s">
        <v>9</v>
      </c>
      <c r="S1163" s="191" t="s">
        <v>10</v>
      </c>
      <c r="T1163" s="180"/>
    </row>
    <row r="1164" spans="1:20" ht="15.75">
      <c r="A1164" s="204"/>
      <c r="B1164" s="9" t="s">
        <v>11</v>
      </c>
      <c r="C1164" s="9" t="s">
        <v>12</v>
      </c>
      <c r="D1164" s="9" t="s">
        <v>13</v>
      </c>
      <c r="E1164" s="9" t="s">
        <v>14</v>
      </c>
      <c r="F1164" s="9" t="s">
        <v>15</v>
      </c>
      <c r="G1164" s="9" t="s">
        <v>16</v>
      </c>
      <c r="H1164" s="9" t="s">
        <v>17</v>
      </c>
      <c r="I1164" s="9" t="s">
        <v>18</v>
      </c>
      <c r="J1164" s="9" t="s">
        <v>19</v>
      </c>
      <c r="K1164" s="137" t="s">
        <v>20</v>
      </c>
      <c r="L1164" s="207"/>
      <c r="M1164" s="204"/>
      <c r="N1164" s="204"/>
      <c r="O1164" s="204"/>
      <c r="P1164" s="204"/>
      <c r="Q1164" s="204"/>
      <c r="R1164" s="204"/>
      <c r="S1164" s="204"/>
      <c r="T1164" s="180"/>
    </row>
    <row r="1165" spans="1:20" ht="15.75">
      <c r="A1165" s="9">
        <v>2502</v>
      </c>
      <c r="B1165" s="31">
        <v>66</v>
      </c>
      <c r="C1165" s="31"/>
      <c r="D1165" s="31"/>
      <c r="E1165" s="31"/>
      <c r="F1165" s="31"/>
      <c r="G1165" s="31"/>
      <c r="H1165" s="31"/>
      <c r="I1165" s="31"/>
      <c r="J1165" s="31"/>
      <c r="K1165" s="138"/>
      <c r="L1165" s="51"/>
      <c r="M1165" s="32"/>
      <c r="N1165" s="33"/>
      <c r="O1165" s="34"/>
      <c r="P1165" s="35"/>
      <c r="Q1165" s="36">
        <v>66</v>
      </c>
      <c r="R1165" s="37"/>
      <c r="S1165" s="35"/>
      <c r="T1165" s="180"/>
    </row>
    <row r="1166" spans="1:20" ht="15.75">
      <c r="A1166" s="9">
        <v>2601</v>
      </c>
      <c r="B1166" s="31"/>
      <c r="C1166" s="31">
        <v>59</v>
      </c>
      <c r="D1166" s="31"/>
      <c r="E1166" s="31"/>
      <c r="F1166" s="31"/>
      <c r="G1166" s="31"/>
      <c r="H1166" s="31"/>
      <c r="I1166" s="31"/>
      <c r="J1166" s="31"/>
      <c r="K1166" s="138"/>
      <c r="L1166" s="51"/>
      <c r="M1166" s="38"/>
      <c r="N1166" s="17"/>
      <c r="O1166" s="39"/>
      <c r="P1166" s="40">
        <f>IF(C1166=0,"",C1166/B1165)</f>
        <v>0.89393939393939392</v>
      </c>
      <c r="Q1166" s="41">
        <v>59</v>
      </c>
      <c r="R1166" s="42">
        <f t="shared" ref="R1166:R1174" si="100">IF(Q1166=0,"",Q1166/Q1165)</f>
        <v>0.89393939393939392</v>
      </c>
      <c r="S1166" s="42">
        <f t="shared" ref="S1166:S1174" si="101">IF(Q1166=0,"",100%-R1166)</f>
        <v>0.10606060606060608</v>
      </c>
      <c r="T1166" s="180"/>
    </row>
    <row r="1167" spans="1:20" ht="15.75">
      <c r="A1167" s="9">
        <v>2602</v>
      </c>
      <c r="B1167" s="31"/>
      <c r="C1167" s="31"/>
      <c r="D1167" s="31"/>
      <c r="E1167" s="31"/>
      <c r="F1167" s="31"/>
      <c r="G1167" s="31"/>
      <c r="H1167" s="31"/>
      <c r="I1167" s="31"/>
      <c r="J1167" s="31"/>
      <c r="K1167" s="138"/>
      <c r="L1167" s="51"/>
      <c r="M1167" s="38"/>
      <c r="N1167" s="17"/>
      <c r="O1167" s="39"/>
      <c r="P1167" s="40" t="str">
        <f>IF(D1167=0,"",D1167/C1166)</f>
        <v/>
      </c>
      <c r="Q1167" s="41"/>
      <c r="R1167" s="42" t="str">
        <f t="shared" si="100"/>
        <v/>
      </c>
      <c r="S1167" s="42" t="str">
        <f t="shared" si="101"/>
        <v/>
      </c>
      <c r="T1167" s="27">
        <f>Q1167/Q1165</f>
        <v>0</v>
      </c>
    </row>
    <row r="1168" spans="1:20" ht="15.75">
      <c r="A1168" s="9">
        <v>2701</v>
      </c>
      <c r="B1168" s="31"/>
      <c r="C1168" s="31"/>
      <c r="D1168" s="31"/>
      <c r="E1168" s="31"/>
      <c r="F1168" s="31"/>
      <c r="G1168" s="31"/>
      <c r="H1168" s="31"/>
      <c r="I1168" s="31"/>
      <c r="J1168" s="31"/>
      <c r="K1168" s="138"/>
      <c r="L1168" s="51"/>
      <c r="M1168" s="38"/>
      <c r="N1168" s="17"/>
      <c r="O1168" s="39"/>
      <c r="P1168" s="40" t="str">
        <f>IF(E1168=0,"",E1168/D1167)</f>
        <v/>
      </c>
      <c r="Q1168" s="41"/>
      <c r="R1168" s="42" t="str">
        <f t="shared" si="100"/>
        <v/>
      </c>
      <c r="S1168" s="42" t="str">
        <f t="shared" si="101"/>
        <v/>
      </c>
      <c r="T1168" s="180"/>
    </row>
    <row r="1169" spans="1:20" ht="15.75">
      <c r="A1169" s="9">
        <v>2702</v>
      </c>
      <c r="B1169" s="31"/>
      <c r="C1169" s="31"/>
      <c r="D1169" s="31"/>
      <c r="E1169" s="31"/>
      <c r="F1169" s="31"/>
      <c r="G1169" s="31"/>
      <c r="H1169" s="31"/>
      <c r="I1169" s="31"/>
      <c r="J1169" s="31"/>
      <c r="K1169" s="138"/>
      <c r="L1169" s="51"/>
      <c r="M1169" s="38"/>
      <c r="N1169" s="17"/>
      <c r="O1169" s="39"/>
      <c r="P1169" s="40" t="str">
        <f>IF(F1169=0,"",F1169/E1168)</f>
        <v/>
      </c>
      <c r="Q1169" s="41"/>
      <c r="R1169" s="42" t="str">
        <f t="shared" si="100"/>
        <v/>
      </c>
      <c r="S1169" s="42" t="str">
        <f t="shared" si="101"/>
        <v/>
      </c>
      <c r="T1169" s="180"/>
    </row>
    <row r="1170" spans="1:20" ht="15.75">
      <c r="A1170" s="9">
        <v>2801</v>
      </c>
      <c r="B1170" s="31"/>
      <c r="C1170" s="31"/>
      <c r="D1170" s="31"/>
      <c r="E1170" s="31"/>
      <c r="F1170" s="31"/>
      <c r="G1170" s="31"/>
      <c r="H1170" s="31"/>
      <c r="I1170" s="31"/>
      <c r="J1170" s="31"/>
      <c r="K1170" s="138"/>
      <c r="L1170" s="51"/>
      <c r="M1170" s="38"/>
      <c r="N1170" s="17"/>
      <c r="O1170" s="39"/>
      <c r="P1170" s="40" t="str">
        <f>IF(G1170=0,"",G1170/F1169)</f>
        <v/>
      </c>
      <c r="Q1170" s="41"/>
      <c r="R1170" s="42" t="str">
        <f t="shared" si="100"/>
        <v/>
      </c>
      <c r="S1170" s="42" t="str">
        <f t="shared" si="101"/>
        <v/>
      </c>
      <c r="T1170" s="180"/>
    </row>
    <row r="1171" spans="1:20" ht="15.75">
      <c r="A1171" s="9">
        <v>2802</v>
      </c>
      <c r="B1171" s="31"/>
      <c r="C1171" s="31"/>
      <c r="D1171" s="31"/>
      <c r="E1171" s="31"/>
      <c r="F1171" s="31"/>
      <c r="G1171" s="31"/>
      <c r="H1171" s="31"/>
      <c r="I1171" s="31"/>
      <c r="J1171" s="31"/>
      <c r="K1171" s="138"/>
      <c r="L1171" s="51"/>
      <c r="M1171" s="38"/>
      <c r="N1171" s="17"/>
      <c r="O1171" s="39"/>
      <c r="P1171" s="40" t="str">
        <f>IF(H1171=0,"",H1171/G1170)</f>
        <v/>
      </c>
      <c r="Q1171" s="41"/>
      <c r="R1171" s="42" t="str">
        <f t="shared" si="100"/>
        <v/>
      </c>
      <c r="S1171" s="42" t="str">
        <f t="shared" si="101"/>
        <v/>
      </c>
      <c r="T1171" s="180"/>
    </row>
    <row r="1172" spans="1:20" ht="15.75">
      <c r="A1172" s="9">
        <v>2901</v>
      </c>
      <c r="B1172" s="31"/>
      <c r="C1172" s="31"/>
      <c r="D1172" s="31"/>
      <c r="E1172" s="31"/>
      <c r="F1172" s="31"/>
      <c r="G1172" s="31"/>
      <c r="H1172" s="31"/>
      <c r="I1172" s="31"/>
      <c r="J1172" s="31"/>
      <c r="K1172" s="138"/>
      <c r="L1172" s="51"/>
      <c r="M1172" s="38"/>
      <c r="N1172" s="17"/>
      <c r="O1172" s="39"/>
      <c r="P1172" s="40" t="str">
        <f>IF(I1172=0,"",I1172/H1171)</f>
        <v/>
      </c>
      <c r="Q1172" s="41"/>
      <c r="R1172" s="42" t="str">
        <f t="shared" si="100"/>
        <v/>
      </c>
      <c r="S1172" s="42" t="str">
        <f t="shared" si="101"/>
        <v/>
      </c>
      <c r="T1172" s="180"/>
    </row>
    <row r="1173" spans="1:20" ht="15.75">
      <c r="A1173" s="9">
        <v>2902</v>
      </c>
      <c r="B1173" s="31"/>
      <c r="C1173" s="31"/>
      <c r="D1173" s="31"/>
      <c r="E1173" s="31"/>
      <c r="F1173" s="31"/>
      <c r="G1173" s="31"/>
      <c r="H1173" s="31"/>
      <c r="I1173" s="31"/>
      <c r="J1173" s="31"/>
      <c r="K1173" s="138"/>
      <c r="L1173" s="51"/>
      <c r="M1173" s="38"/>
      <c r="N1173" s="17"/>
      <c r="O1173" s="39"/>
      <c r="P1173" s="40" t="str">
        <f>IF(J1173=0,"",J1173/I1172)</f>
        <v/>
      </c>
      <c r="Q1173" s="41"/>
      <c r="R1173" s="42" t="str">
        <f t="shared" si="100"/>
        <v/>
      </c>
      <c r="S1173" s="42" t="str">
        <f t="shared" si="101"/>
        <v/>
      </c>
      <c r="T1173" s="180"/>
    </row>
    <row r="1174" spans="1:20" ht="15.75">
      <c r="A1174" s="9">
        <v>3001</v>
      </c>
      <c r="B1174" s="31"/>
      <c r="C1174" s="31"/>
      <c r="D1174" s="31"/>
      <c r="E1174" s="31"/>
      <c r="F1174" s="31"/>
      <c r="G1174" s="31"/>
      <c r="H1174" s="31"/>
      <c r="I1174" s="31"/>
      <c r="J1174" s="31"/>
      <c r="K1174" s="138"/>
      <c r="L1174" s="51"/>
      <c r="M1174" s="38"/>
      <c r="N1174" s="17"/>
      <c r="O1174" s="39"/>
      <c r="P1174" s="40" t="str">
        <f>IF(K1174=0,"",K1174/J1173)</f>
        <v/>
      </c>
      <c r="Q1174" s="41"/>
      <c r="R1174" s="42" t="str">
        <f t="shared" si="100"/>
        <v/>
      </c>
      <c r="S1174" s="42" t="str">
        <f t="shared" si="101"/>
        <v/>
      </c>
      <c r="T1174" s="180"/>
    </row>
    <row r="1175" spans="1:20" ht="15.75">
      <c r="A1175" s="9">
        <v>3002</v>
      </c>
      <c r="B1175" s="31"/>
      <c r="C1175" s="31"/>
      <c r="D1175" s="31"/>
      <c r="E1175" s="31"/>
      <c r="F1175" s="31"/>
      <c r="G1175" s="31"/>
      <c r="H1175" s="31"/>
      <c r="I1175" s="31"/>
      <c r="J1175" s="31"/>
      <c r="K1175" s="138"/>
      <c r="L1175" s="51"/>
      <c r="M1175" s="38"/>
      <c r="N1175" s="17"/>
      <c r="O1175" s="18"/>
      <c r="P1175" s="43"/>
      <c r="Q1175" s="44"/>
      <c r="R1175" s="45"/>
      <c r="S1175" s="43"/>
      <c r="T1175" s="180"/>
    </row>
    <row r="1176" spans="1:20" ht="15.75">
      <c r="A1176" s="9">
        <v>3101</v>
      </c>
      <c r="B1176" s="31"/>
      <c r="C1176" s="31"/>
      <c r="D1176" s="31"/>
      <c r="E1176" s="31"/>
      <c r="F1176" s="31"/>
      <c r="G1176" s="31"/>
      <c r="H1176" s="31"/>
      <c r="I1176" s="31"/>
      <c r="J1176" s="31"/>
      <c r="K1176" s="138"/>
      <c r="L1176" s="51"/>
      <c r="M1176" s="38"/>
      <c r="N1176" s="17"/>
      <c r="O1176" s="18"/>
      <c r="P1176" s="29"/>
      <c r="Q1176" s="44"/>
      <c r="R1176" s="46"/>
      <c r="S1176" s="29"/>
      <c r="T1176" s="180"/>
    </row>
    <row r="1177" spans="1:20" ht="15.75">
      <c r="A1177" s="9">
        <v>3102</v>
      </c>
      <c r="B1177" s="31"/>
      <c r="C1177" s="31"/>
      <c r="D1177" s="31"/>
      <c r="E1177" s="31"/>
      <c r="F1177" s="31"/>
      <c r="G1177" s="31"/>
      <c r="H1177" s="31"/>
      <c r="I1177" s="31"/>
      <c r="J1177" s="31"/>
      <c r="K1177" s="138"/>
      <c r="L1177" s="51"/>
      <c r="M1177" s="38"/>
      <c r="N1177" s="17"/>
      <c r="O1177" s="18"/>
      <c r="P1177" s="29"/>
      <c r="Q1177" s="44"/>
      <c r="R1177" s="46"/>
      <c r="S1177" s="29"/>
      <c r="T1177" s="180"/>
    </row>
    <row r="1178" spans="1:20" ht="15.75">
      <c r="A1178" s="9">
        <v>3201</v>
      </c>
      <c r="B1178" s="31"/>
      <c r="C1178" s="31"/>
      <c r="D1178" s="31"/>
      <c r="E1178" s="31"/>
      <c r="F1178" s="31"/>
      <c r="G1178" s="31"/>
      <c r="H1178" s="31"/>
      <c r="I1178" s="31"/>
      <c r="J1178" s="31"/>
      <c r="K1178" s="138"/>
      <c r="L1178" s="51"/>
      <c r="M1178" s="38"/>
      <c r="N1178" s="17"/>
      <c r="O1178" s="18"/>
      <c r="P1178" s="17"/>
      <c r="Q1178" s="18"/>
      <c r="R1178" s="28"/>
      <c r="S1178" s="29"/>
      <c r="T1178" s="180"/>
    </row>
    <row r="1179" spans="1:20" ht="15.75">
      <c r="A1179" s="9">
        <v>3202</v>
      </c>
      <c r="B1179" s="31"/>
      <c r="C1179" s="31"/>
      <c r="D1179" s="31"/>
      <c r="E1179" s="31"/>
      <c r="F1179" s="31"/>
      <c r="G1179" s="31"/>
      <c r="H1179" s="31"/>
      <c r="I1179" s="31"/>
      <c r="J1179" s="31"/>
      <c r="K1179" s="138"/>
      <c r="L1179" s="51"/>
      <c r="M1179" s="38"/>
      <c r="N1179" s="17"/>
      <c r="O1179" s="18"/>
      <c r="P1179" s="19" t="s">
        <v>48</v>
      </c>
      <c r="Q1179" s="20"/>
      <c r="R1179" s="21" t="str">
        <f>IF(SUM(L1167:L1175)=0,"",SUM(L1167:L1175))</f>
        <v/>
      </c>
      <c r="S1179" s="22" t="s">
        <v>3</v>
      </c>
      <c r="T1179" s="180"/>
    </row>
    <row r="1180" spans="1:20" ht="15.75">
      <c r="A1180" s="9">
        <v>3301</v>
      </c>
      <c r="B1180" s="31"/>
      <c r="C1180" s="31"/>
      <c r="D1180" s="31"/>
      <c r="E1180" s="31"/>
      <c r="F1180" s="31"/>
      <c r="G1180" s="31"/>
      <c r="H1180" s="31"/>
      <c r="I1180" s="31"/>
      <c r="J1180" s="31"/>
      <c r="K1180" s="138"/>
      <c r="L1180" s="51"/>
      <c r="M1180" s="38"/>
      <c r="N1180" s="17"/>
      <c r="O1180" s="18"/>
      <c r="P1180" s="23" t="s">
        <v>50</v>
      </c>
      <c r="Q1180" s="24" t="str">
        <f>IF(Q1179/B1165=0,"",Q1179/B1165)</f>
        <v/>
      </c>
      <c r="R1180" s="25" t="e">
        <f>IF(Q1179/R1179=0,"",Q1179/R1179)</f>
        <v>#VALUE!</v>
      </c>
      <c r="S1180" s="26" t="s">
        <v>51</v>
      </c>
      <c r="T1180" s="180"/>
    </row>
    <row r="1181" spans="1:20" ht="15.75">
      <c r="A1181" s="9">
        <v>3302</v>
      </c>
      <c r="B1181" s="115"/>
      <c r="C1181" s="115"/>
      <c r="D1181" s="115"/>
      <c r="E1181" s="115"/>
      <c r="F1181" s="115"/>
      <c r="G1181" s="115"/>
      <c r="H1181" s="115"/>
      <c r="I1181" s="115"/>
      <c r="J1181" s="115"/>
      <c r="K1181" s="139"/>
      <c r="L1181" s="51"/>
      <c r="M1181" s="47"/>
      <c r="N1181" s="48"/>
      <c r="O1181" s="49"/>
      <c r="P1181" s="11"/>
      <c r="Q1181" s="12"/>
      <c r="R1181" s="12"/>
      <c r="S1181" s="13"/>
      <c r="T1181" s="180"/>
    </row>
    <row r="1182" spans="1:20" ht="18">
      <c r="A1182" s="14"/>
      <c r="B1182" s="193" t="s">
        <v>37</v>
      </c>
      <c r="C1182" s="193"/>
      <c r="D1182" s="193"/>
      <c r="E1182" s="193"/>
      <c r="F1182" s="193"/>
      <c r="G1182" s="193"/>
      <c r="H1182" s="193"/>
      <c r="I1182" s="193"/>
      <c r="J1182" s="193"/>
      <c r="K1182" s="193"/>
      <c r="L1182" s="114">
        <f>SUM(L1174:L1178)</f>
        <v>0</v>
      </c>
      <c r="M1182" s="30" t="str">
        <f>IF(L1174=0,"",L1174/B1165)</f>
        <v/>
      </c>
      <c r="N1182" s="30" t="str">
        <f>IF(L1182=0,"",L1182/B1165)</f>
        <v/>
      </c>
      <c r="O1182" s="30" t="str">
        <f>IF(L1174=0,"",N1182-M1182)</f>
        <v/>
      </c>
      <c r="P1182" s="5"/>
      <c r="Q1182" s="6"/>
      <c r="R1182" s="16"/>
      <c r="S1182" s="5"/>
      <c r="T1182" s="180"/>
    </row>
    <row r="1183" spans="1:20" ht="12.75" customHeight="1"/>
    <row r="1184" spans="1:20" ht="12.75" customHeight="1"/>
    <row r="1185" spans="1:20" s="186" customFormat="1" ht="26.25">
      <c r="B1185" s="194" t="s">
        <v>72</v>
      </c>
      <c r="C1185" s="194"/>
      <c r="D1185" s="194"/>
      <c r="E1185" s="194"/>
      <c r="F1185" s="194"/>
      <c r="G1185" s="194"/>
      <c r="H1185" s="194"/>
      <c r="I1185" s="194"/>
      <c r="J1185" s="194"/>
      <c r="K1185" s="194"/>
      <c r="L1185" s="113" t="s">
        <v>77</v>
      </c>
      <c r="M1185" s="5"/>
      <c r="N1185" s="5"/>
      <c r="O1185" s="6"/>
      <c r="P1185" s="5"/>
      <c r="Q1185" s="6"/>
      <c r="R1185" s="6"/>
      <c r="S1185" s="6"/>
    </row>
    <row r="1186" spans="1:20" s="186" customFormat="1" ht="20.25">
      <c r="A1186" s="195" t="s">
        <v>1</v>
      </c>
      <c r="B1186" s="197" t="s">
        <v>2</v>
      </c>
      <c r="C1186" s="205"/>
      <c r="D1186" s="205"/>
      <c r="E1186" s="205"/>
      <c r="F1186" s="205"/>
      <c r="G1186" s="205"/>
      <c r="H1186" s="205"/>
      <c r="I1186" s="205"/>
      <c r="J1186" s="205"/>
      <c r="K1186" s="206"/>
      <c r="L1186" s="200" t="s">
        <v>3</v>
      </c>
      <c r="M1186" s="191" t="s">
        <v>4</v>
      </c>
      <c r="N1186" s="191" t="s">
        <v>5</v>
      </c>
      <c r="O1186" s="202" t="s">
        <v>6</v>
      </c>
      <c r="P1186" s="191" t="s">
        <v>7</v>
      </c>
      <c r="Q1186" s="189" t="s">
        <v>8</v>
      </c>
      <c r="R1186" s="189" t="s">
        <v>9</v>
      </c>
      <c r="S1186" s="191" t="s">
        <v>10</v>
      </c>
    </row>
    <row r="1187" spans="1:20" s="186" customFormat="1" ht="15.75">
      <c r="A1187" s="204"/>
      <c r="B1187" s="9" t="s">
        <v>11</v>
      </c>
      <c r="C1187" s="9" t="s">
        <v>12</v>
      </c>
      <c r="D1187" s="9" t="s">
        <v>13</v>
      </c>
      <c r="E1187" s="9" t="s">
        <v>14</v>
      </c>
      <c r="F1187" s="9" t="s">
        <v>15</v>
      </c>
      <c r="G1187" s="9" t="s">
        <v>16</v>
      </c>
      <c r="H1187" s="9" t="s">
        <v>17</v>
      </c>
      <c r="I1187" s="9" t="s">
        <v>18</v>
      </c>
      <c r="J1187" s="9" t="s">
        <v>19</v>
      </c>
      <c r="K1187" s="137" t="s">
        <v>20</v>
      </c>
      <c r="L1187" s="207"/>
      <c r="M1187" s="204"/>
      <c r="N1187" s="204"/>
      <c r="O1187" s="204"/>
      <c r="P1187" s="204"/>
      <c r="Q1187" s="204"/>
      <c r="R1187" s="204"/>
      <c r="S1187" s="204"/>
    </row>
    <row r="1188" spans="1:20" s="186" customFormat="1" ht="15.75">
      <c r="A1188" s="9">
        <v>2601</v>
      </c>
      <c r="B1188" s="31">
        <v>34</v>
      </c>
      <c r="C1188" s="31"/>
      <c r="D1188" s="31"/>
      <c r="E1188" s="31"/>
      <c r="F1188" s="31"/>
      <c r="G1188" s="31"/>
      <c r="H1188" s="31"/>
      <c r="I1188" s="31"/>
      <c r="J1188" s="31"/>
      <c r="K1188" s="138"/>
      <c r="L1188" s="51"/>
      <c r="M1188" s="32"/>
      <c r="N1188" s="33"/>
      <c r="O1188" s="34"/>
      <c r="P1188" s="35"/>
      <c r="Q1188" s="36">
        <v>34</v>
      </c>
      <c r="R1188" s="37"/>
      <c r="S1188" s="35"/>
    </row>
    <row r="1189" spans="1:20" s="186" customFormat="1" ht="15.75">
      <c r="A1189" s="9">
        <v>2602</v>
      </c>
      <c r="B1189" s="31"/>
      <c r="C1189" s="31"/>
      <c r="D1189" s="31"/>
      <c r="E1189" s="31"/>
      <c r="F1189" s="31"/>
      <c r="G1189" s="31"/>
      <c r="H1189" s="31"/>
      <c r="I1189" s="31"/>
      <c r="J1189" s="31"/>
      <c r="K1189" s="138"/>
      <c r="L1189" s="51"/>
      <c r="M1189" s="38"/>
      <c r="N1189" s="17"/>
      <c r="O1189" s="39"/>
      <c r="P1189" s="40" t="str">
        <f>IF(C1189=0,"",C1189/B1188)</f>
        <v/>
      </c>
      <c r="Q1189" s="41"/>
      <c r="R1189" s="42" t="str">
        <f t="shared" ref="R1189:R1197" si="102">IF(Q1189=0,"",Q1189/Q1188)</f>
        <v/>
      </c>
      <c r="S1189" s="42" t="str">
        <f t="shared" ref="S1189:S1197" si="103">IF(Q1189=0,"",100%-R1189)</f>
        <v/>
      </c>
    </row>
    <row r="1190" spans="1:20" s="186" customFormat="1" ht="15.75">
      <c r="A1190" s="9">
        <v>2701</v>
      </c>
      <c r="B1190" s="31"/>
      <c r="C1190" s="31"/>
      <c r="D1190" s="31"/>
      <c r="E1190" s="31"/>
      <c r="F1190" s="31"/>
      <c r="G1190" s="31"/>
      <c r="H1190" s="31"/>
      <c r="I1190" s="31"/>
      <c r="J1190" s="31"/>
      <c r="K1190" s="138"/>
      <c r="L1190" s="51"/>
      <c r="M1190" s="38"/>
      <c r="N1190" s="17"/>
      <c r="O1190" s="39"/>
      <c r="P1190" s="40" t="str">
        <f>IF(D1190=0,"",D1190/C1189)</f>
        <v/>
      </c>
      <c r="Q1190" s="41"/>
      <c r="R1190" s="42" t="str">
        <f t="shared" si="102"/>
        <v/>
      </c>
      <c r="S1190" s="42" t="str">
        <f t="shared" si="103"/>
        <v/>
      </c>
      <c r="T1190" s="27">
        <f>Q1190/Q1188</f>
        <v>0</v>
      </c>
    </row>
    <row r="1191" spans="1:20" s="186" customFormat="1" ht="15.75">
      <c r="A1191" s="9">
        <v>2702</v>
      </c>
      <c r="B1191" s="31"/>
      <c r="C1191" s="31"/>
      <c r="D1191" s="31"/>
      <c r="E1191" s="31"/>
      <c r="F1191" s="31"/>
      <c r="G1191" s="31"/>
      <c r="H1191" s="31"/>
      <c r="I1191" s="31"/>
      <c r="J1191" s="31"/>
      <c r="K1191" s="138"/>
      <c r="L1191" s="51"/>
      <c r="M1191" s="38"/>
      <c r="N1191" s="17"/>
      <c r="O1191" s="39"/>
      <c r="P1191" s="40" t="str">
        <f>IF(E1191=0,"",E1191/D1190)</f>
        <v/>
      </c>
      <c r="Q1191" s="41"/>
      <c r="R1191" s="42" t="str">
        <f t="shared" si="102"/>
        <v/>
      </c>
      <c r="S1191" s="42" t="str">
        <f t="shared" si="103"/>
        <v/>
      </c>
    </row>
    <row r="1192" spans="1:20" s="186" customFormat="1" ht="15.75">
      <c r="A1192" s="9">
        <v>2801</v>
      </c>
      <c r="B1192" s="31"/>
      <c r="C1192" s="31"/>
      <c r="D1192" s="31"/>
      <c r="E1192" s="31"/>
      <c r="F1192" s="31"/>
      <c r="G1192" s="31"/>
      <c r="H1192" s="31"/>
      <c r="I1192" s="31"/>
      <c r="J1192" s="31"/>
      <c r="K1192" s="138"/>
      <c r="L1192" s="51"/>
      <c r="M1192" s="38"/>
      <c r="N1192" s="17"/>
      <c r="O1192" s="39"/>
      <c r="P1192" s="40" t="str">
        <f>IF(F1192=0,"",F1192/E1191)</f>
        <v/>
      </c>
      <c r="Q1192" s="41"/>
      <c r="R1192" s="42" t="str">
        <f t="shared" si="102"/>
        <v/>
      </c>
      <c r="S1192" s="42" t="str">
        <f t="shared" si="103"/>
        <v/>
      </c>
    </row>
    <row r="1193" spans="1:20" s="186" customFormat="1" ht="15.75">
      <c r="A1193" s="9">
        <v>2802</v>
      </c>
      <c r="B1193" s="31"/>
      <c r="C1193" s="31"/>
      <c r="D1193" s="31"/>
      <c r="E1193" s="31"/>
      <c r="F1193" s="31"/>
      <c r="G1193" s="31"/>
      <c r="H1193" s="31"/>
      <c r="I1193" s="31"/>
      <c r="J1193" s="31"/>
      <c r="K1193" s="138"/>
      <c r="L1193" s="51"/>
      <c r="M1193" s="38"/>
      <c r="N1193" s="17"/>
      <c r="O1193" s="39"/>
      <c r="P1193" s="40" t="str">
        <f>IF(G1193=0,"",G1193/F1192)</f>
        <v/>
      </c>
      <c r="Q1193" s="41"/>
      <c r="R1193" s="42" t="str">
        <f t="shared" si="102"/>
        <v/>
      </c>
      <c r="S1193" s="42" t="str">
        <f t="shared" si="103"/>
        <v/>
      </c>
    </row>
    <row r="1194" spans="1:20" s="186" customFormat="1" ht="15.75">
      <c r="A1194" s="9">
        <v>2901</v>
      </c>
      <c r="B1194" s="31"/>
      <c r="C1194" s="31"/>
      <c r="D1194" s="31"/>
      <c r="E1194" s="31"/>
      <c r="F1194" s="31"/>
      <c r="G1194" s="31"/>
      <c r="H1194" s="31"/>
      <c r="I1194" s="31"/>
      <c r="J1194" s="31"/>
      <c r="K1194" s="138"/>
      <c r="L1194" s="51"/>
      <c r="M1194" s="38"/>
      <c r="N1194" s="17"/>
      <c r="O1194" s="39"/>
      <c r="P1194" s="40" t="str">
        <f>IF(H1194=0,"",H1194/G1193)</f>
        <v/>
      </c>
      <c r="Q1194" s="41"/>
      <c r="R1194" s="42" t="str">
        <f t="shared" si="102"/>
        <v/>
      </c>
      <c r="S1194" s="42" t="str">
        <f t="shared" si="103"/>
        <v/>
      </c>
    </row>
    <row r="1195" spans="1:20" s="186" customFormat="1" ht="15.75">
      <c r="A1195" s="9">
        <v>2902</v>
      </c>
      <c r="B1195" s="31"/>
      <c r="C1195" s="31"/>
      <c r="D1195" s="31"/>
      <c r="E1195" s="31"/>
      <c r="F1195" s="31"/>
      <c r="G1195" s="31"/>
      <c r="H1195" s="31"/>
      <c r="I1195" s="31"/>
      <c r="J1195" s="31"/>
      <c r="K1195" s="138"/>
      <c r="L1195" s="51"/>
      <c r="M1195" s="38"/>
      <c r="N1195" s="17"/>
      <c r="O1195" s="39"/>
      <c r="P1195" s="40" t="str">
        <f>IF(I1195=0,"",I1195/H1194)</f>
        <v/>
      </c>
      <c r="Q1195" s="41"/>
      <c r="R1195" s="42" t="str">
        <f t="shared" si="102"/>
        <v/>
      </c>
      <c r="S1195" s="42" t="str">
        <f t="shared" si="103"/>
        <v/>
      </c>
    </row>
    <row r="1196" spans="1:20" s="186" customFormat="1" ht="15.75">
      <c r="A1196" s="9">
        <v>3001</v>
      </c>
      <c r="B1196" s="31"/>
      <c r="C1196" s="31"/>
      <c r="D1196" s="31"/>
      <c r="E1196" s="31"/>
      <c r="F1196" s="31"/>
      <c r="G1196" s="31"/>
      <c r="H1196" s="31"/>
      <c r="I1196" s="31"/>
      <c r="J1196" s="31"/>
      <c r="K1196" s="138"/>
      <c r="L1196" s="51"/>
      <c r="M1196" s="38"/>
      <c r="N1196" s="17"/>
      <c r="O1196" s="39"/>
      <c r="P1196" s="40" t="str">
        <f>IF(J1196=0,"",J1196/I1195)</f>
        <v/>
      </c>
      <c r="Q1196" s="41"/>
      <c r="R1196" s="42" t="str">
        <f t="shared" si="102"/>
        <v/>
      </c>
      <c r="S1196" s="42" t="str">
        <f t="shared" si="103"/>
        <v/>
      </c>
    </row>
    <row r="1197" spans="1:20" s="186" customFormat="1" ht="15.75">
      <c r="A1197" s="9">
        <v>3002</v>
      </c>
      <c r="B1197" s="31"/>
      <c r="C1197" s="31"/>
      <c r="D1197" s="31"/>
      <c r="E1197" s="31"/>
      <c r="F1197" s="31"/>
      <c r="G1197" s="31"/>
      <c r="H1197" s="31"/>
      <c r="I1197" s="31"/>
      <c r="J1197" s="31"/>
      <c r="K1197" s="138"/>
      <c r="L1197" s="51"/>
      <c r="M1197" s="38"/>
      <c r="N1197" s="17"/>
      <c r="O1197" s="39"/>
      <c r="P1197" s="40" t="str">
        <f>IF(K1197=0,"",K1197/J1196)</f>
        <v/>
      </c>
      <c r="Q1197" s="41"/>
      <c r="R1197" s="42" t="str">
        <f t="shared" si="102"/>
        <v/>
      </c>
      <c r="S1197" s="42" t="str">
        <f t="shared" si="103"/>
        <v/>
      </c>
    </row>
    <row r="1198" spans="1:20" s="186" customFormat="1" ht="15.75">
      <c r="A1198" s="9">
        <v>3101</v>
      </c>
      <c r="B1198" s="31"/>
      <c r="C1198" s="31"/>
      <c r="D1198" s="31"/>
      <c r="E1198" s="31"/>
      <c r="F1198" s="31"/>
      <c r="G1198" s="31"/>
      <c r="H1198" s="31"/>
      <c r="I1198" s="31"/>
      <c r="J1198" s="31"/>
      <c r="K1198" s="138"/>
      <c r="L1198" s="51"/>
      <c r="M1198" s="38"/>
      <c r="N1198" s="17"/>
      <c r="O1198" s="18"/>
      <c r="P1198" s="43"/>
      <c r="Q1198" s="44"/>
      <c r="R1198" s="45"/>
      <c r="S1198" s="43"/>
    </row>
    <row r="1199" spans="1:20" s="186" customFormat="1" ht="15.75">
      <c r="A1199" s="9">
        <v>3102</v>
      </c>
      <c r="B1199" s="31"/>
      <c r="C1199" s="31"/>
      <c r="D1199" s="31"/>
      <c r="E1199" s="31"/>
      <c r="F1199" s="31"/>
      <c r="G1199" s="31"/>
      <c r="H1199" s="31"/>
      <c r="I1199" s="31"/>
      <c r="J1199" s="31"/>
      <c r="K1199" s="138"/>
      <c r="L1199" s="51"/>
      <c r="M1199" s="38"/>
      <c r="N1199" s="17"/>
      <c r="O1199" s="18"/>
      <c r="P1199" s="29"/>
      <c r="Q1199" s="44"/>
      <c r="R1199" s="46"/>
      <c r="S1199" s="29"/>
    </row>
    <row r="1200" spans="1:20" s="186" customFormat="1" ht="15.75">
      <c r="A1200" s="9">
        <v>3201</v>
      </c>
      <c r="B1200" s="31"/>
      <c r="C1200" s="31"/>
      <c r="D1200" s="31"/>
      <c r="E1200" s="31"/>
      <c r="F1200" s="31"/>
      <c r="G1200" s="31"/>
      <c r="H1200" s="31"/>
      <c r="I1200" s="31"/>
      <c r="J1200" s="31"/>
      <c r="K1200" s="138"/>
      <c r="L1200" s="51"/>
      <c r="M1200" s="38"/>
      <c r="N1200" s="17"/>
      <c r="O1200" s="18"/>
      <c r="P1200" s="29"/>
      <c r="Q1200" s="44"/>
      <c r="R1200" s="46"/>
      <c r="S1200" s="29"/>
    </row>
    <row r="1201" spans="1:19" s="186" customFormat="1" ht="15.75">
      <c r="A1201" s="9">
        <v>3202</v>
      </c>
      <c r="B1201" s="31"/>
      <c r="C1201" s="31"/>
      <c r="D1201" s="31"/>
      <c r="E1201" s="31"/>
      <c r="F1201" s="31"/>
      <c r="G1201" s="31"/>
      <c r="H1201" s="31"/>
      <c r="I1201" s="31"/>
      <c r="J1201" s="31"/>
      <c r="K1201" s="138"/>
      <c r="L1201" s="51"/>
      <c r="M1201" s="38"/>
      <c r="N1201" s="17"/>
      <c r="O1201" s="18"/>
      <c r="P1201" s="17"/>
      <c r="Q1201" s="18"/>
      <c r="R1201" s="28"/>
      <c r="S1201" s="29"/>
    </row>
    <row r="1202" spans="1:19" s="186" customFormat="1" ht="15.75">
      <c r="A1202" s="9">
        <v>3301</v>
      </c>
      <c r="B1202" s="31"/>
      <c r="C1202" s="31"/>
      <c r="D1202" s="31"/>
      <c r="E1202" s="31"/>
      <c r="F1202" s="31"/>
      <c r="G1202" s="31"/>
      <c r="H1202" s="31"/>
      <c r="I1202" s="31"/>
      <c r="J1202" s="31"/>
      <c r="K1202" s="138"/>
      <c r="L1202" s="51"/>
      <c r="M1202" s="38"/>
      <c r="N1202" s="17"/>
      <c r="O1202" s="18"/>
      <c r="P1202" s="19" t="s">
        <v>48</v>
      </c>
      <c r="Q1202" s="20"/>
      <c r="R1202" s="21" t="str">
        <f>IF(SUM(L1190:L1198)=0,"",SUM(L1190:L1198))</f>
        <v/>
      </c>
      <c r="S1202" s="22" t="s">
        <v>3</v>
      </c>
    </row>
    <row r="1203" spans="1:19" s="186" customFormat="1" ht="15.75">
      <c r="A1203" s="9">
        <v>3302</v>
      </c>
      <c r="B1203" s="31"/>
      <c r="C1203" s="31"/>
      <c r="D1203" s="31"/>
      <c r="E1203" s="31"/>
      <c r="F1203" s="31"/>
      <c r="G1203" s="31"/>
      <c r="H1203" s="31"/>
      <c r="I1203" s="31"/>
      <c r="J1203" s="31"/>
      <c r="K1203" s="138"/>
      <c r="L1203" s="51"/>
      <c r="M1203" s="38"/>
      <c r="N1203" s="17"/>
      <c r="O1203" s="18"/>
      <c r="P1203" s="23" t="s">
        <v>50</v>
      </c>
      <c r="Q1203" s="24" t="str">
        <f>IF(Q1202/B1188=0,"",Q1202/B1188)</f>
        <v/>
      </c>
      <c r="R1203" s="25" t="e">
        <f>IF(Q1202/R1202=0,"",Q1202/R1202)</f>
        <v>#VALUE!</v>
      </c>
      <c r="S1203" s="26" t="s">
        <v>51</v>
      </c>
    </row>
    <row r="1204" spans="1:19" s="186" customFormat="1" ht="15.75">
      <c r="A1204" s="9">
        <v>3401</v>
      </c>
      <c r="B1204" s="115"/>
      <c r="C1204" s="115"/>
      <c r="D1204" s="115"/>
      <c r="E1204" s="115"/>
      <c r="F1204" s="115"/>
      <c r="G1204" s="115"/>
      <c r="H1204" s="115"/>
      <c r="I1204" s="115"/>
      <c r="J1204" s="115"/>
      <c r="K1204" s="139"/>
      <c r="L1204" s="51"/>
      <c r="M1204" s="47"/>
      <c r="N1204" s="48"/>
      <c r="O1204" s="49"/>
      <c r="P1204" s="11"/>
      <c r="Q1204" s="12"/>
      <c r="R1204" s="12"/>
      <c r="S1204" s="13"/>
    </row>
    <row r="1205" spans="1:19" s="186" customFormat="1" ht="18">
      <c r="A1205" s="14"/>
      <c r="B1205" s="193" t="s">
        <v>37</v>
      </c>
      <c r="C1205" s="193"/>
      <c r="D1205" s="193"/>
      <c r="E1205" s="193"/>
      <c r="F1205" s="193"/>
      <c r="G1205" s="193"/>
      <c r="H1205" s="193"/>
      <c r="I1205" s="193"/>
      <c r="J1205" s="193"/>
      <c r="K1205" s="193"/>
      <c r="L1205" s="114">
        <f>SUM(L1197:L1201)</f>
        <v>0</v>
      </c>
      <c r="M1205" s="30" t="str">
        <f>IF(L1197=0,"",L1197/B1188)</f>
        <v/>
      </c>
      <c r="N1205" s="30" t="str">
        <f>IF(L1205=0,"",L1205/B1188)</f>
        <v/>
      </c>
      <c r="O1205" s="30" t="str">
        <f>IF(L1197=0,"",N1205-M1205)</f>
        <v/>
      </c>
      <c r="P1205" s="5"/>
      <c r="Q1205" s="6"/>
      <c r="R1205" s="16"/>
      <c r="S1205" s="5"/>
    </row>
    <row r="1206" spans="1:19" ht="12.75" customHeight="1"/>
    <row r="1207" spans="1:19" ht="12.75" customHeight="1"/>
    <row r="1208" spans="1:19" ht="12.75" customHeight="1"/>
    <row r="1209" spans="1:19" ht="12.75" customHeight="1"/>
    <row r="1210" spans="1:19" ht="12.75" customHeight="1"/>
    <row r="1211" spans="1:19" ht="12.75" customHeight="1"/>
    <row r="1212" spans="1:19" ht="12.75" customHeight="1"/>
    <row r="1213" spans="1:19" ht="12.75" customHeight="1"/>
    <row r="1214" spans="1:19" ht="12.75" customHeight="1"/>
    <row r="1215" spans="1:19" ht="12.75" customHeight="1"/>
    <row r="1216" spans="1:19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</sheetData>
  <mergeCells count="628">
    <mergeCell ref="R1186:R1187"/>
    <mergeCell ref="S1186:S1187"/>
    <mergeCell ref="B1205:K1205"/>
    <mergeCell ref="B1185:K1185"/>
    <mergeCell ref="A1186:A1187"/>
    <mergeCell ref="B1186:K1186"/>
    <mergeCell ref="L1186:L1187"/>
    <mergeCell ref="M1186:M1187"/>
    <mergeCell ref="N1186:N1187"/>
    <mergeCell ref="O1186:O1187"/>
    <mergeCell ref="P1186:P1187"/>
    <mergeCell ref="Q1186:Q1187"/>
    <mergeCell ref="A13:A14"/>
    <mergeCell ref="B13:J13"/>
    <mergeCell ref="R13:R14"/>
    <mergeCell ref="K36:K37"/>
    <mergeCell ref="L36:L37"/>
    <mergeCell ref="M36:M37"/>
    <mergeCell ref="N36:N37"/>
    <mergeCell ref="O36:O37"/>
    <mergeCell ref="P36:P37"/>
    <mergeCell ref="Q36:Q37"/>
    <mergeCell ref="R36:R37"/>
    <mergeCell ref="K13:K14"/>
    <mergeCell ref="A36:A37"/>
    <mergeCell ref="B36:J36"/>
    <mergeCell ref="L13:L14"/>
    <mergeCell ref="M13:M14"/>
    <mergeCell ref="N13:N14"/>
    <mergeCell ref="O13:O14"/>
    <mergeCell ref="P13:P14"/>
    <mergeCell ref="Q13:Q14"/>
    <mergeCell ref="G6:R6"/>
    <mergeCell ref="G7:R7"/>
    <mergeCell ref="G8:R8"/>
    <mergeCell ref="G9:R9"/>
    <mergeCell ref="N818:N819"/>
    <mergeCell ref="O818:O819"/>
    <mergeCell ref="P818:P819"/>
    <mergeCell ref="Q818:Q819"/>
    <mergeCell ref="R818:R819"/>
    <mergeCell ref="B817:J817"/>
    <mergeCell ref="R795:R796"/>
    <mergeCell ref="B794:J794"/>
    <mergeCell ref="M772:M773"/>
    <mergeCell ref="N772:N773"/>
    <mergeCell ref="O772:O773"/>
    <mergeCell ref="P772:P773"/>
    <mergeCell ref="Q772:Q773"/>
    <mergeCell ref="R772:R773"/>
    <mergeCell ref="N726:N727"/>
    <mergeCell ref="O726:O727"/>
    <mergeCell ref="P726:P727"/>
    <mergeCell ref="Q726:Q727"/>
    <mergeCell ref="R726:R727"/>
    <mergeCell ref="B745:J745"/>
    <mergeCell ref="N749:N750"/>
    <mergeCell ref="O749:O750"/>
    <mergeCell ref="P749:P750"/>
    <mergeCell ref="Q749:Q750"/>
    <mergeCell ref="B768:J768"/>
    <mergeCell ref="B771:J771"/>
    <mergeCell ref="A818:A819"/>
    <mergeCell ref="B818:J818"/>
    <mergeCell ref="K818:K819"/>
    <mergeCell ref="L818:L819"/>
    <mergeCell ref="M818:M819"/>
    <mergeCell ref="N795:N796"/>
    <mergeCell ref="O795:O796"/>
    <mergeCell ref="P795:P796"/>
    <mergeCell ref="Q795:Q796"/>
    <mergeCell ref="A795:A796"/>
    <mergeCell ref="B795:J795"/>
    <mergeCell ref="K795:K796"/>
    <mergeCell ref="L795:L796"/>
    <mergeCell ref="M795:M796"/>
    <mergeCell ref="S979:S980"/>
    <mergeCell ref="M1025:M1026"/>
    <mergeCell ref="N1025:N1026"/>
    <mergeCell ref="O1025:O1026"/>
    <mergeCell ref="P1025:P1026"/>
    <mergeCell ref="S1002:S1003"/>
    <mergeCell ref="L1002:L1003"/>
    <mergeCell ref="M1002:M1003"/>
    <mergeCell ref="N1002:N1003"/>
    <mergeCell ref="O1002:O1003"/>
    <mergeCell ref="P1002:P1003"/>
    <mergeCell ref="Q1025:Q1026"/>
    <mergeCell ref="R1025:R1026"/>
    <mergeCell ref="Q1002:Q1003"/>
    <mergeCell ref="R1002:R1003"/>
    <mergeCell ref="A979:A980"/>
    <mergeCell ref="B979:K979"/>
    <mergeCell ref="L979:L980"/>
    <mergeCell ref="M979:M980"/>
    <mergeCell ref="N979:N980"/>
    <mergeCell ref="O979:O980"/>
    <mergeCell ref="P979:P980"/>
    <mergeCell ref="Q979:Q980"/>
    <mergeCell ref="R979:R980"/>
    <mergeCell ref="A1025:A1026"/>
    <mergeCell ref="B1025:K1025"/>
    <mergeCell ref="L1025:L1026"/>
    <mergeCell ref="S1025:S1026"/>
    <mergeCell ref="B933:K933"/>
    <mergeCell ref="L933:L934"/>
    <mergeCell ref="M933:M934"/>
    <mergeCell ref="N933:N934"/>
    <mergeCell ref="O933:O934"/>
    <mergeCell ref="P933:P934"/>
    <mergeCell ref="P956:P957"/>
    <mergeCell ref="Q956:Q957"/>
    <mergeCell ref="S956:S957"/>
    <mergeCell ref="Q933:Q934"/>
    <mergeCell ref="R933:R934"/>
    <mergeCell ref="A956:A957"/>
    <mergeCell ref="B956:K956"/>
    <mergeCell ref="L956:L957"/>
    <mergeCell ref="M956:M957"/>
    <mergeCell ref="R956:R957"/>
    <mergeCell ref="A1002:A1003"/>
    <mergeCell ref="B1002:K1002"/>
    <mergeCell ref="N956:N957"/>
    <mergeCell ref="O956:O957"/>
    <mergeCell ref="Q910:Q911"/>
    <mergeCell ref="R910:R911"/>
    <mergeCell ref="S910:S911"/>
    <mergeCell ref="S933:S934"/>
    <mergeCell ref="O887:O888"/>
    <mergeCell ref="P887:P888"/>
    <mergeCell ref="B910:K910"/>
    <mergeCell ref="L910:L911"/>
    <mergeCell ref="M910:M911"/>
    <mergeCell ref="N910:N911"/>
    <mergeCell ref="Q887:Q888"/>
    <mergeCell ref="R887:R888"/>
    <mergeCell ref="B906:K906"/>
    <mergeCell ref="B909:K909"/>
    <mergeCell ref="B929:K929"/>
    <mergeCell ref="B932:K932"/>
    <mergeCell ref="M887:M888"/>
    <mergeCell ref="N887:N888"/>
    <mergeCell ref="S887:S888"/>
    <mergeCell ref="M864:M865"/>
    <mergeCell ref="N864:N865"/>
    <mergeCell ref="O864:O865"/>
    <mergeCell ref="P864:P865"/>
    <mergeCell ref="N841:N842"/>
    <mergeCell ref="O841:O842"/>
    <mergeCell ref="P841:P842"/>
    <mergeCell ref="O910:O911"/>
    <mergeCell ref="P910:P911"/>
    <mergeCell ref="A703:A704"/>
    <mergeCell ref="A726:A727"/>
    <mergeCell ref="A749:A750"/>
    <mergeCell ref="A772:A773"/>
    <mergeCell ref="B726:J726"/>
    <mergeCell ref="K726:K727"/>
    <mergeCell ref="L726:L727"/>
    <mergeCell ref="A841:A842"/>
    <mergeCell ref="M841:M842"/>
    <mergeCell ref="B748:J748"/>
    <mergeCell ref="B772:J772"/>
    <mergeCell ref="K772:K773"/>
    <mergeCell ref="L772:L773"/>
    <mergeCell ref="M749:M750"/>
    <mergeCell ref="Q864:Q865"/>
    <mergeCell ref="R864:R865"/>
    <mergeCell ref="B864:J864"/>
    <mergeCell ref="P703:P704"/>
    <mergeCell ref="Q703:Q704"/>
    <mergeCell ref="R703:R704"/>
    <mergeCell ref="B703:J703"/>
    <mergeCell ref="K703:K704"/>
    <mergeCell ref="L703:L704"/>
    <mergeCell ref="M703:M704"/>
    <mergeCell ref="N703:N704"/>
    <mergeCell ref="O703:O704"/>
    <mergeCell ref="R749:R750"/>
    <mergeCell ref="B749:J749"/>
    <mergeCell ref="K749:K750"/>
    <mergeCell ref="L749:L750"/>
    <mergeCell ref="M726:M727"/>
    <mergeCell ref="B791:J791"/>
    <mergeCell ref="B814:J814"/>
    <mergeCell ref="B837:J837"/>
    <mergeCell ref="Q841:Q842"/>
    <mergeCell ref="R841:R842"/>
    <mergeCell ref="K864:K865"/>
    <mergeCell ref="L864:L865"/>
    <mergeCell ref="A864:A865"/>
    <mergeCell ref="A887:A888"/>
    <mergeCell ref="A910:A911"/>
    <mergeCell ref="A933:A934"/>
    <mergeCell ref="B840:J840"/>
    <mergeCell ref="B841:J841"/>
    <mergeCell ref="K841:K842"/>
    <mergeCell ref="L841:L842"/>
    <mergeCell ref="B887:K887"/>
    <mergeCell ref="L887:L888"/>
    <mergeCell ref="B860:J860"/>
    <mergeCell ref="B863:J863"/>
    <mergeCell ref="B883:J883"/>
    <mergeCell ref="B886:K886"/>
    <mergeCell ref="M680:M681"/>
    <mergeCell ref="N680:N681"/>
    <mergeCell ref="O680:O681"/>
    <mergeCell ref="P680:P681"/>
    <mergeCell ref="Q680:Q681"/>
    <mergeCell ref="R680:R681"/>
    <mergeCell ref="A680:A681"/>
    <mergeCell ref="B680:J680"/>
    <mergeCell ref="K680:K681"/>
    <mergeCell ref="L680:L681"/>
    <mergeCell ref="R634:R635"/>
    <mergeCell ref="A634:A635"/>
    <mergeCell ref="B634:J634"/>
    <mergeCell ref="K634:K635"/>
    <mergeCell ref="L634:L635"/>
    <mergeCell ref="M657:M658"/>
    <mergeCell ref="N657:N658"/>
    <mergeCell ref="O657:O658"/>
    <mergeCell ref="P657:P658"/>
    <mergeCell ref="Q657:Q658"/>
    <mergeCell ref="R657:R658"/>
    <mergeCell ref="A657:A658"/>
    <mergeCell ref="B657:J657"/>
    <mergeCell ref="K657:K658"/>
    <mergeCell ref="L657:L658"/>
    <mergeCell ref="M634:M635"/>
    <mergeCell ref="N634:N635"/>
    <mergeCell ref="O634:O635"/>
    <mergeCell ref="P634:P635"/>
    <mergeCell ref="Q634:Q635"/>
    <mergeCell ref="M611:M612"/>
    <mergeCell ref="N611:N612"/>
    <mergeCell ref="O611:O612"/>
    <mergeCell ref="P611:P612"/>
    <mergeCell ref="Q611:Q612"/>
    <mergeCell ref="R611:R612"/>
    <mergeCell ref="R565:R566"/>
    <mergeCell ref="A565:A566"/>
    <mergeCell ref="B565:J565"/>
    <mergeCell ref="K565:K566"/>
    <mergeCell ref="L565:L566"/>
    <mergeCell ref="M588:M589"/>
    <mergeCell ref="N588:N589"/>
    <mergeCell ref="O588:O589"/>
    <mergeCell ref="P588:P589"/>
    <mergeCell ref="Q588:Q589"/>
    <mergeCell ref="R588:R589"/>
    <mergeCell ref="A588:A589"/>
    <mergeCell ref="B588:J588"/>
    <mergeCell ref="K588:K589"/>
    <mergeCell ref="A611:A612"/>
    <mergeCell ref="B611:J611"/>
    <mergeCell ref="K611:K612"/>
    <mergeCell ref="L611:L612"/>
    <mergeCell ref="Q565:Q566"/>
    <mergeCell ref="M542:M543"/>
    <mergeCell ref="N542:N543"/>
    <mergeCell ref="O542:O543"/>
    <mergeCell ref="P542:P543"/>
    <mergeCell ref="Q542:Q543"/>
    <mergeCell ref="R542:R543"/>
    <mergeCell ref="L588:L589"/>
    <mergeCell ref="A542:A543"/>
    <mergeCell ref="B542:J542"/>
    <mergeCell ref="K542:K543"/>
    <mergeCell ref="L542:L543"/>
    <mergeCell ref="M565:M566"/>
    <mergeCell ref="N565:N566"/>
    <mergeCell ref="O565:O566"/>
    <mergeCell ref="P565:P566"/>
    <mergeCell ref="R496:R497"/>
    <mergeCell ref="A496:A497"/>
    <mergeCell ref="B496:J496"/>
    <mergeCell ref="K496:K497"/>
    <mergeCell ref="L496:L497"/>
    <mergeCell ref="M519:M520"/>
    <mergeCell ref="N519:N520"/>
    <mergeCell ref="O519:O520"/>
    <mergeCell ref="P519:P520"/>
    <mergeCell ref="Q519:Q520"/>
    <mergeCell ref="R519:R520"/>
    <mergeCell ref="A519:A520"/>
    <mergeCell ref="B519:J519"/>
    <mergeCell ref="K519:K520"/>
    <mergeCell ref="L519:L520"/>
    <mergeCell ref="M496:M497"/>
    <mergeCell ref="N496:N497"/>
    <mergeCell ref="O496:O497"/>
    <mergeCell ref="P496:P497"/>
    <mergeCell ref="Q496:Q497"/>
    <mergeCell ref="M473:M474"/>
    <mergeCell ref="N473:N474"/>
    <mergeCell ref="O473:O474"/>
    <mergeCell ref="P473:P474"/>
    <mergeCell ref="Q473:Q474"/>
    <mergeCell ref="R473:R474"/>
    <mergeCell ref="R427:R428"/>
    <mergeCell ref="A427:A428"/>
    <mergeCell ref="B427:J427"/>
    <mergeCell ref="K427:K428"/>
    <mergeCell ref="L427:L428"/>
    <mergeCell ref="M450:M451"/>
    <mergeCell ref="N450:N451"/>
    <mergeCell ref="O450:O451"/>
    <mergeCell ref="P450:P451"/>
    <mergeCell ref="Q450:Q451"/>
    <mergeCell ref="R450:R451"/>
    <mergeCell ref="A450:A451"/>
    <mergeCell ref="B450:J450"/>
    <mergeCell ref="K450:K451"/>
    <mergeCell ref="A473:A474"/>
    <mergeCell ref="B473:J473"/>
    <mergeCell ref="K473:K474"/>
    <mergeCell ref="L473:L474"/>
    <mergeCell ref="Q427:Q428"/>
    <mergeCell ref="M404:M405"/>
    <mergeCell ref="N404:N405"/>
    <mergeCell ref="O404:O405"/>
    <mergeCell ref="P404:P405"/>
    <mergeCell ref="Q404:Q405"/>
    <mergeCell ref="R404:R405"/>
    <mergeCell ref="L450:L451"/>
    <mergeCell ref="A404:A405"/>
    <mergeCell ref="B404:J404"/>
    <mergeCell ref="K404:K405"/>
    <mergeCell ref="L404:L405"/>
    <mergeCell ref="M427:M428"/>
    <mergeCell ref="N427:N428"/>
    <mergeCell ref="O427:O428"/>
    <mergeCell ref="P427:P428"/>
    <mergeCell ref="R358:R359"/>
    <mergeCell ref="A358:A359"/>
    <mergeCell ref="B358:J358"/>
    <mergeCell ref="K358:K359"/>
    <mergeCell ref="L358:L359"/>
    <mergeCell ref="M381:M382"/>
    <mergeCell ref="N381:N382"/>
    <mergeCell ref="O381:O382"/>
    <mergeCell ref="P381:P382"/>
    <mergeCell ref="Q381:Q382"/>
    <mergeCell ref="R381:R382"/>
    <mergeCell ref="A381:A382"/>
    <mergeCell ref="B381:J381"/>
    <mergeCell ref="K381:K382"/>
    <mergeCell ref="L381:L382"/>
    <mergeCell ref="M358:M359"/>
    <mergeCell ref="N358:N359"/>
    <mergeCell ref="O358:O359"/>
    <mergeCell ref="P358:P359"/>
    <mergeCell ref="Q358:Q359"/>
    <mergeCell ref="M335:M336"/>
    <mergeCell ref="N335:N336"/>
    <mergeCell ref="O335:O336"/>
    <mergeCell ref="P335:P336"/>
    <mergeCell ref="Q335:Q336"/>
    <mergeCell ref="R335:R336"/>
    <mergeCell ref="R289:R290"/>
    <mergeCell ref="A289:A290"/>
    <mergeCell ref="B289:J289"/>
    <mergeCell ref="K289:K290"/>
    <mergeCell ref="L289:L290"/>
    <mergeCell ref="M312:M313"/>
    <mergeCell ref="N312:N313"/>
    <mergeCell ref="O312:O313"/>
    <mergeCell ref="P312:P313"/>
    <mergeCell ref="Q312:Q313"/>
    <mergeCell ref="R312:R313"/>
    <mergeCell ref="A312:A313"/>
    <mergeCell ref="B312:J312"/>
    <mergeCell ref="K312:K313"/>
    <mergeCell ref="A335:A336"/>
    <mergeCell ref="B335:J335"/>
    <mergeCell ref="K335:K336"/>
    <mergeCell ref="L335:L336"/>
    <mergeCell ref="Q289:Q290"/>
    <mergeCell ref="M266:M267"/>
    <mergeCell ref="N266:N267"/>
    <mergeCell ref="O266:O267"/>
    <mergeCell ref="P266:P267"/>
    <mergeCell ref="Q266:Q267"/>
    <mergeCell ref="R266:R267"/>
    <mergeCell ref="L312:L313"/>
    <mergeCell ref="A266:A267"/>
    <mergeCell ref="B266:J266"/>
    <mergeCell ref="K266:K267"/>
    <mergeCell ref="L266:L267"/>
    <mergeCell ref="M289:M290"/>
    <mergeCell ref="N289:N290"/>
    <mergeCell ref="O289:O290"/>
    <mergeCell ref="P289:P290"/>
    <mergeCell ref="R220:R221"/>
    <mergeCell ref="A220:A221"/>
    <mergeCell ref="B220:J220"/>
    <mergeCell ref="K220:K221"/>
    <mergeCell ref="L220:L221"/>
    <mergeCell ref="M243:M244"/>
    <mergeCell ref="N243:N244"/>
    <mergeCell ref="O243:O244"/>
    <mergeCell ref="P243:P244"/>
    <mergeCell ref="Q243:Q244"/>
    <mergeCell ref="R243:R244"/>
    <mergeCell ref="A243:A244"/>
    <mergeCell ref="B243:J243"/>
    <mergeCell ref="K243:K244"/>
    <mergeCell ref="L243:L244"/>
    <mergeCell ref="M220:M221"/>
    <mergeCell ref="N220:N221"/>
    <mergeCell ref="O220:O221"/>
    <mergeCell ref="P220:P221"/>
    <mergeCell ref="Q220:Q221"/>
    <mergeCell ref="M197:M198"/>
    <mergeCell ref="N197:N198"/>
    <mergeCell ref="O197:O198"/>
    <mergeCell ref="P197:P198"/>
    <mergeCell ref="Q197:Q198"/>
    <mergeCell ref="R197:R198"/>
    <mergeCell ref="R151:R152"/>
    <mergeCell ref="A151:A152"/>
    <mergeCell ref="B151:J151"/>
    <mergeCell ref="K151:K152"/>
    <mergeCell ref="L151:L152"/>
    <mergeCell ref="M174:M175"/>
    <mergeCell ref="N174:N175"/>
    <mergeCell ref="O174:O175"/>
    <mergeCell ref="P174:P175"/>
    <mergeCell ref="Q174:Q175"/>
    <mergeCell ref="R174:R175"/>
    <mergeCell ref="A174:A175"/>
    <mergeCell ref="B174:J174"/>
    <mergeCell ref="K174:K175"/>
    <mergeCell ref="A197:A198"/>
    <mergeCell ref="B197:J197"/>
    <mergeCell ref="K197:K198"/>
    <mergeCell ref="L197:L198"/>
    <mergeCell ref="A128:A129"/>
    <mergeCell ref="B128:J128"/>
    <mergeCell ref="K128:K129"/>
    <mergeCell ref="L128:L129"/>
    <mergeCell ref="M151:M152"/>
    <mergeCell ref="N151:N152"/>
    <mergeCell ref="O151:O152"/>
    <mergeCell ref="P151:P152"/>
    <mergeCell ref="B170:J170"/>
    <mergeCell ref="Q151:Q152"/>
    <mergeCell ref="M128:M129"/>
    <mergeCell ref="N128:N129"/>
    <mergeCell ref="O128:O129"/>
    <mergeCell ref="P128:P129"/>
    <mergeCell ref="Q128:Q129"/>
    <mergeCell ref="B150:J150"/>
    <mergeCell ref="R128:R129"/>
    <mergeCell ref="L174:L175"/>
    <mergeCell ref="B173:J173"/>
    <mergeCell ref="M105:M106"/>
    <mergeCell ref="N105:N106"/>
    <mergeCell ref="O105:O106"/>
    <mergeCell ref="P105:P106"/>
    <mergeCell ref="Q105:Q106"/>
    <mergeCell ref="R105:R106"/>
    <mergeCell ref="A105:A106"/>
    <mergeCell ref="B105:J105"/>
    <mergeCell ref="K105:K106"/>
    <mergeCell ref="L105:L106"/>
    <mergeCell ref="R59:R60"/>
    <mergeCell ref="A59:A60"/>
    <mergeCell ref="B59:J59"/>
    <mergeCell ref="K59:K60"/>
    <mergeCell ref="L59:L60"/>
    <mergeCell ref="M82:M83"/>
    <mergeCell ref="N82:N83"/>
    <mergeCell ref="O82:O83"/>
    <mergeCell ref="P82:P83"/>
    <mergeCell ref="Q82:Q83"/>
    <mergeCell ref="M59:M60"/>
    <mergeCell ref="N59:N60"/>
    <mergeCell ref="O59:O60"/>
    <mergeCell ref="P59:P60"/>
    <mergeCell ref="Q59:Q60"/>
    <mergeCell ref="R82:R83"/>
    <mergeCell ref="A82:A83"/>
    <mergeCell ref="B82:J82"/>
    <mergeCell ref="K82:K83"/>
    <mergeCell ref="L82:L83"/>
    <mergeCell ref="S1048:S1049"/>
    <mergeCell ref="A1048:A1049"/>
    <mergeCell ref="B1048:K1048"/>
    <mergeCell ref="L1048:L1049"/>
    <mergeCell ref="M1048:M1049"/>
    <mergeCell ref="N1048:N1049"/>
    <mergeCell ref="O1048:O1049"/>
    <mergeCell ref="P1048:P1049"/>
    <mergeCell ref="Q1048:Q1049"/>
    <mergeCell ref="R1048:R1049"/>
    <mergeCell ref="Q1117:Q1118"/>
    <mergeCell ref="R1117:R1118"/>
    <mergeCell ref="S1071:S1072"/>
    <mergeCell ref="A1071:A1072"/>
    <mergeCell ref="B1071:K1071"/>
    <mergeCell ref="L1071:L1072"/>
    <mergeCell ref="M1071:M1072"/>
    <mergeCell ref="N1071:N1072"/>
    <mergeCell ref="O1071:O1072"/>
    <mergeCell ref="P1071:P1072"/>
    <mergeCell ref="Q1071:Q1072"/>
    <mergeCell ref="R1071:R1072"/>
    <mergeCell ref="S1094:S1095"/>
    <mergeCell ref="A1094:A1095"/>
    <mergeCell ref="B1094:K1094"/>
    <mergeCell ref="L1094:L1095"/>
    <mergeCell ref="M1094:M1095"/>
    <mergeCell ref="N1094:N1095"/>
    <mergeCell ref="O1094:O1095"/>
    <mergeCell ref="P1094:P1095"/>
    <mergeCell ref="Q1094:Q1095"/>
    <mergeCell ref="R1094:R1095"/>
    <mergeCell ref="B12:J12"/>
    <mergeCell ref="B32:J32"/>
    <mergeCell ref="B35:J35"/>
    <mergeCell ref="B55:J55"/>
    <mergeCell ref="B58:J58"/>
    <mergeCell ref="B78:J78"/>
    <mergeCell ref="S1140:S1141"/>
    <mergeCell ref="A1140:A1141"/>
    <mergeCell ref="B1140:K1140"/>
    <mergeCell ref="L1140:L1141"/>
    <mergeCell ref="M1140:M1141"/>
    <mergeCell ref="N1140:N1141"/>
    <mergeCell ref="O1140:O1141"/>
    <mergeCell ref="P1140:P1141"/>
    <mergeCell ref="Q1140:Q1141"/>
    <mergeCell ref="R1140:R1141"/>
    <mergeCell ref="S1117:S1118"/>
    <mergeCell ref="A1117:A1118"/>
    <mergeCell ref="B1117:K1117"/>
    <mergeCell ref="L1117:L1118"/>
    <mergeCell ref="M1117:M1118"/>
    <mergeCell ref="N1117:N1118"/>
    <mergeCell ref="O1117:O1118"/>
    <mergeCell ref="P1117:P1118"/>
    <mergeCell ref="B193:J193"/>
    <mergeCell ref="B196:J196"/>
    <mergeCell ref="B216:J216"/>
    <mergeCell ref="B219:J219"/>
    <mergeCell ref="B239:J239"/>
    <mergeCell ref="B242:J242"/>
    <mergeCell ref="B81:J81"/>
    <mergeCell ref="B101:J101"/>
    <mergeCell ref="B104:J104"/>
    <mergeCell ref="B124:J124"/>
    <mergeCell ref="B127:J127"/>
    <mergeCell ref="B147:J147"/>
    <mergeCell ref="B331:J331"/>
    <mergeCell ref="B334:J334"/>
    <mergeCell ref="B354:J354"/>
    <mergeCell ref="B357:J357"/>
    <mergeCell ref="B377:J377"/>
    <mergeCell ref="B380:J380"/>
    <mergeCell ref="B262:J262"/>
    <mergeCell ref="B265:J265"/>
    <mergeCell ref="B285:J285"/>
    <mergeCell ref="B288:J288"/>
    <mergeCell ref="B308:J308"/>
    <mergeCell ref="B311:J311"/>
    <mergeCell ref="B469:J469"/>
    <mergeCell ref="B472:J472"/>
    <mergeCell ref="B492:J492"/>
    <mergeCell ref="B495:J495"/>
    <mergeCell ref="B515:J515"/>
    <mergeCell ref="B518:J518"/>
    <mergeCell ref="B400:J400"/>
    <mergeCell ref="B403:J403"/>
    <mergeCell ref="B423:J423"/>
    <mergeCell ref="B426:J426"/>
    <mergeCell ref="B446:J446"/>
    <mergeCell ref="B449:J449"/>
    <mergeCell ref="B607:J607"/>
    <mergeCell ref="B610:J610"/>
    <mergeCell ref="B630:J630"/>
    <mergeCell ref="B633:J633"/>
    <mergeCell ref="B653:J653"/>
    <mergeCell ref="B656:J656"/>
    <mergeCell ref="B538:J538"/>
    <mergeCell ref="B541:J541"/>
    <mergeCell ref="B561:J561"/>
    <mergeCell ref="B584:J584"/>
    <mergeCell ref="B564:J564"/>
    <mergeCell ref="B587:J587"/>
    <mergeCell ref="B676:J676"/>
    <mergeCell ref="B679:J679"/>
    <mergeCell ref="B699:J699"/>
    <mergeCell ref="B702:J702"/>
    <mergeCell ref="B722:J722"/>
    <mergeCell ref="B725:J725"/>
    <mergeCell ref="B952:K952"/>
    <mergeCell ref="B955:K955"/>
    <mergeCell ref="B975:K975"/>
    <mergeCell ref="B978:K978"/>
    <mergeCell ref="B998:K998"/>
    <mergeCell ref="B1001:K1001"/>
    <mergeCell ref="B1021:K1021"/>
    <mergeCell ref="B1024:K1024"/>
    <mergeCell ref="B1044:K1044"/>
    <mergeCell ref="B1159:K1159"/>
    <mergeCell ref="B1047:K1047"/>
    <mergeCell ref="B1067:K1067"/>
    <mergeCell ref="B1070:K1070"/>
    <mergeCell ref="B1090:K1090"/>
    <mergeCell ref="B1093:K1093"/>
    <mergeCell ref="B1113:K1113"/>
    <mergeCell ref="B1116:K1116"/>
    <mergeCell ref="B1136:K1136"/>
    <mergeCell ref="B1139:K1139"/>
    <mergeCell ref="R1163:R1164"/>
    <mergeCell ref="S1163:S1164"/>
    <mergeCell ref="B1182:K1182"/>
    <mergeCell ref="B1162:K1162"/>
    <mergeCell ref="A1163:A1164"/>
    <mergeCell ref="B1163:K1163"/>
    <mergeCell ref="L1163:L1164"/>
    <mergeCell ref="M1163:M1164"/>
    <mergeCell ref="N1163:N1164"/>
    <mergeCell ref="O1163:O1164"/>
    <mergeCell ref="P1163:P1164"/>
    <mergeCell ref="Q1163:Q1164"/>
  </mergeCells>
  <pageMargins left="0.7" right="0.7" top="0.75" bottom="0.75" header="0" footer="0"/>
  <pageSetup orientation="landscape" r:id="rId1"/>
  <ignoredErrors>
    <ignoredError sqref="A15:A31 A38:A54 A61:A77 A84:A100 A107:A123 A130:A146 A153:A169 A176:A192 A199:A215 A222:A238 A245:A261 A268:A284 A291:A307 A314:A330 A337:A353 A360:A376 A383:A399 A406:A422 A429:A445 A452:A468 A475:A491 A498:A514 A521:A537 A544:A560 A567:A583 A590:A606 A613:A629 A636:A652 A659:A675 A682:A698 A705:A721 A728:A744 A751:A76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080"/>
  </sheetPr>
  <dimension ref="A1:AH20977"/>
  <sheetViews>
    <sheetView topLeftCell="A827" zoomScaleNormal="100" workbookViewId="0">
      <selection activeCell="N846" sqref="N846"/>
    </sheetView>
  </sheetViews>
  <sheetFormatPr baseColWidth="10" defaultColWidth="12.5703125" defaultRowHeight="15" customHeight="1"/>
  <cols>
    <col min="1" max="1" width="9" bestFit="1" customWidth="1"/>
    <col min="2" max="9" width="7.140625" customWidth="1"/>
    <col min="10" max="10" width="15.7109375" style="128" bestFit="1" customWidth="1"/>
    <col min="11" max="11" width="12.85546875" style="128" customWidth="1"/>
    <col min="12" max="17" width="12.85546875" customWidth="1"/>
    <col min="18" max="18" width="13.7109375" customWidth="1"/>
    <col min="19" max="22" width="11.42578125" customWidth="1"/>
    <col min="23" max="24" width="10" customWidth="1"/>
    <col min="25" max="25" width="3.28515625" customWidth="1"/>
    <col min="26" max="26" width="4.7109375" customWidth="1"/>
    <col min="27" max="27" width="10" customWidth="1"/>
    <col min="28" max="28" width="3" customWidth="1"/>
    <col min="29" max="29" width="5.85546875" customWidth="1"/>
    <col min="30" max="30" width="10" customWidth="1"/>
    <col min="31" max="31" width="6.140625" customWidth="1"/>
    <col min="32" max="32" width="7" customWidth="1"/>
    <col min="33" max="33" width="10" customWidth="1"/>
    <col min="34" max="34" width="6.42578125" customWidth="1"/>
  </cols>
  <sheetData>
    <row r="1" spans="1:22" s="155" customFormat="1" ht="15" customHeight="1">
      <c r="J1" s="128"/>
      <c r="K1" s="128"/>
    </row>
    <row r="2" spans="1:22" s="155" customFormat="1" ht="15" customHeight="1">
      <c r="J2" s="128"/>
      <c r="K2" s="128"/>
    </row>
    <row r="3" spans="1:22" s="155" customFormat="1" ht="15" customHeight="1">
      <c r="J3" s="128"/>
      <c r="K3" s="128"/>
    </row>
    <row r="4" spans="1:22" s="155" customFormat="1" ht="15" customHeight="1">
      <c r="J4" s="128"/>
      <c r="K4" s="128"/>
    </row>
    <row r="5" spans="1:22" ht="33.75" customHeight="1">
      <c r="F5" s="1"/>
      <c r="G5" s="215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52"/>
      <c r="T5" s="52"/>
      <c r="U5" s="52"/>
      <c r="V5" s="52"/>
    </row>
    <row r="6" spans="1:22" ht="27" customHeight="1">
      <c r="F6" s="2"/>
      <c r="G6" s="211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52"/>
      <c r="T6" s="52"/>
      <c r="U6" s="52"/>
      <c r="V6" s="52"/>
    </row>
    <row r="7" spans="1:22" ht="23.25" customHeight="1">
      <c r="F7" s="3"/>
      <c r="G7" s="212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52"/>
      <c r="T7" s="52"/>
      <c r="U7" s="52"/>
      <c r="V7" s="52"/>
    </row>
    <row r="8" spans="1:22" ht="24.75" customHeight="1">
      <c r="F8" s="4"/>
      <c r="G8" s="213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52"/>
      <c r="T8" s="52"/>
      <c r="U8" s="52"/>
      <c r="V8" s="52"/>
    </row>
    <row r="9" spans="1:22" ht="12.75" customHeight="1">
      <c r="L9" s="5"/>
      <c r="M9" s="5"/>
      <c r="O9" s="5"/>
      <c r="S9" s="52"/>
      <c r="T9" s="52"/>
      <c r="U9" s="52"/>
      <c r="V9" s="52"/>
    </row>
    <row r="10" spans="1:22" s="179" customFormat="1" ht="12.75" customHeight="1">
      <c r="J10" s="128"/>
      <c r="K10" s="128"/>
      <c r="L10" s="5"/>
      <c r="M10" s="5"/>
      <c r="O10" s="5"/>
      <c r="S10" s="52"/>
      <c r="T10" s="52"/>
      <c r="U10" s="52"/>
      <c r="V10" s="52"/>
    </row>
    <row r="11" spans="1:22" ht="12.75" customHeight="1">
      <c r="K11" s="129"/>
      <c r="L11" s="5"/>
      <c r="M11" s="5"/>
      <c r="O11" s="5"/>
      <c r="S11" s="52"/>
      <c r="T11" s="52"/>
      <c r="U11" s="52"/>
      <c r="V11" s="52"/>
    </row>
    <row r="12" spans="1:22" ht="26.25" customHeight="1">
      <c r="A12" s="7"/>
      <c r="B12" s="194" t="s">
        <v>72</v>
      </c>
      <c r="C12" s="194"/>
      <c r="D12" s="194"/>
      <c r="E12" s="194"/>
      <c r="F12" s="194"/>
      <c r="G12" s="194"/>
      <c r="H12" s="194"/>
      <c r="I12" s="194"/>
      <c r="J12" s="194"/>
      <c r="K12" s="113" t="s">
        <v>28</v>
      </c>
      <c r="L12" s="67"/>
      <c r="M12" s="67"/>
      <c r="N12" s="6"/>
      <c r="O12" s="5"/>
      <c r="P12" s="6"/>
      <c r="Q12" s="6"/>
      <c r="R12" s="6"/>
      <c r="S12" s="52"/>
      <c r="T12" s="52"/>
      <c r="U12" s="52"/>
      <c r="V12" s="52"/>
    </row>
    <row r="13" spans="1:22" ht="20.25">
      <c r="A13" s="195" t="s">
        <v>1</v>
      </c>
      <c r="B13" s="197" t="s">
        <v>2</v>
      </c>
      <c r="C13" s="205"/>
      <c r="D13" s="205"/>
      <c r="E13" s="205"/>
      <c r="F13" s="205"/>
      <c r="G13" s="205"/>
      <c r="H13" s="205"/>
      <c r="I13" s="205"/>
      <c r="J13" s="206"/>
      <c r="K13" s="200" t="s">
        <v>3</v>
      </c>
      <c r="L13" s="191" t="s">
        <v>4</v>
      </c>
      <c r="M13" s="191" t="s">
        <v>5</v>
      </c>
      <c r="N13" s="202" t="s">
        <v>6</v>
      </c>
      <c r="O13" s="191" t="s">
        <v>7</v>
      </c>
      <c r="P13" s="189" t="s">
        <v>8</v>
      </c>
      <c r="Q13" s="189" t="s">
        <v>9</v>
      </c>
      <c r="R13" s="191" t="s">
        <v>10</v>
      </c>
      <c r="S13" s="52"/>
      <c r="T13" s="52"/>
      <c r="U13" s="52"/>
      <c r="V13" s="52"/>
    </row>
    <row r="14" spans="1:22" ht="15.75" customHeight="1">
      <c r="A14" s="204"/>
      <c r="B14" s="9" t="s">
        <v>11</v>
      </c>
      <c r="C14" s="9" t="s">
        <v>12</v>
      </c>
      <c r="D14" s="9" t="s">
        <v>13</v>
      </c>
      <c r="E14" s="9" t="s">
        <v>14</v>
      </c>
      <c r="F14" s="9" t="s">
        <v>15</v>
      </c>
      <c r="G14" s="9" t="s">
        <v>16</v>
      </c>
      <c r="H14" s="9" t="s">
        <v>17</v>
      </c>
      <c r="I14" s="9" t="s">
        <v>18</v>
      </c>
      <c r="J14" s="135" t="s">
        <v>19</v>
      </c>
      <c r="K14" s="207"/>
      <c r="L14" s="204"/>
      <c r="M14" s="204"/>
      <c r="N14" s="204"/>
      <c r="O14" s="204"/>
      <c r="P14" s="204"/>
      <c r="Q14" s="204"/>
      <c r="R14" s="204"/>
      <c r="S14" s="52"/>
      <c r="T14" s="52"/>
      <c r="U14" s="52"/>
      <c r="V14" s="52"/>
    </row>
    <row r="15" spans="1:22" ht="15.75" customHeight="1">
      <c r="A15" s="10" t="s">
        <v>28</v>
      </c>
      <c r="B15" s="31">
        <v>83</v>
      </c>
      <c r="C15" s="31"/>
      <c r="D15" s="31"/>
      <c r="E15" s="31"/>
      <c r="F15" s="31"/>
      <c r="G15" s="31"/>
      <c r="H15" s="31"/>
      <c r="I15" s="31"/>
      <c r="J15" s="31"/>
      <c r="K15" s="51"/>
      <c r="L15" s="32"/>
      <c r="M15" s="33"/>
      <c r="N15" s="34"/>
      <c r="O15" s="35"/>
      <c r="P15" s="36">
        <v>83</v>
      </c>
      <c r="Q15" s="37"/>
      <c r="R15" s="35"/>
      <c r="S15" s="52"/>
      <c r="T15" s="52"/>
      <c r="U15" s="52"/>
      <c r="V15" s="52"/>
    </row>
    <row r="16" spans="1:22" ht="15.75" customHeight="1">
      <c r="A16" s="10" t="s">
        <v>29</v>
      </c>
      <c r="B16" s="31"/>
      <c r="C16" s="31">
        <v>75</v>
      </c>
      <c r="D16" s="31"/>
      <c r="E16" s="31"/>
      <c r="F16" s="31"/>
      <c r="G16" s="31"/>
      <c r="H16" s="31"/>
      <c r="I16" s="31"/>
      <c r="J16" s="31"/>
      <c r="K16" s="51"/>
      <c r="L16" s="38"/>
      <c r="M16" s="17"/>
      <c r="N16" s="39"/>
      <c r="O16" s="40">
        <f>IF(C16=0,"",C16/B15)</f>
        <v>0.90361445783132532</v>
      </c>
      <c r="P16" s="41">
        <v>75</v>
      </c>
      <c r="Q16" s="42">
        <f t="shared" ref="Q16:Q23" si="0">IF(P16=0,"",P16/P15)</f>
        <v>0.90361445783132532</v>
      </c>
      <c r="R16" s="42">
        <f t="shared" ref="R16:R23" si="1">IF(P16=0,"",100%-Q16)</f>
        <v>9.6385542168674676E-2</v>
      </c>
      <c r="S16" s="52"/>
      <c r="T16" s="52"/>
      <c r="U16" s="52"/>
      <c r="V16" s="52"/>
    </row>
    <row r="17" spans="1:22" ht="15.75" customHeight="1">
      <c r="A17" s="10" t="s">
        <v>30</v>
      </c>
      <c r="B17" s="31"/>
      <c r="C17" s="31"/>
      <c r="D17" s="31">
        <v>63</v>
      </c>
      <c r="E17" s="31"/>
      <c r="F17" s="31"/>
      <c r="G17" s="31"/>
      <c r="H17" s="31"/>
      <c r="I17" s="31"/>
      <c r="J17" s="31"/>
      <c r="K17" s="51"/>
      <c r="L17" s="38"/>
      <c r="M17" s="17"/>
      <c r="N17" s="39"/>
      <c r="O17" s="40">
        <f>IF(D17=0,"",D17/C16)</f>
        <v>0.84</v>
      </c>
      <c r="P17" s="41">
        <v>66</v>
      </c>
      <c r="Q17" s="42">
        <f t="shared" si="0"/>
        <v>0.88</v>
      </c>
      <c r="R17" s="42">
        <f t="shared" si="1"/>
        <v>0.12</v>
      </c>
      <c r="S17" s="52"/>
      <c r="T17" s="52"/>
      <c r="U17" s="52"/>
      <c r="V17" s="52"/>
    </row>
    <row r="18" spans="1:22" ht="15.75" customHeight="1">
      <c r="A18" s="10" t="s">
        <v>31</v>
      </c>
      <c r="B18" s="31"/>
      <c r="C18" s="31"/>
      <c r="D18" s="31"/>
      <c r="E18" s="31">
        <v>54</v>
      </c>
      <c r="F18" s="31"/>
      <c r="G18" s="31"/>
      <c r="H18" s="31"/>
      <c r="I18" s="31"/>
      <c r="J18" s="31"/>
      <c r="K18" s="51"/>
      <c r="L18" s="38"/>
      <c r="M18" s="17"/>
      <c r="N18" s="39"/>
      <c r="O18" s="40">
        <f>IF(E18=0,"",E18/D17)</f>
        <v>0.8571428571428571</v>
      </c>
      <c r="P18" s="41">
        <v>61</v>
      </c>
      <c r="Q18" s="42">
        <f t="shared" si="0"/>
        <v>0.9242424242424242</v>
      </c>
      <c r="R18" s="42">
        <f t="shared" si="1"/>
        <v>7.5757575757575801E-2</v>
      </c>
      <c r="S18" s="52"/>
      <c r="T18" s="52"/>
      <c r="U18" s="52"/>
      <c r="V18" s="52"/>
    </row>
    <row r="19" spans="1:22" ht="15.75" customHeight="1">
      <c r="A19" s="10" t="s">
        <v>32</v>
      </c>
      <c r="B19" s="31"/>
      <c r="C19" s="31"/>
      <c r="D19" s="31"/>
      <c r="E19" s="31"/>
      <c r="F19" s="31">
        <v>51</v>
      </c>
      <c r="G19" s="31"/>
      <c r="H19" s="31"/>
      <c r="I19" s="31"/>
      <c r="J19" s="31"/>
      <c r="K19" s="51"/>
      <c r="L19" s="38"/>
      <c r="M19" s="17"/>
      <c r="N19" s="39"/>
      <c r="O19" s="40">
        <f>IF(F19=0,"",F19/E18)</f>
        <v>0.94444444444444442</v>
      </c>
      <c r="P19" s="41">
        <v>57</v>
      </c>
      <c r="Q19" s="42">
        <f t="shared" si="0"/>
        <v>0.93442622950819676</v>
      </c>
      <c r="R19" s="42">
        <f t="shared" si="1"/>
        <v>6.557377049180324E-2</v>
      </c>
      <c r="S19" s="52"/>
      <c r="T19" s="52"/>
      <c r="U19" s="52"/>
      <c r="V19" s="52"/>
    </row>
    <row r="20" spans="1:22" ht="15.75" customHeight="1">
      <c r="A20" s="10" t="s">
        <v>33</v>
      </c>
      <c r="B20" s="31"/>
      <c r="C20" s="31"/>
      <c r="D20" s="31"/>
      <c r="E20" s="31"/>
      <c r="F20" s="31"/>
      <c r="G20" s="31">
        <v>47</v>
      </c>
      <c r="H20" s="31"/>
      <c r="I20" s="31"/>
      <c r="J20" s="31"/>
      <c r="K20" s="51"/>
      <c r="L20" s="38"/>
      <c r="M20" s="17"/>
      <c r="N20" s="39"/>
      <c r="O20" s="40">
        <f>IF(G20=0,"",G20/F19)</f>
        <v>0.92156862745098034</v>
      </c>
      <c r="P20" s="41">
        <v>57</v>
      </c>
      <c r="Q20" s="42">
        <f t="shared" si="0"/>
        <v>1</v>
      </c>
      <c r="R20" s="42">
        <f t="shared" si="1"/>
        <v>0</v>
      </c>
      <c r="S20" s="52"/>
      <c r="T20" s="52"/>
      <c r="U20" s="52"/>
      <c r="V20" s="52"/>
    </row>
    <row r="21" spans="1:22" ht="15.75" customHeight="1">
      <c r="A21" s="10" t="s">
        <v>34</v>
      </c>
      <c r="B21" s="31"/>
      <c r="C21" s="31"/>
      <c r="D21" s="31"/>
      <c r="E21" s="31"/>
      <c r="F21" s="31"/>
      <c r="G21" s="31"/>
      <c r="H21" s="31">
        <v>47</v>
      </c>
      <c r="I21" s="31"/>
      <c r="J21" s="31"/>
      <c r="K21" s="51"/>
      <c r="L21" s="38"/>
      <c r="M21" s="17"/>
      <c r="N21" s="39"/>
      <c r="O21" s="40">
        <f>IF(H21=0,"",H21/G20)</f>
        <v>1</v>
      </c>
      <c r="P21" s="41">
        <v>56</v>
      </c>
      <c r="Q21" s="42">
        <f t="shared" si="0"/>
        <v>0.98245614035087714</v>
      </c>
      <c r="R21" s="42">
        <f t="shared" si="1"/>
        <v>1.7543859649122862E-2</v>
      </c>
      <c r="S21" s="52"/>
      <c r="T21" s="52"/>
      <c r="U21" s="52"/>
      <c r="V21" s="52"/>
    </row>
    <row r="22" spans="1:22" ht="15.75" customHeight="1">
      <c r="A22" s="10" t="s">
        <v>35</v>
      </c>
      <c r="B22" s="31"/>
      <c r="C22" s="31"/>
      <c r="D22" s="31"/>
      <c r="E22" s="31"/>
      <c r="F22" s="31"/>
      <c r="G22" s="31"/>
      <c r="H22" s="31"/>
      <c r="I22" s="31">
        <v>46</v>
      </c>
      <c r="J22" s="31"/>
      <c r="K22" s="51"/>
      <c r="L22" s="38"/>
      <c r="M22" s="17"/>
      <c r="N22" s="39"/>
      <c r="O22" s="40">
        <f>IF(I22=0,"",I22/H21)</f>
        <v>0.97872340425531912</v>
      </c>
      <c r="P22" s="41">
        <v>56</v>
      </c>
      <c r="Q22" s="42">
        <f t="shared" si="0"/>
        <v>1</v>
      </c>
      <c r="R22" s="42">
        <f t="shared" si="1"/>
        <v>0</v>
      </c>
      <c r="S22" s="52"/>
      <c r="T22" s="52"/>
      <c r="U22" s="52"/>
      <c r="V22" s="52"/>
    </row>
    <row r="23" spans="1:22" ht="15.75" customHeight="1">
      <c r="A23" s="10" t="s">
        <v>36</v>
      </c>
      <c r="B23" s="31"/>
      <c r="C23" s="31"/>
      <c r="D23" s="31"/>
      <c r="E23" s="31"/>
      <c r="F23" s="31"/>
      <c r="G23" s="31"/>
      <c r="H23" s="31"/>
      <c r="I23" s="31"/>
      <c r="J23" s="31">
        <v>42</v>
      </c>
      <c r="K23" s="51">
        <v>34</v>
      </c>
      <c r="L23" s="38"/>
      <c r="M23" s="17"/>
      <c r="N23" s="39"/>
      <c r="O23" s="55">
        <f>IF(J23=0,"",J23/I22)</f>
        <v>0.91304347826086951</v>
      </c>
      <c r="P23" s="41">
        <v>54</v>
      </c>
      <c r="Q23" s="56">
        <f t="shared" si="0"/>
        <v>0.9642857142857143</v>
      </c>
      <c r="R23" s="56">
        <f t="shared" si="1"/>
        <v>3.5714285714285698E-2</v>
      </c>
      <c r="S23" s="52"/>
      <c r="T23" s="52"/>
      <c r="U23" s="52"/>
      <c r="V23" s="52"/>
    </row>
    <row r="24" spans="1:22" ht="15.75" customHeight="1">
      <c r="A24" s="10" t="s">
        <v>38</v>
      </c>
      <c r="B24" s="31"/>
      <c r="C24" s="31"/>
      <c r="D24" s="31"/>
      <c r="E24" s="31"/>
      <c r="F24" s="31"/>
      <c r="G24" s="31"/>
      <c r="H24" s="31"/>
      <c r="I24" s="31"/>
      <c r="J24" s="31">
        <v>8</v>
      </c>
      <c r="K24" s="51">
        <v>5</v>
      </c>
      <c r="L24" s="38"/>
      <c r="M24" s="17"/>
      <c r="N24" s="18"/>
      <c r="O24" s="59"/>
      <c r="P24" s="41">
        <v>17</v>
      </c>
      <c r="Q24" s="60"/>
      <c r="R24" s="61"/>
      <c r="S24" s="52"/>
      <c r="T24" s="52"/>
      <c r="U24" s="52"/>
      <c r="V24" s="52"/>
    </row>
    <row r="25" spans="1:22" ht="15.75" customHeight="1">
      <c r="A25" s="10" t="s">
        <v>39</v>
      </c>
      <c r="B25" s="31"/>
      <c r="C25" s="31"/>
      <c r="D25" s="31"/>
      <c r="E25" s="31"/>
      <c r="F25" s="31"/>
      <c r="G25" s="31"/>
      <c r="H25" s="31"/>
      <c r="I25" s="31"/>
      <c r="J25" s="31">
        <v>7</v>
      </c>
      <c r="K25" s="51">
        <v>3</v>
      </c>
      <c r="L25" s="38"/>
      <c r="M25" s="17"/>
      <c r="N25" s="18"/>
      <c r="O25" s="29"/>
      <c r="P25" s="44">
        <v>12</v>
      </c>
      <c r="Q25" s="46"/>
      <c r="R25" s="29"/>
      <c r="S25" s="52"/>
      <c r="T25" s="52"/>
      <c r="U25" s="52"/>
      <c r="V25" s="52"/>
    </row>
    <row r="26" spans="1:22" ht="15.75" customHeight="1">
      <c r="A26" s="10" t="s">
        <v>40</v>
      </c>
      <c r="B26" s="31"/>
      <c r="C26" s="31"/>
      <c r="D26" s="31"/>
      <c r="E26" s="31"/>
      <c r="F26" s="31"/>
      <c r="G26" s="31"/>
      <c r="H26" s="31"/>
      <c r="I26" s="31"/>
      <c r="J26" s="31">
        <v>2</v>
      </c>
      <c r="K26" s="51">
        <v>2</v>
      </c>
      <c r="L26" s="38"/>
      <c r="M26" s="17"/>
      <c r="N26" s="18"/>
      <c r="O26" s="29"/>
      <c r="P26" s="44">
        <v>6</v>
      </c>
      <c r="Q26" s="46"/>
      <c r="R26" s="29"/>
      <c r="S26" s="52"/>
      <c r="T26" s="52"/>
      <c r="U26" s="52"/>
      <c r="V26" s="52"/>
    </row>
    <row r="27" spans="1:22" ht="15.75" customHeight="1">
      <c r="A27" s="10" t="s">
        <v>41</v>
      </c>
      <c r="B27" s="31"/>
      <c r="C27" s="31"/>
      <c r="D27" s="31"/>
      <c r="E27" s="31"/>
      <c r="F27" s="31"/>
      <c r="G27" s="31"/>
      <c r="H27" s="31"/>
      <c r="I27" s="31"/>
      <c r="J27" s="31">
        <v>1</v>
      </c>
      <c r="K27" s="51"/>
      <c r="L27" s="38"/>
      <c r="M27" s="17"/>
      <c r="N27" s="18"/>
      <c r="O27" s="29"/>
      <c r="P27" s="44">
        <v>2</v>
      </c>
      <c r="Q27" s="46"/>
      <c r="R27" s="29"/>
      <c r="S27" s="52"/>
      <c r="T27" s="52"/>
      <c r="U27" s="52"/>
      <c r="V27" s="52"/>
    </row>
    <row r="28" spans="1:22" ht="15.75" customHeight="1">
      <c r="A28" s="10" t="s">
        <v>42</v>
      </c>
      <c r="B28" s="31"/>
      <c r="C28" s="31"/>
      <c r="D28" s="31"/>
      <c r="E28" s="31"/>
      <c r="F28" s="31"/>
      <c r="G28" s="31"/>
      <c r="H28" s="31"/>
      <c r="I28" s="31"/>
      <c r="J28" s="31">
        <v>1</v>
      </c>
      <c r="K28" s="51"/>
      <c r="L28" s="38"/>
      <c r="M28" s="17"/>
      <c r="N28" s="18"/>
      <c r="O28" s="29"/>
      <c r="P28" s="44">
        <v>1</v>
      </c>
      <c r="Q28" s="46"/>
      <c r="R28" s="29"/>
      <c r="S28" s="52"/>
      <c r="T28" s="52"/>
      <c r="U28" s="52"/>
      <c r="V28" s="52"/>
    </row>
    <row r="29" spans="1:22" ht="15.75" customHeight="1">
      <c r="A29" s="10" t="s">
        <v>43</v>
      </c>
      <c r="B29" s="31"/>
      <c r="C29" s="31"/>
      <c r="D29" s="31"/>
      <c r="E29" s="31"/>
      <c r="F29" s="31"/>
      <c r="G29" s="31"/>
      <c r="H29" s="31"/>
      <c r="I29" s="31"/>
      <c r="J29" s="31">
        <v>1</v>
      </c>
      <c r="K29" s="51">
        <v>1</v>
      </c>
      <c r="L29" s="38"/>
      <c r="M29" s="17"/>
      <c r="N29" s="18"/>
      <c r="O29" s="29"/>
      <c r="P29" s="44">
        <v>1</v>
      </c>
      <c r="Q29" s="46"/>
      <c r="R29" s="29"/>
      <c r="S29" s="52"/>
      <c r="T29" s="52"/>
      <c r="U29" s="52"/>
      <c r="V29" s="52"/>
    </row>
    <row r="30" spans="1:22" ht="15.75" customHeight="1">
      <c r="A30" s="10" t="s">
        <v>44</v>
      </c>
      <c r="B30" s="31"/>
      <c r="C30" s="31"/>
      <c r="D30" s="31"/>
      <c r="E30" s="31"/>
      <c r="F30" s="31"/>
      <c r="G30" s="31"/>
      <c r="H30" s="31"/>
      <c r="I30" s="31"/>
      <c r="J30" s="31"/>
      <c r="K30" s="51"/>
      <c r="L30" s="38"/>
      <c r="M30" s="17"/>
      <c r="N30" s="18"/>
      <c r="O30" s="29"/>
      <c r="P30" s="44"/>
      <c r="Q30" s="46"/>
      <c r="R30" s="29"/>
      <c r="S30" s="52"/>
      <c r="T30" s="52"/>
      <c r="U30" s="52"/>
      <c r="V30" s="52"/>
    </row>
    <row r="31" spans="1:22" ht="15.75" customHeight="1">
      <c r="A31" s="10" t="s">
        <v>47</v>
      </c>
      <c r="B31" s="31"/>
      <c r="C31" s="31"/>
      <c r="D31" s="31"/>
      <c r="E31" s="31"/>
      <c r="F31" s="31"/>
      <c r="G31" s="31"/>
      <c r="H31" s="31"/>
      <c r="I31" s="31"/>
      <c r="J31" s="31"/>
      <c r="K31" s="51"/>
      <c r="L31" s="38"/>
      <c r="M31" s="17"/>
      <c r="N31" s="18"/>
      <c r="O31" s="29"/>
      <c r="P31" s="44"/>
      <c r="Q31" s="46"/>
      <c r="R31" s="29"/>
      <c r="S31" s="52"/>
      <c r="T31" s="52"/>
      <c r="U31" s="52"/>
      <c r="V31" s="52"/>
    </row>
    <row r="32" spans="1:22" ht="15.75" customHeight="1">
      <c r="A32" s="10" t="s">
        <v>49</v>
      </c>
      <c r="B32" s="31"/>
      <c r="C32" s="31"/>
      <c r="D32" s="31"/>
      <c r="E32" s="31"/>
      <c r="F32" s="31"/>
      <c r="G32" s="31"/>
      <c r="H32" s="31"/>
      <c r="I32" s="31"/>
      <c r="J32" s="31"/>
      <c r="K32" s="51"/>
      <c r="L32" s="38"/>
      <c r="M32" s="17"/>
      <c r="N32" s="18"/>
      <c r="O32" s="29"/>
      <c r="P32" s="44"/>
      <c r="Q32" s="46"/>
      <c r="R32" s="29"/>
      <c r="S32" s="52"/>
      <c r="T32" s="52"/>
      <c r="U32" s="52"/>
      <c r="V32" s="52"/>
    </row>
    <row r="33" spans="1:22" ht="15.75" customHeight="1">
      <c r="A33" s="10" t="s">
        <v>52</v>
      </c>
      <c r="B33" s="115"/>
      <c r="C33" s="115"/>
      <c r="D33" s="115"/>
      <c r="E33" s="115"/>
      <c r="F33" s="115"/>
      <c r="G33" s="115"/>
      <c r="H33" s="115"/>
      <c r="I33" s="115"/>
      <c r="J33" s="115"/>
      <c r="K33" s="51"/>
      <c r="L33" s="47"/>
      <c r="M33" s="48"/>
      <c r="N33" s="49"/>
      <c r="O33" s="120"/>
      <c r="P33" s="44"/>
      <c r="Q33" s="121"/>
      <c r="R33" s="120"/>
      <c r="S33" s="52"/>
      <c r="T33" s="52"/>
      <c r="U33" s="52"/>
      <c r="V33" s="52"/>
    </row>
    <row r="34" spans="1:22" ht="18.75" customHeight="1">
      <c r="A34" s="14"/>
      <c r="B34" s="193" t="s">
        <v>37</v>
      </c>
      <c r="C34" s="193"/>
      <c r="D34" s="193"/>
      <c r="E34" s="193"/>
      <c r="F34" s="193"/>
      <c r="G34" s="193"/>
      <c r="H34" s="193"/>
      <c r="I34" s="193"/>
      <c r="J34" s="193"/>
      <c r="K34" s="114">
        <f>SUM(K15:K33)</f>
        <v>45</v>
      </c>
      <c r="L34" s="30">
        <f>IF(K23=0,"",K23/B15)</f>
        <v>0.40963855421686746</v>
      </c>
      <c r="M34" s="30">
        <f>IF(K34=0,"",K34/B15)</f>
        <v>0.54216867469879515</v>
      </c>
      <c r="N34" s="30">
        <f>IF(K23=0,"",M34-L34)</f>
        <v>0.13253012048192769</v>
      </c>
      <c r="O34" s="5"/>
      <c r="P34" s="6"/>
      <c r="Q34" s="16"/>
      <c r="R34" s="5"/>
      <c r="S34" s="52"/>
      <c r="T34" s="52"/>
      <c r="U34" s="52"/>
      <c r="V34" s="52"/>
    </row>
    <row r="35" spans="1:22" ht="12.75" customHeight="1">
      <c r="L35" s="5"/>
      <c r="M35" s="5"/>
      <c r="O35" s="5"/>
      <c r="S35" s="52"/>
      <c r="T35" s="52"/>
      <c r="U35" s="52"/>
      <c r="V35" s="52"/>
    </row>
    <row r="36" spans="1:22" ht="12.75" customHeight="1">
      <c r="L36" s="5"/>
      <c r="M36" s="5"/>
      <c r="O36" s="5"/>
      <c r="S36" s="52"/>
      <c r="T36" s="52"/>
      <c r="U36" s="52"/>
      <c r="V36" s="52"/>
    </row>
    <row r="37" spans="1:22" ht="26.25">
      <c r="A37" s="7"/>
      <c r="B37" s="194" t="s">
        <v>72</v>
      </c>
      <c r="C37" s="194"/>
      <c r="D37" s="194"/>
      <c r="E37" s="194"/>
      <c r="F37" s="194"/>
      <c r="G37" s="194"/>
      <c r="H37" s="194"/>
      <c r="I37" s="194"/>
      <c r="J37" s="194"/>
      <c r="K37" s="113" t="s">
        <v>29</v>
      </c>
      <c r="L37" s="67"/>
      <c r="M37" s="67"/>
      <c r="N37" s="6"/>
      <c r="O37" s="5"/>
      <c r="P37" s="6"/>
      <c r="Q37" s="6"/>
      <c r="R37" s="6"/>
      <c r="S37" s="52"/>
      <c r="T37" s="52"/>
      <c r="U37" s="52"/>
      <c r="V37" s="52"/>
    </row>
    <row r="38" spans="1:22" ht="20.25">
      <c r="A38" s="195" t="s">
        <v>1</v>
      </c>
      <c r="B38" s="197" t="s">
        <v>2</v>
      </c>
      <c r="C38" s="205"/>
      <c r="D38" s="205"/>
      <c r="E38" s="205"/>
      <c r="F38" s="205"/>
      <c r="G38" s="205"/>
      <c r="H38" s="205"/>
      <c r="I38" s="205"/>
      <c r="J38" s="206"/>
      <c r="K38" s="200" t="s">
        <v>3</v>
      </c>
      <c r="L38" s="191" t="s">
        <v>4</v>
      </c>
      <c r="M38" s="191" t="s">
        <v>5</v>
      </c>
      <c r="N38" s="202" t="s">
        <v>6</v>
      </c>
      <c r="O38" s="191" t="s">
        <v>7</v>
      </c>
      <c r="P38" s="189" t="s">
        <v>8</v>
      </c>
      <c r="Q38" s="189" t="s">
        <v>9</v>
      </c>
      <c r="R38" s="191" t="s">
        <v>10</v>
      </c>
      <c r="S38" s="52"/>
      <c r="T38" s="52"/>
      <c r="U38" s="52"/>
      <c r="V38" s="52"/>
    </row>
    <row r="39" spans="1:22" ht="15.75" customHeight="1">
      <c r="A39" s="204"/>
      <c r="B39" s="9" t="s">
        <v>11</v>
      </c>
      <c r="C39" s="9" t="s">
        <v>12</v>
      </c>
      <c r="D39" s="9" t="s">
        <v>13</v>
      </c>
      <c r="E39" s="9" t="s">
        <v>14</v>
      </c>
      <c r="F39" s="9" t="s">
        <v>15</v>
      </c>
      <c r="G39" s="9" t="s">
        <v>16</v>
      </c>
      <c r="H39" s="9" t="s">
        <v>17</v>
      </c>
      <c r="I39" s="9" t="s">
        <v>18</v>
      </c>
      <c r="J39" s="135" t="s">
        <v>19</v>
      </c>
      <c r="K39" s="207"/>
      <c r="L39" s="204"/>
      <c r="M39" s="204"/>
      <c r="N39" s="204"/>
      <c r="O39" s="204"/>
      <c r="P39" s="204"/>
      <c r="Q39" s="204"/>
      <c r="R39" s="204"/>
      <c r="S39" s="52"/>
      <c r="T39" s="52"/>
      <c r="U39" s="52"/>
      <c r="V39" s="52"/>
    </row>
    <row r="40" spans="1:22" ht="15.75" customHeight="1">
      <c r="A40" s="10" t="s">
        <v>29</v>
      </c>
      <c r="B40" s="31">
        <v>43</v>
      </c>
      <c r="C40" s="31"/>
      <c r="D40" s="31"/>
      <c r="E40" s="31"/>
      <c r="F40" s="31"/>
      <c r="G40" s="31"/>
      <c r="H40" s="31"/>
      <c r="I40" s="31"/>
      <c r="J40" s="31"/>
      <c r="K40" s="51"/>
      <c r="L40" s="32"/>
      <c r="M40" s="33"/>
      <c r="N40" s="34"/>
      <c r="O40" s="35"/>
      <c r="P40" s="36">
        <v>43</v>
      </c>
      <c r="Q40" s="37"/>
      <c r="R40" s="35"/>
      <c r="S40" s="52"/>
      <c r="T40" s="52"/>
      <c r="U40" s="52"/>
      <c r="V40" s="52"/>
    </row>
    <row r="41" spans="1:22" ht="15.75" customHeight="1">
      <c r="A41" s="10" t="s">
        <v>30</v>
      </c>
      <c r="B41" s="31"/>
      <c r="C41" s="31">
        <v>41</v>
      </c>
      <c r="D41" s="31"/>
      <c r="E41" s="31"/>
      <c r="F41" s="31"/>
      <c r="G41" s="31"/>
      <c r="H41" s="31"/>
      <c r="I41" s="31"/>
      <c r="J41" s="31"/>
      <c r="K41" s="51"/>
      <c r="L41" s="38"/>
      <c r="M41" s="17"/>
      <c r="N41" s="39"/>
      <c r="O41" s="40">
        <f>IF(C41=0,"",C41/B40)</f>
        <v>0.95348837209302328</v>
      </c>
      <c r="P41" s="41">
        <v>41</v>
      </c>
      <c r="Q41" s="42">
        <f t="shared" ref="Q41:Q48" si="2">IF(P41=0,"",P41/P40)</f>
        <v>0.95348837209302328</v>
      </c>
      <c r="R41" s="42">
        <f t="shared" ref="R41:R48" si="3">IF(P41=0,"",100%-Q41)</f>
        <v>4.6511627906976716E-2</v>
      </c>
      <c r="S41" s="52"/>
      <c r="T41" s="52"/>
      <c r="U41" s="52"/>
      <c r="V41" s="52"/>
    </row>
    <row r="42" spans="1:22" ht="15.75" customHeight="1">
      <c r="A42" s="10" t="s">
        <v>31</v>
      </c>
      <c r="B42" s="31"/>
      <c r="C42" s="31"/>
      <c r="D42" s="31">
        <v>39</v>
      </c>
      <c r="E42" s="31"/>
      <c r="F42" s="31"/>
      <c r="G42" s="31"/>
      <c r="H42" s="31"/>
      <c r="I42" s="31"/>
      <c r="J42" s="31"/>
      <c r="K42" s="51"/>
      <c r="L42" s="38"/>
      <c r="M42" s="17"/>
      <c r="N42" s="39"/>
      <c r="O42" s="40">
        <f>IF(D42=0,"",D42/C41)</f>
        <v>0.95121951219512191</v>
      </c>
      <c r="P42" s="41">
        <v>39</v>
      </c>
      <c r="Q42" s="42">
        <f t="shared" si="2"/>
        <v>0.95121951219512191</v>
      </c>
      <c r="R42" s="42">
        <f t="shared" si="3"/>
        <v>4.8780487804878092E-2</v>
      </c>
      <c r="S42" s="52"/>
      <c r="T42" s="52"/>
      <c r="U42" s="52"/>
      <c r="V42" s="52"/>
    </row>
    <row r="43" spans="1:22" ht="15.75" customHeight="1">
      <c r="A43" s="10" t="s">
        <v>32</v>
      </c>
      <c r="B43" s="31"/>
      <c r="C43" s="31"/>
      <c r="D43" s="31"/>
      <c r="E43" s="31">
        <v>36</v>
      </c>
      <c r="F43" s="31"/>
      <c r="G43" s="31"/>
      <c r="H43" s="31"/>
      <c r="I43" s="31"/>
      <c r="J43" s="31"/>
      <c r="K43" s="51"/>
      <c r="L43" s="38"/>
      <c r="M43" s="17"/>
      <c r="N43" s="39"/>
      <c r="O43" s="40">
        <f>IF(E43=0,"",E43/D42)</f>
        <v>0.92307692307692313</v>
      </c>
      <c r="P43" s="41">
        <v>38</v>
      </c>
      <c r="Q43" s="42">
        <f t="shared" si="2"/>
        <v>0.97435897435897434</v>
      </c>
      <c r="R43" s="42">
        <f t="shared" si="3"/>
        <v>2.5641025641025661E-2</v>
      </c>
      <c r="S43" s="52"/>
      <c r="T43" s="52"/>
      <c r="U43" s="52"/>
      <c r="V43" s="52"/>
    </row>
    <row r="44" spans="1:22" ht="15.75" customHeight="1">
      <c r="A44" s="10" t="s">
        <v>33</v>
      </c>
      <c r="B44" s="31"/>
      <c r="C44" s="31"/>
      <c r="D44" s="31"/>
      <c r="E44" s="31"/>
      <c r="F44" s="31">
        <v>34</v>
      </c>
      <c r="G44" s="31"/>
      <c r="H44" s="31"/>
      <c r="I44" s="31"/>
      <c r="J44" s="31"/>
      <c r="K44" s="51"/>
      <c r="L44" s="38"/>
      <c r="M44" s="17"/>
      <c r="N44" s="39"/>
      <c r="O44" s="40">
        <f>IF(F44=0,"",F44/E43)</f>
        <v>0.94444444444444442</v>
      </c>
      <c r="P44" s="41">
        <v>36</v>
      </c>
      <c r="Q44" s="42">
        <f t="shared" si="2"/>
        <v>0.94736842105263153</v>
      </c>
      <c r="R44" s="42">
        <f t="shared" si="3"/>
        <v>5.2631578947368474E-2</v>
      </c>
      <c r="S44" s="52"/>
      <c r="T44" s="52"/>
      <c r="U44" s="52"/>
      <c r="V44" s="52"/>
    </row>
    <row r="45" spans="1:22" ht="15.75" customHeight="1">
      <c r="A45" s="10" t="s">
        <v>34</v>
      </c>
      <c r="B45" s="31"/>
      <c r="C45" s="31"/>
      <c r="D45" s="31"/>
      <c r="E45" s="31"/>
      <c r="F45" s="31"/>
      <c r="G45" s="31">
        <v>34</v>
      </c>
      <c r="H45" s="31"/>
      <c r="I45" s="31"/>
      <c r="J45" s="31"/>
      <c r="K45" s="51"/>
      <c r="L45" s="38"/>
      <c r="M45" s="17"/>
      <c r="N45" s="39"/>
      <c r="O45" s="40">
        <f>IF(G45=0,"",G45/F44)</f>
        <v>1</v>
      </c>
      <c r="P45" s="41">
        <v>36</v>
      </c>
      <c r="Q45" s="42">
        <f t="shared" si="2"/>
        <v>1</v>
      </c>
      <c r="R45" s="42">
        <f t="shared" si="3"/>
        <v>0</v>
      </c>
      <c r="S45" s="52"/>
      <c r="T45" s="52"/>
      <c r="U45" s="52"/>
      <c r="V45" s="52"/>
    </row>
    <row r="46" spans="1:22" ht="15.75" customHeight="1">
      <c r="A46" s="10" t="s">
        <v>35</v>
      </c>
      <c r="B46" s="31"/>
      <c r="C46" s="31"/>
      <c r="D46" s="31"/>
      <c r="E46" s="31"/>
      <c r="F46" s="31"/>
      <c r="G46" s="31"/>
      <c r="H46" s="31">
        <v>32</v>
      </c>
      <c r="I46" s="31"/>
      <c r="J46" s="31"/>
      <c r="K46" s="51"/>
      <c r="L46" s="38"/>
      <c r="M46" s="17"/>
      <c r="N46" s="39"/>
      <c r="O46" s="40">
        <f>IF(H46=0,"",H46/G45)</f>
        <v>0.94117647058823528</v>
      </c>
      <c r="P46" s="41">
        <v>36</v>
      </c>
      <c r="Q46" s="42">
        <f t="shared" si="2"/>
        <v>1</v>
      </c>
      <c r="R46" s="42">
        <f t="shared" si="3"/>
        <v>0</v>
      </c>
      <c r="S46" s="52"/>
      <c r="T46" s="52"/>
      <c r="U46" s="52"/>
      <c r="V46" s="52"/>
    </row>
    <row r="47" spans="1:22" ht="15.75" customHeight="1">
      <c r="A47" s="10" t="s">
        <v>36</v>
      </c>
      <c r="B47" s="31"/>
      <c r="C47" s="31"/>
      <c r="D47" s="31"/>
      <c r="E47" s="31"/>
      <c r="F47" s="31"/>
      <c r="G47" s="31"/>
      <c r="H47" s="31"/>
      <c r="I47" s="31">
        <v>31</v>
      </c>
      <c r="J47" s="31"/>
      <c r="K47" s="51">
        <v>1</v>
      </c>
      <c r="L47" s="38"/>
      <c r="M47" s="17"/>
      <c r="N47" s="39"/>
      <c r="O47" s="40">
        <f>IF(I47=0,"",I47/H46)</f>
        <v>0.96875</v>
      </c>
      <c r="P47" s="41">
        <v>35</v>
      </c>
      <c r="Q47" s="42">
        <f t="shared" si="2"/>
        <v>0.97222222222222221</v>
      </c>
      <c r="R47" s="42">
        <f t="shared" si="3"/>
        <v>2.777777777777779E-2</v>
      </c>
      <c r="S47" s="52"/>
      <c r="T47" s="52"/>
      <c r="U47" s="52"/>
      <c r="V47" s="52"/>
    </row>
    <row r="48" spans="1:22" ht="15.75" customHeight="1">
      <c r="A48" s="10" t="s">
        <v>38</v>
      </c>
      <c r="B48" s="31"/>
      <c r="C48" s="31"/>
      <c r="D48" s="31"/>
      <c r="E48" s="31"/>
      <c r="F48" s="31"/>
      <c r="G48" s="31"/>
      <c r="H48" s="31"/>
      <c r="I48" s="31"/>
      <c r="J48" s="31">
        <v>30</v>
      </c>
      <c r="K48" s="51">
        <v>27</v>
      </c>
      <c r="L48" s="38"/>
      <c r="M48" s="17"/>
      <c r="N48" s="39"/>
      <c r="O48" s="55">
        <f>IF(J48=0,"",J48/I47)</f>
        <v>0.967741935483871</v>
      </c>
      <c r="P48" s="41">
        <v>34</v>
      </c>
      <c r="Q48" s="56">
        <f t="shared" si="2"/>
        <v>0.97142857142857142</v>
      </c>
      <c r="R48" s="56">
        <f t="shared" si="3"/>
        <v>2.8571428571428581E-2</v>
      </c>
      <c r="S48" s="52"/>
      <c r="T48" s="52"/>
      <c r="U48" s="52"/>
      <c r="V48" s="52"/>
    </row>
    <row r="49" spans="1:22" ht="15.75" customHeight="1">
      <c r="A49" s="10" t="s">
        <v>39</v>
      </c>
      <c r="B49" s="31"/>
      <c r="C49" s="31"/>
      <c r="D49" s="31"/>
      <c r="E49" s="31"/>
      <c r="F49" s="31"/>
      <c r="G49" s="31"/>
      <c r="H49" s="31"/>
      <c r="I49" s="31"/>
      <c r="J49" s="31">
        <v>4</v>
      </c>
      <c r="K49" s="51">
        <v>3</v>
      </c>
      <c r="L49" s="38"/>
      <c r="M49" s="17"/>
      <c r="N49" s="18"/>
      <c r="O49" s="59"/>
      <c r="P49" s="41">
        <v>6</v>
      </c>
      <c r="Q49" s="60"/>
      <c r="R49" s="61"/>
      <c r="S49" s="52"/>
      <c r="T49" s="52"/>
      <c r="U49" s="52"/>
      <c r="V49" s="52"/>
    </row>
    <row r="50" spans="1:22" ht="15.75" customHeight="1">
      <c r="A50" s="10" t="s">
        <v>40</v>
      </c>
      <c r="B50" s="31"/>
      <c r="C50" s="31"/>
      <c r="D50" s="31"/>
      <c r="E50" s="31"/>
      <c r="F50" s="31"/>
      <c r="G50" s="31"/>
      <c r="H50" s="31"/>
      <c r="I50" s="31"/>
      <c r="J50" s="31">
        <v>1</v>
      </c>
      <c r="K50" s="51">
        <v>1</v>
      </c>
      <c r="L50" s="38"/>
      <c r="M50" s="17"/>
      <c r="N50" s="18"/>
      <c r="O50" s="29"/>
      <c r="P50" s="44">
        <v>3</v>
      </c>
      <c r="Q50" s="46"/>
      <c r="R50" s="29"/>
      <c r="S50" s="52"/>
      <c r="T50" s="52"/>
      <c r="U50" s="52"/>
      <c r="V50" s="52"/>
    </row>
    <row r="51" spans="1:22" ht="15.75" customHeight="1">
      <c r="A51" s="10" t="s">
        <v>41</v>
      </c>
      <c r="B51" s="31"/>
      <c r="C51" s="31"/>
      <c r="D51" s="31"/>
      <c r="E51" s="31"/>
      <c r="F51" s="31"/>
      <c r="G51" s="31"/>
      <c r="H51" s="31"/>
      <c r="I51" s="31"/>
      <c r="J51" s="31">
        <v>1</v>
      </c>
      <c r="K51" s="51"/>
      <c r="L51" s="38"/>
      <c r="M51" s="17"/>
      <c r="N51" s="18"/>
      <c r="O51" s="29"/>
      <c r="P51" s="44">
        <v>1</v>
      </c>
      <c r="Q51" s="46"/>
      <c r="R51" s="29"/>
      <c r="S51" s="52"/>
      <c r="T51" s="52"/>
      <c r="U51" s="52"/>
      <c r="V51" s="52"/>
    </row>
    <row r="52" spans="1:22" ht="15.75" customHeight="1">
      <c r="A52" s="10" t="s">
        <v>42</v>
      </c>
      <c r="B52" s="31"/>
      <c r="C52" s="31"/>
      <c r="D52" s="31"/>
      <c r="E52" s="31"/>
      <c r="F52" s="31"/>
      <c r="G52" s="31"/>
      <c r="H52" s="31"/>
      <c r="I52" s="31"/>
      <c r="J52" s="31">
        <v>1</v>
      </c>
      <c r="K52" s="51"/>
      <c r="L52" s="38"/>
      <c r="M52" s="17"/>
      <c r="N52" s="18"/>
      <c r="O52" s="29"/>
      <c r="P52" s="44">
        <v>1</v>
      </c>
      <c r="Q52" s="46"/>
      <c r="R52" s="29"/>
      <c r="S52" s="52"/>
      <c r="T52" s="52"/>
      <c r="U52" s="52"/>
      <c r="V52" s="52"/>
    </row>
    <row r="53" spans="1:22" ht="15.75" customHeight="1">
      <c r="A53" s="10" t="s">
        <v>43</v>
      </c>
      <c r="B53" s="31"/>
      <c r="C53" s="31"/>
      <c r="D53" s="31"/>
      <c r="E53" s="31"/>
      <c r="F53" s="31"/>
      <c r="G53" s="31"/>
      <c r="H53" s="31"/>
      <c r="I53" s="31"/>
      <c r="J53" s="31">
        <v>1</v>
      </c>
      <c r="K53" s="51"/>
      <c r="L53" s="38"/>
      <c r="M53" s="17"/>
      <c r="N53" s="18"/>
      <c r="O53" s="29"/>
      <c r="P53" s="44">
        <v>1</v>
      </c>
      <c r="Q53" s="46"/>
      <c r="R53" s="29"/>
      <c r="S53" s="52"/>
      <c r="T53" s="52"/>
      <c r="U53" s="52"/>
      <c r="V53" s="52"/>
    </row>
    <row r="54" spans="1:22" ht="15.75" customHeight="1">
      <c r="A54" s="10" t="s">
        <v>44</v>
      </c>
      <c r="B54" s="31"/>
      <c r="C54" s="31"/>
      <c r="D54" s="31"/>
      <c r="E54" s="31"/>
      <c r="F54" s="31"/>
      <c r="G54" s="31"/>
      <c r="H54" s="31"/>
      <c r="I54" s="31"/>
      <c r="J54" s="31"/>
      <c r="K54" s="51"/>
      <c r="L54" s="38"/>
      <c r="M54" s="17"/>
      <c r="N54" s="18"/>
      <c r="O54" s="29"/>
      <c r="P54" s="44"/>
      <c r="Q54" s="46"/>
      <c r="R54" s="29"/>
      <c r="S54" s="52"/>
      <c r="T54" s="52"/>
      <c r="U54" s="52"/>
      <c r="V54" s="52"/>
    </row>
    <row r="55" spans="1:22" ht="15.75" customHeight="1">
      <c r="A55" s="10" t="s">
        <v>47</v>
      </c>
      <c r="B55" s="31"/>
      <c r="C55" s="31"/>
      <c r="D55" s="31"/>
      <c r="E55" s="31"/>
      <c r="F55" s="31"/>
      <c r="G55" s="31"/>
      <c r="H55" s="31"/>
      <c r="I55" s="31"/>
      <c r="J55" s="31"/>
      <c r="K55" s="51"/>
      <c r="L55" s="38"/>
      <c r="M55" s="17"/>
      <c r="N55" s="18"/>
      <c r="O55" s="29"/>
      <c r="P55" s="44"/>
      <c r="Q55" s="46"/>
      <c r="R55" s="29"/>
      <c r="S55" s="52"/>
      <c r="T55" s="52"/>
      <c r="U55" s="52"/>
      <c r="V55" s="52"/>
    </row>
    <row r="56" spans="1:22" ht="15.75" customHeight="1">
      <c r="A56" s="10" t="s">
        <v>49</v>
      </c>
      <c r="B56" s="31"/>
      <c r="C56" s="31"/>
      <c r="D56" s="31"/>
      <c r="E56" s="31"/>
      <c r="F56" s="31"/>
      <c r="G56" s="31"/>
      <c r="H56" s="31"/>
      <c r="I56" s="31"/>
      <c r="J56" s="31"/>
      <c r="K56" s="51"/>
      <c r="L56" s="38"/>
      <c r="M56" s="17"/>
      <c r="N56" s="18"/>
      <c r="O56" s="29"/>
      <c r="P56" s="44"/>
      <c r="Q56" s="46"/>
      <c r="R56" s="29"/>
      <c r="S56" s="52"/>
      <c r="T56" s="52"/>
      <c r="U56" s="52"/>
      <c r="V56" s="52"/>
    </row>
    <row r="57" spans="1:22" ht="15.75">
      <c r="A57" s="10" t="s">
        <v>52</v>
      </c>
      <c r="B57" s="115"/>
      <c r="C57" s="115"/>
      <c r="D57" s="115"/>
      <c r="E57" s="115"/>
      <c r="F57" s="115"/>
      <c r="G57" s="115"/>
      <c r="H57" s="115"/>
      <c r="I57" s="115"/>
      <c r="J57" s="115"/>
      <c r="K57" s="51"/>
      <c r="L57" s="47"/>
      <c r="M57" s="48"/>
      <c r="N57" s="49"/>
      <c r="O57" s="48"/>
      <c r="P57" s="49"/>
      <c r="Q57" s="49"/>
      <c r="R57" s="117"/>
      <c r="S57" s="52"/>
      <c r="T57" s="52"/>
      <c r="U57" s="52"/>
      <c r="V57" s="52"/>
    </row>
    <row r="58" spans="1:22" ht="18.75" customHeight="1">
      <c r="A58" s="14"/>
      <c r="B58" s="193" t="s">
        <v>37</v>
      </c>
      <c r="C58" s="193"/>
      <c r="D58" s="193"/>
      <c r="E58" s="193"/>
      <c r="F58" s="193"/>
      <c r="G58" s="193"/>
      <c r="H58" s="193"/>
      <c r="I58" s="193"/>
      <c r="J58" s="193"/>
      <c r="K58" s="114">
        <f>SUM(K40:K57)</f>
        <v>32</v>
      </c>
      <c r="L58" s="30">
        <f>IF(K48=0,"",(K47+K48)/B40)</f>
        <v>0.65116279069767447</v>
      </c>
      <c r="M58" s="30">
        <f>IF(K58=0,"",K58/B40)</f>
        <v>0.7441860465116279</v>
      </c>
      <c r="N58" s="30">
        <f>IF(K48=0,"",M58-L58)</f>
        <v>9.3023255813953432E-2</v>
      </c>
      <c r="O58" s="5"/>
      <c r="P58" s="6"/>
      <c r="Q58" s="16"/>
      <c r="R58" s="5"/>
      <c r="S58" s="52"/>
      <c r="T58" s="52"/>
      <c r="U58" s="52"/>
      <c r="V58" s="52"/>
    </row>
    <row r="59" spans="1:22" ht="12.75" customHeight="1">
      <c r="L59" s="5"/>
      <c r="M59" s="5"/>
      <c r="O59" s="5"/>
      <c r="S59" s="52"/>
      <c r="T59" s="52"/>
      <c r="U59" s="52"/>
      <c r="V59" s="52"/>
    </row>
    <row r="60" spans="1:22" ht="12.75" customHeight="1">
      <c r="L60" s="5"/>
      <c r="M60" s="5"/>
      <c r="O60" s="5"/>
      <c r="S60" s="52"/>
      <c r="T60" s="52"/>
      <c r="U60" s="52"/>
      <c r="V60" s="52"/>
    </row>
    <row r="61" spans="1:22" ht="26.25" customHeight="1">
      <c r="A61" s="7"/>
      <c r="B61" s="194" t="s">
        <v>72</v>
      </c>
      <c r="C61" s="194"/>
      <c r="D61" s="194"/>
      <c r="E61" s="194"/>
      <c r="F61" s="194"/>
      <c r="G61" s="194"/>
      <c r="H61" s="194"/>
      <c r="I61" s="194"/>
      <c r="J61" s="194"/>
      <c r="K61" s="113" t="s">
        <v>30</v>
      </c>
      <c r="L61" s="67"/>
      <c r="M61" s="67"/>
      <c r="N61" s="6"/>
      <c r="O61" s="5"/>
      <c r="P61" s="6"/>
      <c r="Q61" s="6"/>
      <c r="R61" s="6"/>
      <c r="S61" s="52"/>
      <c r="T61" s="52"/>
      <c r="U61" s="52"/>
      <c r="V61" s="52"/>
    </row>
    <row r="62" spans="1:22" ht="20.25">
      <c r="A62" s="195" t="s">
        <v>1</v>
      </c>
      <c r="B62" s="197" t="s">
        <v>2</v>
      </c>
      <c r="C62" s="205"/>
      <c r="D62" s="205"/>
      <c r="E62" s="205"/>
      <c r="F62" s="205"/>
      <c r="G62" s="205"/>
      <c r="H62" s="205"/>
      <c r="I62" s="205"/>
      <c r="J62" s="206"/>
      <c r="K62" s="200" t="s">
        <v>3</v>
      </c>
      <c r="L62" s="191" t="s">
        <v>4</v>
      </c>
      <c r="M62" s="191" t="s">
        <v>5</v>
      </c>
      <c r="N62" s="202" t="s">
        <v>6</v>
      </c>
      <c r="O62" s="191" t="s">
        <v>7</v>
      </c>
      <c r="P62" s="189" t="s">
        <v>8</v>
      </c>
      <c r="Q62" s="189" t="s">
        <v>9</v>
      </c>
      <c r="R62" s="191" t="s">
        <v>10</v>
      </c>
      <c r="S62" s="52"/>
      <c r="T62" s="52"/>
      <c r="U62" s="52"/>
      <c r="V62" s="52"/>
    </row>
    <row r="63" spans="1:22" ht="15.75" customHeight="1">
      <c r="A63" s="204"/>
      <c r="B63" s="9" t="s">
        <v>11</v>
      </c>
      <c r="C63" s="9" t="s">
        <v>12</v>
      </c>
      <c r="D63" s="9" t="s">
        <v>13</v>
      </c>
      <c r="E63" s="9" t="s">
        <v>14</v>
      </c>
      <c r="F63" s="9" t="s">
        <v>15</v>
      </c>
      <c r="G63" s="9" t="s">
        <v>16</v>
      </c>
      <c r="H63" s="9" t="s">
        <v>17</v>
      </c>
      <c r="I63" s="9" t="s">
        <v>18</v>
      </c>
      <c r="J63" s="135" t="s">
        <v>19</v>
      </c>
      <c r="K63" s="207"/>
      <c r="L63" s="204"/>
      <c r="M63" s="204"/>
      <c r="N63" s="204"/>
      <c r="O63" s="204"/>
      <c r="P63" s="204"/>
      <c r="Q63" s="204"/>
      <c r="R63" s="204"/>
      <c r="S63" s="52"/>
      <c r="T63" s="52"/>
      <c r="U63" s="52"/>
      <c r="V63" s="52"/>
    </row>
    <row r="64" spans="1:22" ht="15.75" customHeight="1">
      <c r="A64" s="10" t="s">
        <v>30</v>
      </c>
      <c r="B64" s="31">
        <v>78</v>
      </c>
      <c r="C64" s="31"/>
      <c r="D64" s="31"/>
      <c r="E64" s="31"/>
      <c r="F64" s="31"/>
      <c r="G64" s="31"/>
      <c r="H64" s="31"/>
      <c r="I64" s="31"/>
      <c r="J64" s="31"/>
      <c r="K64" s="51"/>
      <c r="L64" s="32"/>
      <c r="M64" s="33"/>
      <c r="N64" s="34"/>
      <c r="O64" s="35"/>
      <c r="P64" s="36">
        <v>78</v>
      </c>
      <c r="Q64" s="37"/>
      <c r="R64" s="35"/>
      <c r="S64" s="52"/>
      <c r="T64" s="52"/>
      <c r="U64" s="52"/>
      <c r="V64" s="52"/>
    </row>
    <row r="65" spans="1:22" ht="15.75" customHeight="1">
      <c r="A65" s="10" t="s">
        <v>31</v>
      </c>
      <c r="B65" s="31"/>
      <c r="C65" s="31">
        <v>77</v>
      </c>
      <c r="D65" s="31"/>
      <c r="E65" s="31"/>
      <c r="F65" s="31"/>
      <c r="G65" s="31"/>
      <c r="H65" s="31"/>
      <c r="I65" s="31"/>
      <c r="J65" s="31"/>
      <c r="K65" s="51"/>
      <c r="L65" s="38"/>
      <c r="M65" s="17"/>
      <c r="N65" s="39"/>
      <c r="O65" s="40">
        <f>IF(C65=0,"",C65/B64)</f>
        <v>0.98717948717948723</v>
      </c>
      <c r="P65" s="41">
        <v>77</v>
      </c>
      <c r="Q65" s="42">
        <f t="shared" ref="Q65:Q72" si="4">IF(P65=0,"",P65/P64)</f>
        <v>0.98717948717948723</v>
      </c>
      <c r="R65" s="42">
        <f t="shared" ref="R65:R72" si="5">IF(P65=0,"",100%-Q65)</f>
        <v>1.2820512820512775E-2</v>
      </c>
      <c r="S65" s="52"/>
      <c r="T65" s="52"/>
      <c r="U65" s="52"/>
      <c r="V65" s="52"/>
    </row>
    <row r="66" spans="1:22" ht="15.75" customHeight="1">
      <c r="A66" s="10" t="s">
        <v>32</v>
      </c>
      <c r="B66" s="31"/>
      <c r="C66" s="31"/>
      <c r="D66" s="31">
        <v>70</v>
      </c>
      <c r="E66" s="31"/>
      <c r="F66" s="31"/>
      <c r="G66" s="31"/>
      <c r="H66" s="31"/>
      <c r="I66" s="31"/>
      <c r="J66" s="31"/>
      <c r="K66" s="51"/>
      <c r="L66" s="38"/>
      <c r="M66" s="17"/>
      <c r="N66" s="39"/>
      <c r="O66" s="40">
        <f>IF(D66=0,"",D66/C65)</f>
        <v>0.90909090909090906</v>
      </c>
      <c r="P66" s="41">
        <v>71</v>
      </c>
      <c r="Q66" s="42">
        <f t="shared" si="4"/>
        <v>0.92207792207792205</v>
      </c>
      <c r="R66" s="42">
        <f t="shared" si="5"/>
        <v>7.7922077922077948E-2</v>
      </c>
      <c r="S66" s="52"/>
      <c r="T66" s="52"/>
      <c r="U66" s="52"/>
      <c r="V66" s="52"/>
    </row>
    <row r="67" spans="1:22" ht="15.75" customHeight="1">
      <c r="A67" s="10" t="s">
        <v>33</v>
      </c>
      <c r="B67" s="31"/>
      <c r="C67" s="31"/>
      <c r="D67" s="31"/>
      <c r="E67" s="31">
        <v>63</v>
      </c>
      <c r="F67" s="31"/>
      <c r="G67" s="31"/>
      <c r="H67" s="31"/>
      <c r="I67" s="31"/>
      <c r="J67" s="31"/>
      <c r="K67" s="51"/>
      <c r="L67" s="38"/>
      <c r="M67" s="17"/>
      <c r="N67" s="39"/>
      <c r="O67" s="40">
        <f>IF(E67=0,"",E67/D66)</f>
        <v>0.9</v>
      </c>
      <c r="P67" s="41">
        <v>67</v>
      </c>
      <c r="Q67" s="42">
        <f t="shared" si="4"/>
        <v>0.94366197183098588</v>
      </c>
      <c r="R67" s="42">
        <f t="shared" si="5"/>
        <v>5.633802816901412E-2</v>
      </c>
      <c r="S67" s="52"/>
      <c r="T67" s="52"/>
      <c r="U67" s="52"/>
      <c r="V67" s="52"/>
    </row>
    <row r="68" spans="1:22" ht="15.75" customHeight="1">
      <c r="A68" s="10" t="s">
        <v>34</v>
      </c>
      <c r="B68" s="31"/>
      <c r="C68" s="31"/>
      <c r="D68" s="31"/>
      <c r="E68" s="31"/>
      <c r="F68" s="31">
        <v>63</v>
      </c>
      <c r="G68" s="31"/>
      <c r="H68" s="31"/>
      <c r="I68" s="31"/>
      <c r="J68" s="31"/>
      <c r="K68" s="51"/>
      <c r="L68" s="38"/>
      <c r="M68" s="17"/>
      <c r="N68" s="39"/>
      <c r="O68" s="40">
        <f>IF(F68=0,"",F68/E67)</f>
        <v>1</v>
      </c>
      <c r="P68" s="41">
        <v>66</v>
      </c>
      <c r="Q68" s="42">
        <f t="shared" si="4"/>
        <v>0.9850746268656716</v>
      </c>
      <c r="R68" s="42">
        <f t="shared" si="5"/>
        <v>1.4925373134328401E-2</v>
      </c>
      <c r="S68" s="52"/>
      <c r="T68" s="52"/>
      <c r="U68" s="52"/>
      <c r="V68" s="52"/>
    </row>
    <row r="69" spans="1:22" ht="15.75" customHeight="1">
      <c r="A69" s="10" t="s">
        <v>35</v>
      </c>
      <c r="B69" s="31"/>
      <c r="C69" s="31"/>
      <c r="D69" s="31"/>
      <c r="E69" s="31"/>
      <c r="F69" s="31"/>
      <c r="G69" s="31">
        <v>57</v>
      </c>
      <c r="H69" s="31"/>
      <c r="I69" s="31"/>
      <c r="J69" s="31"/>
      <c r="K69" s="51"/>
      <c r="L69" s="38"/>
      <c r="M69" s="17"/>
      <c r="N69" s="39"/>
      <c r="O69" s="40">
        <f>IF(G69=0,"",G69/F68)</f>
        <v>0.90476190476190477</v>
      </c>
      <c r="P69" s="41">
        <v>63</v>
      </c>
      <c r="Q69" s="42">
        <f t="shared" si="4"/>
        <v>0.95454545454545459</v>
      </c>
      <c r="R69" s="42">
        <f t="shared" si="5"/>
        <v>4.5454545454545414E-2</v>
      </c>
      <c r="S69" s="52"/>
      <c r="T69" s="52"/>
      <c r="U69" s="52"/>
      <c r="V69" s="52"/>
    </row>
    <row r="70" spans="1:22" ht="15.75" customHeight="1">
      <c r="A70" s="10" t="s">
        <v>36</v>
      </c>
      <c r="B70" s="31"/>
      <c r="C70" s="31"/>
      <c r="D70" s="31"/>
      <c r="E70" s="31"/>
      <c r="F70" s="31"/>
      <c r="G70" s="31"/>
      <c r="H70" s="31">
        <v>55</v>
      </c>
      <c r="I70" s="31"/>
      <c r="J70" s="31"/>
      <c r="K70" s="51"/>
      <c r="L70" s="38"/>
      <c r="M70" s="17"/>
      <c r="N70" s="39"/>
      <c r="O70" s="40">
        <f>IF(H70=0,"",H70/G69)</f>
        <v>0.96491228070175439</v>
      </c>
      <c r="P70" s="41">
        <v>64</v>
      </c>
      <c r="Q70" s="42">
        <f t="shared" si="4"/>
        <v>1.0158730158730158</v>
      </c>
      <c r="R70" s="42">
        <f t="shared" si="5"/>
        <v>-1.5873015873015817E-2</v>
      </c>
      <c r="S70" s="52"/>
      <c r="T70" s="52"/>
      <c r="U70" s="52"/>
      <c r="V70" s="52"/>
    </row>
    <row r="71" spans="1:22" ht="15.75" customHeight="1">
      <c r="A71" s="10" t="s">
        <v>38</v>
      </c>
      <c r="B71" s="31"/>
      <c r="C71" s="31"/>
      <c r="D71" s="31"/>
      <c r="E71" s="31"/>
      <c r="F71" s="31"/>
      <c r="G71" s="31"/>
      <c r="H71" s="31"/>
      <c r="I71" s="31">
        <v>51</v>
      </c>
      <c r="J71" s="31"/>
      <c r="K71" s="51"/>
      <c r="L71" s="38"/>
      <c r="M71" s="17"/>
      <c r="N71" s="39"/>
      <c r="O71" s="40">
        <f>IF(I71=0,"",I71/H70)</f>
        <v>0.92727272727272725</v>
      </c>
      <c r="P71" s="41">
        <v>63</v>
      </c>
      <c r="Q71" s="42">
        <f t="shared" si="4"/>
        <v>0.984375</v>
      </c>
      <c r="R71" s="42">
        <f t="shared" si="5"/>
        <v>1.5625E-2</v>
      </c>
      <c r="S71" s="52"/>
      <c r="T71" s="52"/>
      <c r="U71" s="52"/>
      <c r="V71" s="52"/>
    </row>
    <row r="72" spans="1:22" ht="15.75" customHeight="1">
      <c r="A72" s="10" t="s">
        <v>39</v>
      </c>
      <c r="B72" s="31"/>
      <c r="C72" s="31"/>
      <c r="D72" s="31"/>
      <c r="E72" s="31"/>
      <c r="F72" s="31"/>
      <c r="G72" s="31"/>
      <c r="H72" s="31"/>
      <c r="I72" s="31"/>
      <c r="J72" s="31">
        <v>47</v>
      </c>
      <c r="K72" s="51">
        <v>37</v>
      </c>
      <c r="L72" s="38"/>
      <c r="M72" s="17"/>
      <c r="N72" s="39"/>
      <c r="O72" s="55">
        <f>IF(J72=0,"",J72/I71)</f>
        <v>0.92156862745098034</v>
      </c>
      <c r="P72" s="41">
        <v>62</v>
      </c>
      <c r="Q72" s="56">
        <f t="shared" si="4"/>
        <v>0.98412698412698407</v>
      </c>
      <c r="R72" s="56">
        <f t="shared" si="5"/>
        <v>1.5873015873015928E-2</v>
      </c>
      <c r="S72" s="52"/>
      <c r="T72" s="52"/>
      <c r="U72" s="52"/>
      <c r="V72" s="52"/>
    </row>
    <row r="73" spans="1:22" ht="15.75" customHeight="1">
      <c r="A73" s="10" t="s">
        <v>40</v>
      </c>
      <c r="B73" s="31"/>
      <c r="C73" s="31"/>
      <c r="D73" s="31"/>
      <c r="E73" s="31"/>
      <c r="F73" s="31"/>
      <c r="G73" s="31"/>
      <c r="H73" s="31"/>
      <c r="I73" s="31"/>
      <c r="J73" s="31">
        <v>8</v>
      </c>
      <c r="K73" s="51">
        <v>8</v>
      </c>
      <c r="L73" s="38"/>
      <c r="M73" s="17"/>
      <c r="N73" s="18"/>
      <c r="O73" s="59"/>
      <c r="P73" s="41">
        <v>18</v>
      </c>
      <c r="Q73" s="60"/>
      <c r="R73" s="61"/>
      <c r="S73" s="52"/>
      <c r="T73" s="52"/>
      <c r="U73" s="52"/>
      <c r="V73" s="52"/>
    </row>
    <row r="74" spans="1:22" ht="15.75" customHeight="1">
      <c r="A74" s="10" t="s">
        <v>41</v>
      </c>
      <c r="B74" s="31"/>
      <c r="C74" s="31"/>
      <c r="D74" s="31"/>
      <c r="E74" s="31"/>
      <c r="F74" s="31"/>
      <c r="G74" s="31"/>
      <c r="H74" s="31"/>
      <c r="I74" s="31"/>
      <c r="J74" s="31">
        <v>5</v>
      </c>
      <c r="K74" s="51">
        <v>2</v>
      </c>
      <c r="L74" s="38"/>
      <c r="M74" s="17"/>
      <c r="N74" s="18"/>
      <c r="O74" s="29"/>
      <c r="P74" s="44">
        <v>12</v>
      </c>
      <c r="Q74" s="46"/>
      <c r="R74" s="29"/>
      <c r="S74" s="52"/>
      <c r="T74" s="52"/>
      <c r="U74" s="52"/>
      <c r="V74" s="52"/>
    </row>
    <row r="75" spans="1:22" ht="15.75" customHeight="1">
      <c r="A75" s="10" t="s">
        <v>42</v>
      </c>
      <c r="B75" s="31"/>
      <c r="C75" s="31"/>
      <c r="D75" s="31"/>
      <c r="E75" s="31"/>
      <c r="F75" s="31"/>
      <c r="G75" s="31"/>
      <c r="H75" s="31"/>
      <c r="I75" s="31"/>
      <c r="J75" s="31">
        <v>3</v>
      </c>
      <c r="K75" s="51">
        <v>3</v>
      </c>
      <c r="L75" s="38"/>
      <c r="M75" s="17"/>
      <c r="N75" s="18"/>
      <c r="O75" s="29"/>
      <c r="P75" s="44">
        <v>8</v>
      </c>
      <c r="Q75" s="46"/>
      <c r="R75" s="29"/>
      <c r="S75" s="52"/>
      <c r="T75" s="52"/>
      <c r="U75" s="52"/>
      <c r="V75" s="52"/>
    </row>
    <row r="76" spans="1:22" ht="15.75" customHeight="1">
      <c r="A76" s="10" t="s">
        <v>43</v>
      </c>
      <c r="B76" s="31"/>
      <c r="C76" s="31"/>
      <c r="D76" s="31"/>
      <c r="E76" s="31"/>
      <c r="F76" s="31"/>
      <c r="G76" s="31"/>
      <c r="H76" s="31"/>
      <c r="I76" s="31"/>
      <c r="J76" s="31">
        <v>3</v>
      </c>
      <c r="K76" s="51"/>
      <c r="L76" s="38"/>
      <c r="M76" s="17"/>
      <c r="N76" s="18"/>
      <c r="O76" s="29"/>
      <c r="P76" s="44">
        <v>6</v>
      </c>
      <c r="Q76" s="46"/>
      <c r="R76" s="29"/>
      <c r="S76" s="52"/>
      <c r="T76" s="52"/>
      <c r="U76" s="52"/>
      <c r="V76" s="52"/>
    </row>
    <row r="77" spans="1:22" ht="15.75" customHeight="1">
      <c r="A77" s="10" t="s">
        <v>44</v>
      </c>
      <c r="B77" s="31"/>
      <c r="C77" s="31"/>
      <c r="D77" s="31"/>
      <c r="E77" s="31"/>
      <c r="F77" s="31"/>
      <c r="G77" s="31"/>
      <c r="H77" s="31"/>
      <c r="I77" s="31"/>
      <c r="J77" s="31">
        <v>2</v>
      </c>
      <c r="K77" s="51">
        <v>1</v>
      </c>
      <c r="L77" s="38"/>
      <c r="M77" s="17"/>
      <c r="N77" s="18"/>
      <c r="O77" s="29"/>
      <c r="P77" s="44">
        <v>2</v>
      </c>
      <c r="Q77" s="46"/>
      <c r="R77" s="29"/>
      <c r="S77" s="52"/>
      <c r="T77" s="52"/>
      <c r="U77" s="52"/>
      <c r="V77" s="52"/>
    </row>
    <row r="78" spans="1:22" ht="15.75" customHeight="1">
      <c r="A78" s="10" t="s">
        <v>45</v>
      </c>
      <c r="B78" s="31"/>
      <c r="C78" s="31"/>
      <c r="D78" s="31"/>
      <c r="E78" s="31"/>
      <c r="F78" s="31"/>
      <c r="G78" s="31"/>
      <c r="H78" s="31"/>
      <c r="I78" s="31"/>
      <c r="J78" s="31">
        <v>1</v>
      </c>
      <c r="K78" s="51"/>
      <c r="L78" s="38"/>
      <c r="M78" s="17"/>
      <c r="N78" s="18"/>
      <c r="O78" s="29"/>
      <c r="P78" s="44">
        <v>1</v>
      </c>
      <c r="Q78" s="46"/>
      <c r="R78" s="29"/>
      <c r="S78" s="52"/>
      <c r="T78" s="52"/>
      <c r="U78" s="52"/>
      <c r="V78" s="52"/>
    </row>
    <row r="79" spans="1:22" ht="15.75" customHeight="1">
      <c r="A79" s="10" t="s">
        <v>46</v>
      </c>
      <c r="B79" s="31"/>
      <c r="C79" s="31"/>
      <c r="D79" s="31"/>
      <c r="E79" s="31"/>
      <c r="F79" s="31"/>
      <c r="G79" s="31"/>
      <c r="H79" s="31"/>
      <c r="I79" s="31"/>
      <c r="J79" s="31">
        <v>1</v>
      </c>
      <c r="K79" s="51">
        <v>1</v>
      </c>
      <c r="L79" s="38"/>
      <c r="M79" s="17"/>
      <c r="N79" s="18"/>
      <c r="O79" s="29"/>
      <c r="P79" s="44">
        <v>1</v>
      </c>
      <c r="Q79" s="46"/>
      <c r="R79" s="29"/>
      <c r="S79" s="52"/>
      <c r="T79" s="52"/>
      <c r="U79" s="52"/>
      <c r="V79" s="52"/>
    </row>
    <row r="80" spans="1:22" ht="15.75" customHeight="1">
      <c r="A80" s="10" t="s">
        <v>45</v>
      </c>
      <c r="B80" s="31"/>
      <c r="C80" s="31"/>
      <c r="D80" s="31"/>
      <c r="E80" s="31"/>
      <c r="F80" s="31"/>
      <c r="G80" s="31"/>
      <c r="H80" s="31"/>
      <c r="I80" s="31"/>
      <c r="J80" s="31"/>
      <c r="K80" s="51"/>
      <c r="L80" s="38"/>
      <c r="M80" s="17"/>
      <c r="N80" s="18"/>
      <c r="O80" s="29"/>
      <c r="P80" s="44"/>
      <c r="Q80" s="46"/>
      <c r="R80" s="29"/>
      <c r="S80" s="52"/>
      <c r="T80" s="52"/>
      <c r="U80" s="52"/>
      <c r="V80" s="52"/>
    </row>
    <row r="81" spans="1:22" ht="15.75" customHeight="1">
      <c r="A81" s="10" t="s">
        <v>46</v>
      </c>
      <c r="B81" s="31"/>
      <c r="C81" s="31"/>
      <c r="D81" s="31"/>
      <c r="E81" s="31"/>
      <c r="F81" s="31"/>
      <c r="G81" s="31"/>
      <c r="H81" s="31"/>
      <c r="I81" s="31"/>
      <c r="J81" s="31"/>
      <c r="K81" s="51"/>
      <c r="L81" s="38"/>
      <c r="M81" s="17"/>
      <c r="N81" s="18"/>
      <c r="O81" s="29"/>
      <c r="P81" s="44"/>
      <c r="Q81" s="46"/>
      <c r="R81" s="29"/>
      <c r="S81" s="52"/>
      <c r="T81" s="52"/>
      <c r="U81" s="52"/>
      <c r="V81" s="52"/>
    </row>
    <row r="82" spans="1:22" ht="20.25" customHeight="1">
      <c r="A82" s="10" t="s">
        <v>47</v>
      </c>
      <c r="B82" s="31"/>
      <c r="C82" s="31"/>
      <c r="D82" s="31"/>
      <c r="E82" s="31"/>
      <c r="F82" s="31"/>
      <c r="G82" s="31"/>
      <c r="H82" s="31"/>
      <c r="I82" s="31"/>
      <c r="J82" s="31"/>
      <c r="K82" s="51"/>
      <c r="L82" s="38"/>
      <c r="M82" s="17"/>
      <c r="N82" s="18"/>
      <c r="O82" s="29"/>
      <c r="P82" s="44"/>
      <c r="Q82" s="46"/>
      <c r="R82" s="29"/>
      <c r="S82" s="52"/>
      <c r="T82" s="52"/>
      <c r="U82" s="52"/>
      <c r="V82" s="52"/>
    </row>
    <row r="83" spans="1:22" ht="15.75" customHeight="1">
      <c r="A83" s="10" t="s">
        <v>49</v>
      </c>
      <c r="B83" s="115"/>
      <c r="C83" s="115"/>
      <c r="D83" s="115"/>
      <c r="E83" s="115"/>
      <c r="F83" s="115"/>
      <c r="G83" s="115"/>
      <c r="H83" s="115"/>
      <c r="I83" s="115"/>
      <c r="J83" s="115"/>
      <c r="K83" s="51"/>
      <c r="L83" s="47"/>
      <c r="M83" s="48"/>
      <c r="N83" s="49"/>
      <c r="O83" s="48"/>
      <c r="P83" s="49"/>
      <c r="Q83" s="49"/>
      <c r="R83" s="117"/>
      <c r="S83" s="52"/>
      <c r="T83" s="52"/>
      <c r="U83" s="52"/>
      <c r="V83" s="52"/>
    </row>
    <row r="84" spans="1:22" ht="18.75" customHeight="1">
      <c r="A84" s="14"/>
      <c r="B84" s="193" t="s">
        <v>37</v>
      </c>
      <c r="C84" s="193"/>
      <c r="D84" s="193"/>
      <c r="E84" s="193"/>
      <c r="F84" s="193"/>
      <c r="G84" s="193"/>
      <c r="H84" s="193"/>
      <c r="I84" s="193"/>
      <c r="J84" s="193"/>
      <c r="K84" s="114">
        <f>SUM(K64:K83)</f>
        <v>52</v>
      </c>
      <c r="L84" s="30">
        <f>IF(K72=0,"",K72/B64)</f>
        <v>0.47435897435897434</v>
      </c>
      <c r="M84" s="30">
        <f>IF(K84=0,"",K84/B64)</f>
        <v>0.66666666666666663</v>
      </c>
      <c r="N84" s="30">
        <f>IF(K72=0,"",M84-L84)</f>
        <v>0.19230769230769229</v>
      </c>
      <c r="O84" s="5"/>
      <c r="P84" s="6"/>
      <c r="Q84" s="16"/>
      <c r="R84" s="5"/>
      <c r="S84" s="52"/>
      <c r="T84" s="52"/>
      <c r="U84" s="52"/>
      <c r="V84" s="52"/>
    </row>
    <row r="85" spans="1:22" ht="12.75" customHeight="1">
      <c r="L85" s="5"/>
      <c r="M85" s="5"/>
      <c r="O85" s="5"/>
      <c r="S85" s="52"/>
      <c r="T85" s="52"/>
      <c r="U85" s="52"/>
      <c r="V85" s="52"/>
    </row>
    <row r="86" spans="1:22" ht="12.75" customHeight="1">
      <c r="L86" s="5"/>
      <c r="M86" s="5"/>
      <c r="O86" s="5"/>
      <c r="S86" s="52"/>
      <c r="T86" s="52"/>
      <c r="U86" s="52"/>
      <c r="V86" s="52"/>
    </row>
    <row r="87" spans="1:22" ht="26.25" customHeight="1">
      <c r="A87" s="7"/>
      <c r="B87" s="194" t="s">
        <v>72</v>
      </c>
      <c r="C87" s="194"/>
      <c r="D87" s="194"/>
      <c r="E87" s="194"/>
      <c r="F87" s="194"/>
      <c r="G87" s="194"/>
      <c r="H87" s="194"/>
      <c r="I87" s="194"/>
      <c r="J87" s="194"/>
      <c r="K87" s="113" t="s">
        <v>31</v>
      </c>
      <c r="L87" s="67"/>
      <c r="M87" s="67"/>
      <c r="N87" s="6"/>
      <c r="O87" s="5"/>
      <c r="P87" s="6"/>
      <c r="Q87" s="6"/>
      <c r="R87" s="6"/>
      <c r="S87" s="52"/>
      <c r="T87" s="52"/>
      <c r="U87" s="52"/>
      <c r="V87" s="52"/>
    </row>
    <row r="88" spans="1:22" ht="20.25">
      <c r="A88" s="195" t="s">
        <v>1</v>
      </c>
      <c r="B88" s="197" t="s">
        <v>2</v>
      </c>
      <c r="C88" s="205"/>
      <c r="D88" s="205"/>
      <c r="E88" s="205"/>
      <c r="F88" s="205"/>
      <c r="G88" s="205"/>
      <c r="H88" s="205"/>
      <c r="I88" s="205"/>
      <c r="J88" s="206"/>
      <c r="K88" s="200" t="s">
        <v>3</v>
      </c>
      <c r="L88" s="191" t="s">
        <v>4</v>
      </c>
      <c r="M88" s="191" t="s">
        <v>5</v>
      </c>
      <c r="N88" s="202" t="s">
        <v>6</v>
      </c>
      <c r="O88" s="191" t="s">
        <v>7</v>
      </c>
      <c r="P88" s="189" t="s">
        <v>8</v>
      </c>
      <c r="Q88" s="189" t="s">
        <v>9</v>
      </c>
      <c r="R88" s="191" t="s">
        <v>10</v>
      </c>
      <c r="S88" s="52"/>
      <c r="T88" s="52"/>
      <c r="U88" s="52"/>
      <c r="V88" s="52"/>
    </row>
    <row r="89" spans="1:22" ht="15.75" customHeight="1">
      <c r="A89" s="204"/>
      <c r="B89" s="9" t="s">
        <v>11</v>
      </c>
      <c r="C89" s="9" t="s">
        <v>12</v>
      </c>
      <c r="D89" s="9" t="s">
        <v>13</v>
      </c>
      <c r="E89" s="9" t="s">
        <v>14</v>
      </c>
      <c r="F89" s="9" t="s">
        <v>15</v>
      </c>
      <c r="G89" s="9" t="s">
        <v>16</v>
      </c>
      <c r="H89" s="9" t="s">
        <v>17</v>
      </c>
      <c r="I89" s="9" t="s">
        <v>18</v>
      </c>
      <c r="J89" s="135" t="s">
        <v>19</v>
      </c>
      <c r="K89" s="207"/>
      <c r="L89" s="204"/>
      <c r="M89" s="204"/>
      <c r="N89" s="204"/>
      <c r="O89" s="204"/>
      <c r="P89" s="204"/>
      <c r="Q89" s="204"/>
      <c r="R89" s="204"/>
      <c r="S89" s="52"/>
      <c r="T89" s="52"/>
      <c r="U89" s="52"/>
      <c r="V89" s="52"/>
    </row>
    <row r="90" spans="1:22" ht="15.75" customHeight="1">
      <c r="A90" s="10" t="s">
        <v>31</v>
      </c>
      <c r="B90" s="31">
        <v>46</v>
      </c>
      <c r="C90" s="31"/>
      <c r="D90" s="31"/>
      <c r="E90" s="31"/>
      <c r="F90" s="31"/>
      <c r="G90" s="31"/>
      <c r="H90" s="31"/>
      <c r="I90" s="31"/>
      <c r="J90" s="31"/>
      <c r="K90" s="51"/>
      <c r="L90" s="32"/>
      <c r="M90" s="33"/>
      <c r="N90" s="34"/>
      <c r="O90" s="35"/>
      <c r="P90" s="36">
        <v>46</v>
      </c>
      <c r="Q90" s="37"/>
      <c r="R90" s="35"/>
      <c r="S90" s="52"/>
      <c r="T90" s="52"/>
      <c r="U90" s="52"/>
      <c r="V90" s="52"/>
    </row>
    <row r="91" spans="1:22" ht="15.75" customHeight="1">
      <c r="A91" s="10" t="s">
        <v>32</v>
      </c>
      <c r="B91" s="31"/>
      <c r="C91" s="31">
        <v>42</v>
      </c>
      <c r="D91" s="31"/>
      <c r="E91" s="31"/>
      <c r="F91" s="31"/>
      <c r="G91" s="31"/>
      <c r="H91" s="31"/>
      <c r="I91" s="31"/>
      <c r="J91" s="31"/>
      <c r="K91" s="51"/>
      <c r="L91" s="38"/>
      <c r="M91" s="17"/>
      <c r="N91" s="39"/>
      <c r="O91" s="40">
        <f>IF(C91=0,"",C91/B90)</f>
        <v>0.91304347826086951</v>
      </c>
      <c r="P91" s="41">
        <v>42</v>
      </c>
      <c r="Q91" s="42">
        <f t="shared" ref="Q91:Q98" si="6">IF(P91=0,"",P91/P90)</f>
        <v>0.91304347826086951</v>
      </c>
      <c r="R91" s="42">
        <f t="shared" ref="R91:R98" si="7">IF(P91=0,"",100%-Q91)</f>
        <v>8.6956521739130488E-2</v>
      </c>
      <c r="S91" s="52"/>
      <c r="T91" s="52"/>
      <c r="U91" s="52"/>
      <c r="V91" s="52"/>
    </row>
    <row r="92" spans="1:22" ht="15.75" customHeight="1">
      <c r="A92" s="10" t="s">
        <v>33</v>
      </c>
      <c r="B92" s="31"/>
      <c r="C92" s="31"/>
      <c r="D92" s="31">
        <v>42</v>
      </c>
      <c r="E92" s="31"/>
      <c r="F92" s="31"/>
      <c r="G92" s="31"/>
      <c r="H92" s="31"/>
      <c r="I92" s="31"/>
      <c r="J92" s="31"/>
      <c r="K92" s="51"/>
      <c r="L92" s="38"/>
      <c r="M92" s="17"/>
      <c r="N92" s="39"/>
      <c r="O92" s="40">
        <f>IF(D92=0,"",D92/C91)</f>
        <v>1</v>
      </c>
      <c r="P92" s="41">
        <v>44</v>
      </c>
      <c r="Q92" s="42">
        <f t="shared" si="6"/>
        <v>1.0476190476190477</v>
      </c>
      <c r="R92" s="42">
        <f t="shared" si="7"/>
        <v>-4.7619047619047672E-2</v>
      </c>
      <c r="S92" s="52"/>
      <c r="T92" s="52"/>
      <c r="U92" s="52"/>
      <c r="V92" s="52"/>
    </row>
    <row r="93" spans="1:22" ht="15.75" customHeight="1">
      <c r="A93" s="10" t="s">
        <v>34</v>
      </c>
      <c r="B93" s="31"/>
      <c r="C93" s="31"/>
      <c r="D93" s="31"/>
      <c r="E93" s="31">
        <v>39</v>
      </c>
      <c r="F93" s="31"/>
      <c r="G93" s="31"/>
      <c r="H93" s="31"/>
      <c r="I93" s="31"/>
      <c r="J93" s="31"/>
      <c r="K93" s="51"/>
      <c r="L93" s="38"/>
      <c r="M93" s="17"/>
      <c r="N93" s="39"/>
      <c r="O93" s="40">
        <f>IF(E93=0,"",E93/D92)</f>
        <v>0.9285714285714286</v>
      </c>
      <c r="P93" s="41">
        <v>42</v>
      </c>
      <c r="Q93" s="42">
        <f t="shared" si="6"/>
        <v>0.95454545454545459</v>
      </c>
      <c r="R93" s="42">
        <f t="shared" si="7"/>
        <v>4.5454545454545414E-2</v>
      </c>
      <c r="S93" s="52"/>
      <c r="T93" s="52"/>
      <c r="U93" s="52"/>
      <c r="V93" s="52"/>
    </row>
    <row r="94" spans="1:22" ht="15.75" customHeight="1">
      <c r="A94" s="10" t="s">
        <v>35</v>
      </c>
      <c r="B94" s="31"/>
      <c r="C94" s="31"/>
      <c r="D94" s="31"/>
      <c r="E94" s="31"/>
      <c r="F94" s="31">
        <v>39</v>
      </c>
      <c r="G94" s="31"/>
      <c r="H94" s="31"/>
      <c r="I94" s="31"/>
      <c r="J94" s="31"/>
      <c r="K94" s="51"/>
      <c r="L94" s="38"/>
      <c r="M94" s="17"/>
      <c r="N94" s="39"/>
      <c r="O94" s="40">
        <f>IF(F94=0,"",F94/E93)</f>
        <v>1</v>
      </c>
      <c r="P94" s="41">
        <v>43</v>
      </c>
      <c r="Q94" s="42">
        <f t="shared" si="6"/>
        <v>1.0238095238095237</v>
      </c>
      <c r="R94" s="42">
        <f t="shared" si="7"/>
        <v>-2.3809523809523725E-2</v>
      </c>
      <c r="S94" s="52"/>
      <c r="T94" s="52"/>
      <c r="U94" s="52"/>
      <c r="V94" s="52"/>
    </row>
    <row r="95" spans="1:22" ht="15.75" customHeight="1">
      <c r="A95" s="10" t="s">
        <v>36</v>
      </c>
      <c r="B95" s="31"/>
      <c r="C95" s="31"/>
      <c r="D95" s="31"/>
      <c r="E95" s="31"/>
      <c r="F95" s="31"/>
      <c r="G95" s="31">
        <v>38</v>
      </c>
      <c r="H95" s="31"/>
      <c r="I95" s="31"/>
      <c r="J95" s="31"/>
      <c r="K95" s="51"/>
      <c r="L95" s="38"/>
      <c r="M95" s="17"/>
      <c r="N95" s="39"/>
      <c r="O95" s="40">
        <f>IF(G95=0,"",G95/F94)</f>
        <v>0.97435897435897434</v>
      </c>
      <c r="P95" s="41">
        <v>42</v>
      </c>
      <c r="Q95" s="42">
        <f t="shared" si="6"/>
        <v>0.97674418604651159</v>
      </c>
      <c r="R95" s="42">
        <f t="shared" si="7"/>
        <v>2.3255813953488413E-2</v>
      </c>
      <c r="S95" s="52"/>
      <c r="T95" s="52"/>
      <c r="U95" s="52"/>
      <c r="V95" s="52"/>
    </row>
    <row r="96" spans="1:22" ht="15.75" customHeight="1">
      <c r="A96" s="10" t="s">
        <v>38</v>
      </c>
      <c r="B96" s="31"/>
      <c r="C96" s="31"/>
      <c r="D96" s="31"/>
      <c r="E96" s="31"/>
      <c r="F96" s="31"/>
      <c r="G96" s="31"/>
      <c r="H96" s="31">
        <v>37</v>
      </c>
      <c r="I96" s="31"/>
      <c r="J96" s="31"/>
      <c r="K96" s="51"/>
      <c r="L96" s="38"/>
      <c r="M96" s="17"/>
      <c r="N96" s="39"/>
      <c r="O96" s="40">
        <f>IF(H96=0,"",H96/G95)</f>
        <v>0.97368421052631582</v>
      </c>
      <c r="P96" s="41">
        <v>41</v>
      </c>
      <c r="Q96" s="42">
        <f t="shared" si="6"/>
        <v>0.97619047619047616</v>
      </c>
      <c r="R96" s="42">
        <f t="shared" si="7"/>
        <v>2.3809523809523836E-2</v>
      </c>
      <c r="S96" s="52"/>
      <c r="T96" s="52"/>
      <c r="U96" s="52"/>
      <c r="V96" s="52"/>
    </row>
    <row r="97" spans="1:22" ht="15.75" customHeight="1">
      <c r="A97" s="10" t="s">
        <v>39</v>
      </c>
      <c r="B97" s="31"/>
      <c r="C97" s="31"/>
      <c r="D97" s="31"/>
      <c r="E97" s="31"/>
      <c r="F97" s="31"/>
      <c r="G97" s="31"/>
      <c r="H97" s="31"/>
      <c r="I97" s="31">
        <v>36</v>
      </c>
      <c r="J97" s="31"/>
      <c r="K97" s="51"/>
      <c r="L97" s="38"/>
      <c r="M97" s="17"/>
      <c r="N97" s="39"/>
      <c r="O97" s="40">
        <f>IF(I97=0,"",I97/H96)</f>
        <v>0.97297297297297303</v>
      </c>
      <c r="P97" s="41">
        <v>41</v>
      </c>
      <c r="Q97" s="42">
        <f t="shared" si="6"/>
        <v>1</v>
      </c>
      <c r="R97" s="42">
        <f t="shared" si="7"/>
        <v>0</v>
      </c>
      <c r="S97" s="52"/>
      <c r="T97" s="52"/>
      <c r="U97" s="52"/>
      <c r="V97" s="52"/>
    </row>
    <row r="98" spans="1:22" ht="15.75" customHeight="1">
      <c r="A98" s="10" t="s">
        <v>40</v>
      </c>
      <c r="B98" s="31"/>
      <c r="C98" s="31"/>
      <c r="D98" s="31"/>
      <c r="E98" s="31"/>
      <c r="F98" s="31"/>
      <c r="G98" s="31"/>
      <c r="H98" s="31"/>
      <c r="I98" s="31"/>
      <c r="J98" s="31">
        <v>35</v>
      </c>
      <c r="K98" s="51">
        <v>31</v>
      </c>
      <c r="L98" s="38"/>
      <c r="M98" s="17"/>
      <c r="N98" s="39"/>
      <c r="O98" s="55">
        <f>IF(J98=0,"",J98/I97)</f>
        <v>0.97222222222222221</v>
      </c>
      <c r="P98" s="41">
        <v>40</v>
      </c>
      <c r="Q98" s="56">
        <f t="shared" si="6"/>
        <v>0.97560975609756095</v>
      </c>
      <c r="R98" s="56">
        <f t="shared" si="7"/>
        <v>2.4390243902439046E-2</v>
      </c>
      <c r="S98" s="52"/>
      <c r="T98" s="52"/>
      <c r="U98" s="52"/>
      <c r="V98" s="52"/>
    </row>
    <row r="99" spans="1:22" ht="15.75" customHeight="1">
      <c r="A99" s="10" t="s">
        <v>41</v>
      </c>
      <c r="B99" s="31"/>
      <c r="C99" s="31"/>
      <c r="D99" s="31"/>
      <c r="E99" s="31"/>
      <c r="F99" s="31"/>
      <c r="G99" s="31"/>
      <c r="H99" s="31"/>
      <c r="I99" s="31"/>
      <c r="J99" s="31">
        <v>3</v>
      </c>
      <c r="K99" s="51">
        <v>1</v>
      </c>
      <c r="L99" s="38"/>
      <c r="M99" s="17"/>
      <c r="N99" s="18"/>
      <c r="O99" s="59"/>
      <c r="P99" s="41">
        <v>7</v>
      </c>
      <c r="Q99" s="60"/>
      <c r="R99" s="61"/>
      <c r="S99" s="52"/>
      <c r="T99" s="52"/>
      <c r="U99" s="52"/>
      <c r="V99" s="52"/>
    </row>
    <row r="100" spans="1:22" ht="15.75" customHeight="1">
      <c r="A100" s="10" t="s">
        <v>42</v>
      </c>
      <c r="B100" s="31"/>
      <c r="C100" s="31"/>
      <c r="D100" s="31"/>
      <c r="E100" s="31"/>
      <c r="F100" s="31"/>
      <c r="G100" s="31"/>
      <c r="H100" s="31"/>
      <c r="I100" s="31"/>
      <c r="J100" s="31">
        <v>3</v>
      </c>
      <c r="K100" s="51"/>
      <c r="L100" s="38"/>
      <c r="M100" s="17"/>
      <c r="N100" s="18"/>
      <c r="O100" s="29"/>
      <c r="P100" s="44">
        <v>5</v>
      </c>
      <c r="Q100" s="46"/>
      <c r="R100" s="29"/>
      <c r="S100" s="52"/>
      <c r="T100" s="52"/>
      <c r="U100" s="52"/>
      <c r="V100" s="52"/>
    </row>
    <row r="101" spans="1:22" ht="15.75" customHeight="1">
      <c r="A101" s="10" t="s">
        <v>43</v>
      </c>
      <c r="B101" s="31"/>
      <c r="C101" s="31"/>
      <c r="D101" s="31"/>
      <c r="E101" s="31"/>
      <c r="F101" s="31"/>
      <c r="G101" s="31"/>
      <c r="H101" s="31"/>
      <c r="I101" s="31"/>
      <c r="J101" s="31">
        <v>2</v>
      </c>
      <c r="K101" s="51">
        <v>1</v>
      </c>
      <c r="L101" s="38"/>
      <c r="M101" s="17"/>
      <c r="N101" s="18"/>
      <c r="O101" s="29"/>
      <c r="P101" s="44">
        <v>2</v>
      </c>
      <c r="Q101" s="46"/>
      <c r="R101" s="29"/>
      <c r="S101" s="52"/>
      <c r="T101" s="52"/>
      <c r="U101" s="52"/>
      <c r="V101" s="52"/>
    </row>
    <row r="102" spans="1:22" ht="15.75" customHeight="1">
      <c r="A102" s="10" t="s">
        <v>44</v>
      </c>
      <c r="B102" s="31"/>
      <c r="C102" s="31"/>
      <c r="D102" s="31"/>
      <c r="E102" s="31"/>
      <c r="F102" s="31"/>
      <c r="G102" s="31"/>
      <c r="H102" s="31"/>
      <c r="I102" s="31"/>
      <c r="J102" s="31"/>
      <c r="K102" s="51"/>
      <c r="L102" s="38"/>
      <c r="M102" s="17"/>
      <c r="N102" s="18"/>
      <c r="O102" s="29"/>
      <c r="P102" s="44"/>
      <c r="Q102" s="46"/>
      <c r="R102" s="29"/>
      <c r="S102" s="52"/>
      <c r="T102" s="52"/>
      <c r="U102" s="52"/>
      <c r="V102" s="52"/>
    </row>
    <row r="103" spans="1:22" ht="15.75" customHeight="1">
      <c r="A103" s="10" t="s">
        <v>45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51"/>
      <c r="L103" s="38"/>
      <c r="M103" s="17"/>
      <c r="N103" s="18"/>
      <c r="O103" s="29"/>
      <c r="P103" s="44"/>
      <c r="Q103" s="46"/>
      <c r="R103" s="29"/>
      <c r="S103" s="52"/>
      <c r="T103" s="52"/>
      <c r="U103" s="52"/>
      <c r="V103" s="52"/>
    </row>
    <row r="104" spans="1:22" ht="15.75" customHeight="1">
      <c r="A104" s="10" t="s">
        <v>46</v>
      </c>
      <c r="B104" s="31"/>
      <c r="C104" s="31"/>
      <c r="D104" s="31"/>
      <c r="E104" s="31"/>
      <c r="F104" s="31"/>
      <c r="G104" s="31"/>
      <c r="H104" s="31"/>
      <c r="I104" s="31"/>
      <c r="J104" s="31"/>
      <c r="K104" s="51"/>
      <c r="L104" s="38"/>
      <c r="M104" s="17"/>
      <c r="N104" s="18"/>
      <c r="O104" s="29"/>
      <c r="P104" s="44"/>
      <c r="Q104" s="46"/>
      <c r="R104" s="29"/>
      <c r="S104" s="52"/>
      <c r="T104" s="52"/>
      <c r="U104" s="52"/>
      <c r="V104" s="52"/>
    </row>
    <row r="105" spans="1:22" ht="15.75" customHeight="1">
      <c r="A105" s="10" t="s">
        <v>47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51"/>
      <c r="L105" s="38"/>
      <c r="M105" s="17"/>
      <c r="N105" s="18"/>
      <c r="O105" s="29"/>
      <c r="P105" s="44"/>
      <c r="Q105" s="46"/>
      <c r="R105" s="29"/>
      <c r="S105" s="52"/>
      <c r="T105" s="52"/>
      <c r="U105" s="52"/>
      <c r="V105" s="52"/>
    </row>
    <row r="106" spans="1:22" ht="15.75" customHeight="1">
      <c r="A106" s="10" t="s">
        <v>49</v>
      </c>
      <c r="B106" s="115"/>
      <c r="C106" s="115"/>
      <c r="D106" s="115"/>
      <c r="E106" s="115"/>
      <c r="F106" s="115"/>
      <c r="G106" s="115"/>
      <c r="H106" s="115"/>
      <c r="I106" s="115"/>
      <c r="J106" s="115"/>
      <c r="K106" s="51"/>
      <c r="L106" s="47"/>
      <c r="M106" s="48"/>
      <c r="N106" s="49"/>
      <c r="O106" s="48"/>
      <c r="P106" s="49"/>
      <c r="Q106" s="49"/>
      <c r="R106" s="117"/>
      <c r="S106" s="52"/>
      <c r="T106" s="52"/>
      <c r="U106" s="52"/>
      <c r="V106" s="52"/>
    </row>
    <row r="107" spans="1:22" ht="18.75" customHeight="1">
      <c r="A107" s="14"/>
      <c r="B107" s="193" t="s">
        <v>37</v>
      </c>
      <c r="C107" s="193"/>
      <c r="D107" s="193"/>
      <c r="E107" s="193"/>
      <c r="F107" s="193"/>
      <c r="G107" s="193"/>
      <c r="H107" s="193"/>
      <c r="I107" s="193"/>
      <c r="J107" s="193"/>
      <c r="K107" s="114">
        <f>SUM(K90:K106)</f>
        <v>33</v>
      </c>
      <c r="L107" s="30">
        <f>IF(K98=0,"",K98/B90)</f>
        <v>0.67391304347826086</v>
      </c>
      <c r="M107" s="30">
        <f>IF(K107=0,"",K107/B90)</f>
        <v>0.71739130434782605</v>
      </c>
      <c r="N107" s="30">
        <f>IF(K98=0,"",M107-L107)</f>
        <v>4.3478260869565188E-2</v>
      </c>
      <c r="O107" s="5"/>
      <c r="P107" s="6"/>
      <c r="Q107" s="16"/>
      <c r="R107" s="5"/>
      <c r="S107" s="52"/>
      <c r="T107" s="52"/>
      <c r="U107" s="52"/>
      <c r="V107" s="52"/>
    </row>
    <row r="108" spans="1:22" ht="12.75" customHeight="1">
      <c r="L108" s="5"/>
      <c r="M108" s="5"/>
      <c r="O108" s="5"/>
      <c r="S108" s="52"/>
      <c r="T108" s="52"/>
      <c r="U108" s="52"/>
      <c r="V108" s="52"/>
    </row>
    <row r="109" spans="1:22" ht="12.75" customHeight="1">
      <c r="L109" s="5"/>
      <c r="M109" s="5"/>
      <c r="O109" s="5"/>
      <c r="S109" s="52"/>
      <c r="T109" s="52"/>
      <c r="U109" s="52"/>
      <c r="V109" s="52"/>
    </row>
    <row r="110" spans="1:22" ht="26.25" customHeight="1">
      <c r="A110" s="7"/>
      <c r="B110" s="194" t="s">
        <v>72</v>
      </c>
      <c r="C110" s="194"/>
      <c r="D110" s="194"/>
      <c r="E110" s="194"/>
      <c r="F110" s="194"/>
      <c r="G110" s="194"/>
      <c r="H110" s="194"/>
      <c r="I110" s="194"/>
      <c r="J110" s="194"/>
      <c r="K110" s="113" t="s">
        <v>32</v>
      </c>
      <c r="L110" s="67"/>
      <c r="M110" s="67"/>
      <c r="N110" s="6"/>
      <c r="O110" s="5"/>
      <c r="P110" s="6"/>
      <c r="Q110" s="6"/>
      <c r="R110" s="6"/>
      <c r="S110" s="52"/>
      <c r="T110" s="52"/>
      <c r="U110" s="52"/>
      <c r="V110" s="52"/>
    </row>
    <row r="111" spans="1:22" ht="20.25">
      <c r="A111" s="195" t="s">
        <v>1</v>
      </c>
      <c r="B111" s="197" t="s">
        <v>2</v>
      </c>
      <c r="C111" s="205"/>
      <c r="D111" s="205"/>
      <c r="E111" s="205"/>
      <c r="F111" s="205"/>
      <c r="G111" s="205"/>
      <c r="H111" s="205"/>
      <c r="I111" s="205"/>
      <c r="J111" s="206"/>
      <c r="K111" s="200" t="s">
        <v>3</v>
      </c>
      <c r="L111" s="191" t="s">
        <v>4</v>
      </c>
      <c r="M111" s="191" t="s">
        <v>5</v>
      </c>
      <c r="N111" s="202" t="s">
        <v>6</v>
      </c>
      <c r="O111" s="191" t="s">
        <v>7</v>
      </c>
      <c r="P111" s="189" t="s">
        <v>8</v>
      </c>
      <c r="Q111" s="189" t="s">
        <v>9</v>
      </c>
      <c r="R111" s="191" t="s">
        <v>10</v>
      </c>
      <c r="S111" s="52"/>
      <c r="T111" s="52"/>
      <c r="U111" s="52"/>
      <c r="V111" s="52"/>
    </row>
    <row r="112" spans="1:22" ht="15.75" customHeight="1">
      <c r="A112" s="204"/>
      <c r="B112" s="9" t="s">
        <v>11</v>
      </c>
      <c r="C112" s="9" t="s">
        <v>12</v>
      </c>
      <c r="D112" s="9" t="s">
        <v>13</v>
      </c>
      <c r="E112" s="9" t="s">
        <v>14</v>
      </c>
      <c r="F112" s="9" t="s">
        <v>15</v>
      </c>
      <c r="G112" s="9" t="s">
        <v>16</v>
      </c>
      <c r="H112" s="9" t="s">
        <v>17</v>
      </c>
      <c r="I112" s="9" t="s">
        <v>18</v>
      </c>
      <c r="J112" s="135" t="s">
        <v>19</v>
      </c>
      <c r="K112" s="207"/>
      <c r="L112" s="204"/>
      <c r="M112" s="204"/>
      <c r="N112" s="204"/>
      <c r="O112" s="204"/>
      <c r="P112" s="204"/>
      <c r="Q112" s="204"/>
      <c r="R112" s="204"/>
      <c r="S112" s="52"/>
      <c r="T112" s="52"/>
      <c r="U112" s="52"/>
      <c r="V112" s="52"/>
    </row>
    <row r="113" spans="1:22" ht="15.75" customHeight="1">
      <c r="A113" s="10" t="s">
        <v>32</v>
      </c>
      <c r="B113" s="31">
        <v>83</v>
      </c>
      <c r="C113" s="31"/>
      <c r="D113" s="31"/>
      <c r="E113" s="31"/>
      <c r="F113" s="31"/>
      <c r="G113" s="31"/>
      <c r="H113" s="31"/>
      <c r="I113" s="31"/>
      <c r="J113" s="31"/>
      <c r="K113" s="51"/>
      <c r="L113" s="32"/>
      <c r="M113" s="33"/>
      <c r="N113" s="34"/>
      <c r="O113" s="35"/>
      <c r="P113" s="36">
        <v>83</v>
      </c>
      <c r="Q113" s="37"/>
      <c r="R113" s="35"/>
      <c r="S113" s="52"/>
      <c r="T113" s="52"/>
      <c r="U113" s="52"/>
      <c r="V113" s="52"/>
    </row>
    <row r="114" spans="1:22" ht="15.75" customHeight="1">
      <c r="A114" s="10" t="s">
        <v>33</v>
      </c>
      <c r="B114" s="31"/>
      <c r="C114" s="31">
        <v>81</v>
      </c>
      <c r="D114" s="31"/>
      <c r="E114" s="31"/>
      <c r="F114" s="31"/>
      <c r="G114" s="31"/>
      <c r="H114" s="31"/>
      <c r="I114" s="31"/>
      <c r="J114" s="31"/>
      <c r="K114" s="51"/>
      <c r="L114" s="38"/>
      <c r="M114" s="17"/>
      <c r="N114" s="39"/>
      <c r="O114" s="40">
        <f>IF(C114=0,"",C114/B113)</f>
        <v>0.97590361445783136</v>
      </c>
      <c r="P114" s="41">
        <v>81</v>
      </c>
      <c r="Q114" s="42">
        <f t="shared" ref="Q114:Q121" si="8">IF(P114=0,"",P114/P113)</f>
        <v>0.97590361445783136</v>
      </c>
      <c r="R114" s="42">
        <f t="shared" ref="R114:R121" si="9">IF(P114=0,"",100%-Q114)</f>
        <v>2.4096385542168641E-2</v>
      </c>
      <c r="S114" s="52"/>
      <c r="T114" s="52"/>
      <c r="U114" s="52"/>
      <c r="V114" s="52"/>
    </row>
    <row r="115" spans="1:22" ht="15.75" customHeight="1">
      <c r="A115" s="10" t="s">
        <v>34</v>
      </c>
      <c r="B115" s="31"/>
      <c r="C115" s="31"/>
      <c r="D115" s="31">
        <v>75</v>
      </c>
      <c r="E115" s="31"/>
      <c r="F115" s="31"/>
      <c r="G115" s="31"/>
      <c r="H115" s="31"/>
      <c r="I115" s="31"/>
      <c r="J115" s="31"/>
      <c r="K115" s="51"/>
      <c r="L115" s="38"/>
      <c r="M115" s="17"/>
      <c r="N115" s="39"/>
      <c r="O115" s="40">
        <f>IF(D115=0,"",D115/C114)</f>
        <v>0.92592592592592593</v>
      </c>
      <c r="P115" s="41">
        <v>75</v>
      </c>
      <c r="Q115" s="42">
        <f t="shared" si="8"/>
        <v>0.92592592592592593</v>
      </c>
      <c r="R115" s="42">
        <f t="shared" si="9"/>
        <v>7.407407407407407E-2</v>
      </c>
      <c r="S115" s="52"/>
      <c r="T115" s="52"/>
      <c r="U115" s="52"/>
      <c r="V115" s="52"/>
    </row>
    <row r="116" spans="1:22" ht="15.75" customHeight="1">
      <c r="A116" s="10" t="s">
        <v>35</v>
      </c>
      <c r="B116" s="31"/>
      <c r="C116" s="31"/>
      <c r="D116" s="31"/>
      <c r="E116" s="31">
        <v>72</v>
      </c>
      <c r="F116" s="31"/>
      <c r="G116" s="31"/>
      <c r="H116" s="31"/>
      <c r="I116" s="31"/>
      <c r="J116" s="31"/>
      <c r="K116" s="51"/>
      <c r="L116" s="38"/>
      <c r="M116" s="17"/>
      <c r="N116" s="39"/>
      <c r="O116" s="40">
        <f>IF(E116=0,"",E116/D115)</f>
        <v>0.96</v>
      </c>
      <c r="P116" s="41">
        <v>73</v>
      </c>
      <c r="Q116" s="42">
        <f t="shared" si="8"/>
        <v>0.97333333333333338</v>
      </c>
      <c r="R116" s="42">
        <f t="shared" si="9"/>
        <v>2.6666666666666616E-2</v>
      </c>
      <c r="S116" s="52"/>
      <c r="T116" s="52"/>
      <c r="U116" s="52"/>
      <c r="V116" s="52"/>
    </row>
    <row r="117" spans="1:22" ht="15.75" customHeight="1">
      <c r="A117" s="10" t="s">
        <v>36</v>
      </c>
      <c r="B117" s="31"/>
      <c r="C117" s="31"/>
      <c r="D117" s="31"/>
      <c r="E117" s="31"/>
      <c r="F117" s="31">
        <v>67</v>
      </c>
      <c r="G117" s="31"/>
      <c r="H117" s="31"/>
      <c r="I117" s="31"/>
      <c r="J117" s="31"/>
      <c r="K117" s="51"/>
      <c r="L117" s="38"/>
      <c r="M117" s="17"/>
      <c r="N117" s="39"/>
      <c r="O117" s="40">
        <f>IF(F117=0,"",F117/E116)</f>
        <v>0.93055555555555558</v>
      </c>
      <c r="P117" s="41">
        <v>75</v>
      </c>
      <c r="Q117" s="42">
        <f t="shared" si="8"/>
        <v>1.0273972602739727</v>
      </c>
      <c r="R117" s="42">
        <f t="shared" si="9"/>
        <v>-2.7397260273972712E-2</v>
      </c>
      <c r="S117" s="52"/>
      <c r="T117" s="52"/>
      <c r="U117" s="52"/>
      <c r="V117" s="52"/>
    </row>
    <row r="118" spans="1:22" ht="15.75" customHeight="1">
      <c r="A118" s="10" t="s">
        <v>38</v>
      </c>
      <c r="B118" s="31"/>
      <c r="C118" s="31"/>
      <c r="D118" s="31"/>
      <c r="E118" s="31"/>
      <c r="F118" s="31"/>
      <c r="G118" s="31">
        <v>63</v>
      </c>
      <c r="H118" s="31"/>
      <c r="I118" s="31"/>
      <c r="J118" s="31"/>
      <c r="K118" s="51"/>
      <c r="L118" s="38"/>
      <c r="M118" s="17"/>
      <c r="N118" s="39"/>
      <c r="O118" s="40">
        <f>IF(G118=0,"",G118/F117)</f>
        <v>0.94029850746268662</v>
      </c>
      <c r="P118" s="41">
        <v>74</v>
      </c>
      <c r="Q118" s="42">
        <f t="shared" si="8"/>
        <v>0.98666666666666669</v>
      </c>
      <c r="R118" s="42">
        <f t="shared" si="9"/>
        <v>1.3333333333333308E-2</v>
      </c>
      <c r="S118" s="52"/>
      <c r="T118" s="52"/>
      <c r="U118" s="52"/>
      <c r="V118" s="52"/>
    </row>
    <row r="119" spans="1:22" ht="15.75" customHeight="1">
      <c r="A119" s="10" t="s">
        <v>39</v>
      </c>
      <c r="B119" s="31"/>
      <c r="C119" s="31"/>
      <c r="D119" s="31"/>
      <c r="E119" s="31"/>
      <c r="F119" s="31"/>
      <c r="G119" s="31"/>
      <c r="H119" s="31">
        <v>62</v>
      </c>
      <c r="I119" s="31"/>
      <c r="J119" s="31"/>
      <c r="K119" s="51"/>
      <c r="L119" s="38"/>
      <c r="M119" s="17"/>
      <c r="N119" s="39"/>
      <c r="O119" s="40">
        <f>IF(H119=0,"",H119/G118)</f>
        <v>0.98412698412698407</v>
      </c>
      <c r="P119" s="41">
        <v>73</v>
      </c>
      <c r="Q119" s="42">
        <f t="shared" si="8"/>
        <v>0.98648648648648651</v>
      </c>
      <c r="R119" s="42">
        <f t="shared" si="9"/>
        <v>1.3513513513513487E-2</v>
      </c>
      <c r="S119" s="52"/>
      <c r="T119" s="52"/>
      <c r="U119" s="52"/>
      <c r="V119" s="52"/>
    </row>
    <row r="120" spans="1:22" ht="15.75" customHeight="1">
      <c r="A120" s="10" t="s">
        <v>40</v>
      </c>
      <c r="B120" s="31"/>
      <c r="C120" s="31"/>
      <c r="D120" s="31"/>
      <c r="E120" s="31"/>
      <c r="F120" s="31"/>
      <c r="G120" s="31"/>
      <c r="H120" s="31"/>
      <c r="I120" s="31">
        <v>60</v>
      </c>
      <c r="J120" s="31"/>
      <c r="K120" s="51"/>
      <c r="L120" s="38"/>
      <c r="M120" s="17"/>
      <c r="N120" s="39"/>
      <c r="O120" s="40">
        <f>IF(I120=0,"",I120/H119)</f>
        <v>0.967741935483871</v>
      </c>
      <c r="P120" s="41">
        <v>73</v>
      </c>
      <c r="Q120" s="42">
        <f t="shared" si="8"/>
        <v>1</v>
      </c>
      <c r="R120" s="42">
        <f t="shared" si="9"/>
        <v>0</v>
      </c>
      <c r="S120" s="52"/>
      <c r="T120" s="52"/>
      <c r="U120" s="52"/>
      <c r="V120" s="52"/>
    </row>
    <row r="121" spans="1:22" ht="15.75" customHeight="1">
      <c r="A121" s="10" t="s">
        <v>41</v>
      </c>
      <c r="B121" s="31"/>
      <c r="C121" s="31"/>
      <c r="D121" s="31"/>
      <c r="E121" s="31"/>
      <c r="F121" s="31"/>
      <c r="G121" s="31"/>
      <c r="H121" s="31"/>
      <c r="I121" s="31"/>
      <c r="J121" s="31">
        <v>56</v>
      </c>
      <c r="K121" s="51">
        <v>23</v>
      </c>
      <c r="L121" s="38"/>
      <c r="M121" s="17"/>
      <c r="N121" s="39"/>
      <c r="O121" s="55">
        <f>IF(J121=0,"",J121/I120)</f>
        <v>0.93333333333333335</v>
      </c>
      <c r="P121" s="41">
        <v>73</v>
      </c>
      <c r="Q121" s="56">
        <f t="shared" si="8"/>
        <v>1</v>
      </c>
      <c r="R121" s="56">
        <f t="shared" si="9"/>
        <v>0</v>
      </c>
      <c r="S121" s="52"/>
      <c r="T121" s="52"/>
      <c r="U121" s="52"/>
      <c r="V121" s="52"/>
    </row>
    <row r="122" spans="1:22" ht="15.75" customHeight="1">
      <c r="A122" s="10" t="s">
        <v>42</v>
      </c>
      <c r="B122" s="31"/>
      <c r="C122" s="31"/>
      <c r="D122" s="31"/>
      <c r="E122" s="31"/>
      <c r="F122" s="31"/>
      <c r="G122" s="31"/>
      <c r="H122" s="31"/>
      <c r="I122" s="31"/>
      <c r="J122" s="31">
        <v>12</v>
      </c>
      <c r="K122" s="51">
        <v>8</v>
      </c>
      <c r="L122" s="38"/>
      <c r="M122" s="17"/>
      <c r="N122" s="18"/>
      <c r="O122" s="59"/>
      <c r="P122" s="41">
        <v>23</v>
      </c>
      <c r="Q122" s="60"/>
      <c r="R122" s="61"/>
      <c r="S122" s="52"/>
      <c r="T122" s="52"/>
      <c r="U122" s="52"/>
      <c r="V122" s="52"/>
    </row>
    <row r="123" spans="1:22" ht="15.75" customHeight="1">
      <c r="A123" s="10" t="s">
        <v>43</v>
      </c>
      <c r="B123" s="31"/>
      <c r="C123" s="31"/>
      <c r="D123" s="31"/>
      <c r="E123" s="31"/>
      <c r="F123" s="31"/>
      <c r="G123" s="31"/>
      <c r="H123" s="31"/>
      <c r="I123" s="31"/>
      <c r="J123" s="31">
        <v>10</v>
      </c>
      <c r="K123" s="51">
        <v>4</v>
      </c>
      <c r="L123" s="38"/>
      <c r="M123" s="17"/>
      <c r="N123" s="18"/>
      <c r="O123" s="29"/>
      <c r="P123" s="44">
        <v>13</v>
      </c>
      <c r="Q123" s="46"/>
      <c r="R123" s="29"/>
      <c r="S123" s="52"/>
      <c r="T123" s="52"/>
      <c r="U123" s="52"/>
      <c r="V123" s="52"/>
    </row>
    <row r="124" spans="1:22" ht="15.75" customHeight="1">
      <c r="A124" s="10" t="s">
        <v>44</v>
      </c>
      <c r="B124" s="31"/>
      <c r="C124" s="31"/>
      <c r="D124" s="31"/>
      <c r="E124" s="31"/>
      <c r="F124" s="31"/>
      <c r="G124" s="31"/>
      <c r="H124" s="31"/>
      <c r="I124" s="31"/>
      <c r="J124" s="31">
        <v>3</v>
      </c>
      <c r="K124" s="51">
        <v>4</v>
      </c>
      <c r="L124" s="38"/>
      <c r="M124" s="17"/>
      <c r="N124" s="18"/>
      <c r="O124" s="29"/>
      <c r="P124" s="44">
        <v>6</v>
      </c>
      <c r="Q124" s="46"/>
      <c r="R124" s="29"/>
      <c r="S124" s="52"/>
      <c r="T124" s="52"/>
      <c r="U124" s="52"/>
      <c r="V124" s="52"/>
    </row>
    <row r="125" spans="1:22" ht="15.75" customHeight="1">
      <c r="A125" s="10" t="s">
        <v>45</v>
      </c>
      <c r="B125" s="31"/>
      <c r="C125" s="31"/>
      <c r="D125" s="31"/>
      <c r="E125" s="31"/>
      <c r="F125" s="31"/>
      <c r="G125" s="31"/>
      <c r="H125" s="31"/>
      <c r="I125" s="31"/>
      <c r="J125" s="31">
        <v>1</v>
      </c>
      <c r="K125" s="51">
        <v>1</v>
      </c>
      <c r="L125" s="38"/>
      <c r="M125" s="17"/>
      <c r="N125" s="18"/>
      <c r="O125" s="29"/>
      <c r="P125" s="44">
        <v>2</v>
      </c>
      <c r="Q125" s="46"/>
      <c r="R125" s="29"/>
      <c r="S125" s="52"/>
      <c r="T125" s="52"/>
      <c r="U125" s="52"/>
      <c r="V125" s="52"/>
    </row>
    <row r="126" spans="1:22" ht="15.75" customHeight="1">
      <c r="A126" s="10" t="s">
        <v>46</v>
      </c>
      <c r="B126" s="31"/>
      <c r="C126" s="31"/>
      <c r="D126" s="31"/>
      <c r="E126" s="31"/>
      <c r="F126" s="31"/>
      <c r="G126" s="31"/>
      <c r="H126" s="31"/>
      <c r="I126" s="31"/>
      <c r="J126" s="31">
        <v>2</v>
      </c>
      <c r="K126" s="51">
        <v>1</v>
      </c>
      <c r="L126" s="38"/>
      <c r="M126" s="17"/>
      <c r="N126" s="18"/>
      <c r="O126" s="29"/>
      <c r="P126" s="44">
        <v>2</v>
      </c>
      <c r="Q126" s="46"/>
      <c r="R126" s="29"/>
      <c r="S126" s="52"/>
      <c r="T126" s="52"/>
      <c r="U126" s="52"/>
      <c r="V126" s="52"/>
    </row>
    <row r="127" spans="1:22" ht="15.75" customHeight="1">
      <c r="A127" s="10" t="s">
        <v>47</v>
      </c>
      <c r="B127" s="31"/>
      <c r="C127" s="31"/>
      <c r="D127" s="31"/>
      <c r="E127" s="31"/>
      <c r="F127" s="31"/>
      <c r="G127" s="31"/>
      <c r="H127" s="31"/>
      <c r="I127" s="31"/>
      <c r="J127" s="31"/>
      <c r="K127" s="51"/>
      <c r="L127" s="38"/>
      <c r="M127" s="17"/>
      <c r="N127" s="18"/>
      <c r="O127" s="17"/>
      <c r="P127" s="18"/>
      <c r="Q127" s="28"/>
      <c r="R127" s="29"/>
      <c r="S127" s="52"/>
      <c r="T127" s="52"/>
      <c r="U127" s="52"/>
      <c r="V127" s="52"/>
    </row>
    <row r="128" spans="1:22" ht="15.75" customHeight="1">
      <c r="A128" s="10" t="s">
        <v>49</v>
      </c>
      <c r="B128" s="31"/>
      <c r="C128" s="31"/>
      <c r="D128" s="31"/>
      <c r="E128" s="31"/>
      <c r="F128" s="31"/>
      <c r="G128" s="31"/>
      <c r="H128" s="31"/>
      <c r="I128" s="31"/>
      <c r="J128" s="31"/>
      <c r="K128" s="51"/>
      <c r="L128" s="38"/>
      <c r="M128" s="17"/>
      <c r="N128" s="18"/>
      <c r="O128" s="19" t="s">
        <v>48</v>
      </c>
      <c r="P128" s="20">
        <v>41</v>
      </c>
      <c r="Q128" s="21">
        <f>K131</f>
        <v>41</v>
      </c>
      <c r="R128" s="22" t="s">
        <v>3</v>
      </c>
      <c r="S128" s="52"/>
      <c r="T128" s="52"/>
      <c r="U128" s="52"/>
      <c r="V128" s="52"/>
    </row>
    <row r="129" spans="1:22" ht="15.75" customHeight="1">
      <c r="A129" s="10" t="s">
        <v>52</v>
      </c>
      <c r="B129" s="31"/>
      <c r="C129" s="31"/>
      <c r="D129" s="31"/>
      <c r="E129" s="31"/>
      <c r="F129" s="31"/>
      <c r="G129" s="31"/>
      <c r="H129" s="31"/>
      <c r="I129" s="31"/>
      <c r="J129" s="31"/>
      <c r="K129" s="51"/>
      <c r="L129" s="38"/>
      <c r="M129" s="17"/>
      <c r="N129" s="18"/>
      <c r="O129" s="23" t="s">
        <v>50</v>
      </c>
      <c r="P129" s="24">
        <f>IF(P128/B113=0,"",P128/B113)</f>
        <v>0.49397590361445781</v>
      </c>
      <c r="Q129" s="25">
        <f>IF(P128/Q128=0,"",P128/Q128)</f>
        <v>1</v>
      </c>
      <c r="R129" s="26" t="s">
        <v>51</v>
      </c>
      <c r="S129" s="52"/>
      <c r="T129" s="52"/>
      <c r="U129" s="52"/>
      <c r="V129" s="52"/>
    </row>
    <row r="130" spans="1:22" ht="15.75" customHeight="1">
      <c r="A130" s="10" t="s">
        <v>53</v>
      </c>
      <c r="B130" s="115"/>
      <c r="C130" s="115"/>
      <c r="D130" s="115"/>
      <c r="E130" s="115"/>
      <c r="F130" s="115"/>
      <c r="G130" s="115"/>
      <c r="H130" s="115"/>
      <c r="I130" s="115"/>
      <c r="J130" s="115"/>
      <c r="K130" s="51"/>
      <c r="L130" s="47"/>
      <c r="M130" s="48"/>
      <c r="N130" s="49"/>
      <c r="O130" s="11"/>
      <c r="P130" s="12"/>
      <c r="Q130" s="12"/>
      <c r="R130" s="13"/>
      <c r="S130" s="52"/>
      <c r="T130" s="52"/>
      <c r="U130" s="52"/>
      <c r="V130" s="52"/>
    </row>
    <row r="131" spans="1:22" ht="18.75" customHeight="1">
      <c r="A131" s="14"/>
      <c r="B131" s="193" t="s">
        <v>37</v>
      </c>
      <c r="C131" s="193"/>
      <c r="D131" s="193"/>
      <c r="E131" s="193"/>
      <c r="F131" s="193"/>
      <c r="G131" s="193"/>
      <c r="H131" s="193"/>
      <c r="I131" s="193"/>
      <c r="J131" s="193"/>
      <c r="K131" s="114">
        <f>SUM(K113:K126)</f>
        <v>41</v>
      </c>
      <c r="L131" s="30">
        <f>IF(K121=0,"",K121/B113)</f>
        <v>0.27710843373493976</v>
      </c>
      <c r="M131" s="30">
        <f>IF(K131=0,"",K131/B113)</f>
        <v>0.49397590361445781</v>
      </c>
      <c r="N131" s="30">
        <f>IF(K121=0,"",M131-L131)</f>
        <v>0.21686746987951805</v>
      </c>
      <c r="O131" s="5"/>
      <c r="P131" s="6"/>
      <c r="Q131" s="16"/>
      <c r="R131" s="5"/>
      <c r="S131" s="52"/>
      <c r="T131" s="52"/>
      <c r="U131" s="52"/>
      <c r="V131" s="52"/>
    </row>
    <row r="132" spans="1:22" ht="12.75" customHeight="1">
      <c r="L132" s="5"/>
      <c r="M132" s="5"/>
      <c r="O132" s="5"/>
      <c r="S132" s="52"/>
      <c r="T132" s="52"/>
      <c r="U132" s="52"/>
      <c r="V132" s="52"/>
    </row>
    <row r="133" spans="1:22" ht="12.75" customHeight="1">
      <c r="L133" s="5"/>
      <c r="M133" s="5"/>
      <c r="O133" s="5"/>
      <c r="S133" s="52"/>
      <c r="T133" s="52"/>
      <c r="U133" s="52"/>
      <c r="V133" s="52"/>
    </row>
    <row r="134" spans="1:22" ht="26.25" customHeight="1">
      <c r="A134" s="7"/>
      <c r="B134" s="194" t="s">
        <v>72</v>
      </c>
      <c r="C134" s="194"/>
      <c r="D134" s="194"/>
      <c r="E134" s="194"/>
      <c r="F134" s="194"/>
      <c r="G134" s="194"/>
      <c r="H134" s="194"/>
      <c r="I134" s="194"/>
      <c r="J134" s="194"/>
      <c r="K134" s="113" t="s">
        <v>33</v>
      </c>
      <c r="L134" s="67"/>
      <c r="M134" s="67"/>
      <c r="N134" s="6"/>
      <c r="O134" s="5"/>
      <c r="P134" s="6"/>
      <c r="Q134" s="6"/>
      <c r="R134" s="6"/>
      <c r="S134" s="52"/>
      <c r="T134" s="52"/>
      <c r="U134" s="52"/>
      <c r="V134" s="52"/>
    </row>
    <row r="135" spans="1:22" ht="20.25">
      <c r="A135" s="195" t="s">
        <v>1</v>
      </c>
      <c r="B135" s="197" t="s">
        <v>2</v>
      </c>
      <c r="C135" s="205"/>
      <c r="D135" s="205"/>
      <c r="E135" s="205"/>
      <c r="F135" s="205"/>
      <c r="G135" s="205"/>
      <c r="H135" s="205"/>
      <c r="I135" s="205"/>
      <c r="J135" s="206"/>
      <c r="K135" s="200" t="s">
        <v>3</v>
      </c>
      <c r="L135" s="191" t="s">
        <v>4</v>
      </c>
      <c r="M135" s="191" t="s">
        <v>5</v>
      </c>
      <c r="N135" s="202" t="s">
        <v>6</v>
      </c>
      <c r="O135" s="191" t="s">
        <v>7</v>
      </c>
      <c r="P135" s="189" t="s">
        <v>8</v>
      </c>
      <c r="Q135" s="189" t="s">
        <v>9</v>
      </c>
      <c r="R135" s="191" t="s">
        <v>10</v>
      </c>
      <c r="S135" s="52"/>
      <c r="T135" s="52"/>
      <c r="U135" s="52"/>
      <c r="V135" s="52"/>
    </row>
    <row r="136" spans="1:22" ht="15.75" customHeight="1">
      <c r="A136" s="204"/>
      <c r="B136" s="9" t="s">
        <v>11</v>
      </c>
      <c r="C136" s="9" t="s">
        <v>12</v>
      </c>
      <c r="D136" s="9" t="s">
        <v>13</v>
      </c>
      <c r="E136" s="9" t="s">
        <v>14</v>
      </c>
      <c r="F136" s="9" t="s">
        <v>15</v>
      </c>
      <c r="G136" s="9" t="s">
        <v>16</v>
      </c>
      <c r="H136" s="9" t="s">
        <v>17</v>
      </c>
      <c r="I136" s="9" t="s">
        <v>18</v>
      </c>
      <c r="J136" s="135" t="s">
        <v>19</v>
      </c>
      <c r="K136" s="207"/>
      <c r="L136" s="204"/>
      <c r="M136" s="204"/>
      <c r="N136" s="204"/>
      <c r="O136" s="204"/>
      <c r="P136" s="204"/>
      <c r="Q136" s="204"/>
      <c r="R136" s="204"/>
      <c r="S136" s="52"/>
      <c r="T136" s="52"/>
      <c r="U136" s="52"/>
      <c r="V136" s="52"/>
    </row>
    <row r="137" spans="1:22" ht="15.75" customHeight="1">
      <c r="A137" s="10" t="s">
        <v>33</v>
      </c>
      <c r="B137" s="31">
        <v>36</v>
      </c>
      <c r="C137" s="31"/>
      <c r="D137" s="31"/>
      <c r="E137" s="31"/>
      <c r="F137" s="31"/>
      <c r="G137" s="31"/>
      <c r="H137" s="31"/>
      <c r="I137" s="31"/>
      <c r="J137" s="31"/>
      <c r="K137" s="51"/>
      <c r="L137" s="32"/>
      <c r="M137" s="33"/>
      <c r="N137" s="34"/>
      <c r="O137" s="35"/>
      <c r="P137" s="36">
        <v>36</v>
      </c>
      <c r="Q137" s="37"/>
      <c r="R137" s="35"/>
      <c r="S137" s="52"/>
      <c r="T137" s="52"/>
      <c r="U137" s="52"/>
      <c r="V137" s="52"/>
    </row>
    <row r="138" spans="1:22" ht="15.75" customHeight="1">
      <c r="A138" s="10" t="s">
        <v>34</v>
      </c>
      <c r="B138" s="31"/>
      <c r="C138" s="31">
        <v>32</v>
      </c>
      <c r="D138" s="31"/>
      <c r="E138" s="31"/>
      <c r="F138" s="31"/>
      <c r="G138" s="31"/>
      <c r="H138" s="31"/>
      <c r="I138" s="31"/>
      <c r="J138" s="31"/>
      <c r="K138" s="51"/>
      <c r="L138" s="38"/>
      <c r="M138" s="17"/>
      <c r="N138" s="39"/>
      <c r="O138" s="40">
        <f>IF(C138=0,"",C138/B137)</f>
        <v>0.88888888888888884</v>
      </c>
      <c r="P138" s="41">
        <v>32</v>
      </c>
      <c r="Q138" s="42">
        <f t="shared" ref="Q138:Q145" si="10">IF(P138=0,"",P138/P137)</f>
        <v>0.88888888888888884</v>
      </c>
      <c r="R138" s="42">
        <f t="shared" ref="R138:R145" si="11">IF(P138=0,"",100%-Q138)</f>
        <v>0.11111111111111116</v>
      </c>
      <c r="S138" s="52"/>
      <c r="T138" s="52"/>
      <c r="U138" s="52"/>
      <c r="V138" s="52"/>
    </row>
    <row r="139" spans="1:22" ht="15.75" customHeight="1">
      <c r="A139" s="10" t="s">
        <v>35</v>
      </c>
      <c r="B139" s="31"/>
      <c r="C139" s="31"/>
      <c r="D139" s="31">
        <v>30</v>
      </c>
      <c r="E139" s="31"/>
      <c r="F139" s="31"/>
      <c r="G139" s="31"/>
      <c r="H139" s="31"/>
      <c r="I139" s="31"/>
      <c r="J139" s="31"/>
      <c r="K139" s="51"/>
      <c r="L139" s="38"/>
      <c r="M139" s="17"/>
      <c r="N139" s="39"/>
      <c r="O139" s="40">
        <f>IF(D139=0,"",D139/C138)</f>
        <v>0.9375</v>
      </c>
      <c r="P139" s="41">
        <v>31</v>
      </c>
      <c r="Q139" s="42">
        <f t="shared" si="10"/>
        <v>0.96875</v>
      </c>
      <c r="R139" s="42">
        <f t="shared" si="11"/>
        <v>3.125E-2</v>
      </c>
      <c r="S139" s="27">
        <f>P139/P137</f>
        <v>0.86111111111111116</v>
      </c>
      <c r="T139" s="52"/>
      <c r="U139" s="52"/>
      <c r="V139" s="52"/>
    </row>
    <row r="140" spans="1:22" ht="15.75" customHeight="1">
      <c r="A140" s="10" t="s">
        <v>36</v>
      </c>
      <c r="B140" s="31"/>
      <c r="C140" s="31"/>
      <c r="D140" s="31"/>
      <c r="E140" s="31">
        <v>28</v>
      </c>
      <c r="F140" s="31"/>
      <c r="G140" s="31"/>
      <c r="H140" s="31"/>
      <c r="I140" s="31"/>
      <c r="J140" s="31"/>
      <c r="K140" s="51"/>
      <c r="L140" s="38"/>
      <c r="M140" s="17"/>
      <c r="N140" s="39"/>
      <c r="O140" s="40">
        <f>IF(E140=0,"",E140/D139)</f>
        <v>0.93333333333333335</v>
      </c>
      <c r="P140" s="41">
        <v>30</v>
      </c>
      <c r="Q140" s="42">
        <f t="shared" si="10"/>
        <v>0.967741935483871</v>
      </c>
      <c r="R140" s="42">
        <f t="shared" si="11"/>
        <v>3.2258064516129004E-2</v>
      </c>
      <c r="S140" s="52"/>
      <c r="T140" s="52"/>
      <c r="U140" s="52"/>
      <c r="V140" s="52"/>
    </row>
    <row r="141" spans="1:22" ht="15.75" customHeight="1">
      <c r="A141" s="10" t="s">
        <v>38</v>
      </c>
      <c r="B141" s="31"/>
      <c r="C141" s="31"/>
      <c r="D141" s="31"/>
      <c r="E141" s="31"/>
      <c r="F141" s="31">
        <v>26</v>
      </c>
      <c r="G141" s="31"/>
      <c r="H141" s="31"/>
      <c r="I141" s="31"/>
      <c r="J141" s="31"/>
      <c r="K141" s="51"/>
      <c r="L141" s="38"/>
      <c r="M141" s="17"/>
      <c r="N141" s="39"/>
      <c r="O141" s="40">
        <f>IF(F141=0,"",F141/E140)</f>
        <v>0.9285714285714286</v>
      </c>
      <c r="P141" s="41">
        <v>28</v>
      </c>
      <c r="Q141" s="42">
        <f t="shared" si="10"/>
        <v>0.93333333333333335</v>
      </c>
      <c r="R141" s="42">
        <f t="shared" si="11"/>
        <v>6.6666666666666652E-2</v>
      </c>
      <c r="S141" s="52"/>
      <c r="T141" s="52"/>
      <c r="U141" s="52"/>
      <c r="V141" s="52"/>
    </row>
    <row r="142" spans="1:22" ht="15.75" customHeight="1">
      <c r="A142" s="10" t="s">
        <v>39</v>
      </c>
      <c r="B142" s="31"/>
      <c r="C142" s="31"/>
      <c r="D142" s="31"/>
      <c r="E142" s="31"/>
      <c r="F142" s="31"/>
      <c r="G142" s="31">
        <v>24</v>
      </c>
      <c r="H142" s="31"/>
      <c r="I142" s="31"/>
      <c r="J142" s="31"/>
      <c r="K142" s="51"/>
      <c r="L142" s="38"/>
      <c r="M142" s="17"/>
      <c r="N142" s="39"/>
      <c r="O142" s="40">
        <f>IF(G142=0,"",G142/F141)</f>
        <v>0.92307692307692313</v>
      </c>
      <c r="P142" s="41">
        <v>26</v>
      </c>
      <c r="Q142" s="42">
        <f t="shared" si="10"/>
        <v>0.9285714285714286</v>
      </c>
      <c r="R142" s="42">
        <f t="shared" si="11"/>
        <v>7.1428571428571397E-2</v>
      </c>
      <c r="S142" s="52"/>
      <c r="T142" s="52"/>
      <c r="U142" s="52"/>
      <c r="V142" s="52"/>
    </row>
    <row r="143" spans="1:22" ht="15.75" customHeight="1">
      <c r="A143" s="10" t="s">
        <v>40</v>
      </c>
      <c r="B143" s="31"/>
      <c r="C143" s="31"/>
      <c r="D143" s="31"/>
      <c r="E143" s="31"/>
      <c r="F143" s="31"/>
      <c r="G143" s="31"/>
      <c r="H143" s="31">
        <v>21</v>
      </c>
      <c r="I143" s="31"/>
      <c r="J143" s="31"/>
      <c r="K143" s="51"/>
      <c r="L143" s="38"/>
      <c r="M143" s="17"/>
      <c r="N143" s="39"/>
      <c r="O143" s="40">
        <f>IF(H143=0,"",H143/G142)</f>
        <v>0.875</v>
      </c>
      <c r="P143" s="41">
        <v>27</v>
      </c>
      <c r="Q143" s="42">
        <f t="shared" si="10"/>
        <v>1.0384615384615385</v>
      </c>
      <c r="R143" s="42">
        <f t="shared" si="11"/>
        <v>-3.8461538461538547E-2</v>
      </c>
      <c r="S143" s="52"/>
      <c r="T143" s="52"/>
      <c r="U143" s="52"/>
      <c r="V143" s="52"/>
    </row>
    <row r="144" spans="1:22" ht="15.75" customHeight="1">
      <c r="A144" s="10" t="s">
        <v>41</v>
      </c>
      <c r="B144" s="31"/>
      <c r="C144" s="31"/>
      <c r="D144" s="31"/>
      <c r="E144" s="31"/>
      <c r="F144" s="31"/>
      <c r="G144" s="31"/>
      <c r="H144" s="31"/>
      <c r="I144" s="31">
        <v>21</v>
      </c>
      <c r="J144" s="31"/>
      <c r="K144" s="51"/>
      <c r="L144" s="38"/>
      <c r="M144" s="17"/>
      <c r="N144" s="39"/>
      <c r="O144" s="40">
        <f>IF(I144=0,"",I144/H143)</f>
        <v>1</v>
      </c>
      <c r="P144" s="41">
        <v>25</v>
      </c>
      <c r="Q144" s="42">
        <f t="shared" si="10"/>
        <v>0.92592592592592593</v>
      </c>
      <c r="R144" s="42">
        <f t="shared" si="11"/>
        <v>7.407407407407407E-2</v>
      </c>
      <c r="S144" s="52"/>
      <c r="T144" s="52"/>
      <c r="U144" s="52"/>
      <c r="V144" s="52"/>
    </row>
    <row r="145" spans="1:22" ht="15.75" customHeight="1">
      <c r="A145" s="10" t="s">
        <v>42</v>
      </c>
      <c r="B145" s="31"/>
      <c r="C145" s="31"/>
      <c r="D145" s="31"/>
      <c r="E145" s="31"/>
      <c r="F145" s="31"/>
      <c r="G145" s="31"/>
      <c r="H145" s="31"/>
      <c r="I145" s="31"/>
      <c r="J145" s="31">
        <v>18</v>
      </c>
      <c r="K145" s="51">
        <v>6</v>
      </c>
      <c r="L145" s="38"/>
      <c r="M145" s="17"/>
      <c r="N145" s="39"/>
      <c r="O145" s="55">
        <f>IF(J145=0,"",J145/I144)</f>
        <v>0.8571428571428571</v>
      </c>
      <c r="P145" s="41">
        <v>23</v>
      </c>
      <c r="Q145" s="56">
        <f t="shared" si="10"/>
        <v>0.92</v>
      </c>
      <c r="R145" s="56">
        <f t="shared" si="11"/>
        <v>7.999999999999996E-2</v>
      </c>
      <c r="S145" s="52"/>
      <c r="T145" s="52"/>
      <c r="U145" s="52"/>
      <c r="V145" s="52"/>
    </row>
    <row r="146" spans="1:22" ht="15.75" customHeight="1">
      <c r="A146" s="10" t="s">
        <v>43</v>
      </c>
      <c r="B146" s="31"/>
      <c r="C146" s="31"/>
      <c r="D146" s="31"/>
      <c r="E146" s="31"/>
      <c r="F146" s="31"/>
      <c r="G146" s="31"/>
      <c r="H146" s="31"/>
      <c r="I146" s="31"/>
      <c r="J146" s="31">
        <v>13</v>
      </c>
      <c r="K146" s="51">
        <v>6</v>
      </c>
      <c r="L146" s="38"/>
      <c r="M146" s="17"/>
      <c r="N146" s="18"/>
      <c r="O146" s="59"/>
      <c r="P146" s="41">
        <v>17</v>
      </c>
      <c r="Q146" s="60"/>
      <c r="R146" s="61"/>
      <c r="S146" s="52"/>
      <c r="T146" s="52"/>
      <c r="U146" s="52"/>
      <c r="V146" s="52"/>
    </row>
    <row r="147" spans="1:22" ht="15.75" customHeight="1">
      <c r="A147" s="10" t="s">
        <v>44</v>
      </c>
      <c r="B147" s="31"/>
      <c r="C147" s="31"/>
      <c r="D147" s="31"/>
      <c r="E147" s="31"/>
      <c r="F147" s="31"/>
      <c r="G147" s="31"/>
      <c r="H147" s="31"/>
      <c r="I147" s="31"/>
      <c r="J147" s="31">
        <v>3</v>
      </c>
      <c r="K147" s="51">
        <v>3</v>
      </c>
      <c r="L147" s="38"/>
      <c r="M147" s="17"/>
      <c r="N147" s="18"/>
      <c r="O147" s="29"/>
      <c r="P147" s="44">
        <v>7</v>
      </c>
      <c r="Q147" s="46"/>
      <c r="R147" s="29"/>
      <c r="S147" s="52"/>
      <c r="T147" s="52"/>
      <c r="U147" s="52"/>
      <c r="V147" s="52"/>
    </row>
    <row r="148" spans="1:22" ht="15.75" customHeight="1">
      <c r="A148" s="10" t="s">
        <v>45</v>
      </c>
      <c r="B148" s="31"/>
      <c r="C148" s="31"/>
      <c r="D148" s="31"/>
      <c r="E148" s="31"/>
      <c r="F148" s="31"/>
      <c r="G148" s="31"/>
      <c r="H148" s="31"/>
      <c r="I148" s="31"/>
      <c r="J148" s="31">
        <v>3</v>
      </c>
      <c r="K148" s="51">
        <v>3</v>
      </c>
      <c r="L148" s="38"/>
      <c r="M148" s="17"/>
      <c r="N148" s="18"/>
      <c r="O148" s="29"/>
      <c r="P148" s="44">
        <v>3</v>
      </c>
      <c r="Q148" s="46"/>
      <c r="R148" s="29"/>
      <c r="S148" s="52"/>
      <c r="T148" s="52"/>
      <c r="U148" s="52"/>
      <c r="V148" s="52"/>
    </row>
    <row r="149" spans="1:22" ht="15.75" customHeight="1">
      <c r="A149" s="10" t="s">
        <v>46</v>
      </c>
      <c r="B149" s="31"/>
      <c r="C149" s="31"/>
      <c r="D149" s="31"/>
      <c r="E149" s="31"/>
      <c r="F149" s="31"/>
      <c r="G149" s="31"/>
      <c r="H149" s="31"/>
      <c r="I149" s="31"/>
      <c r="J149" s="31"/>
      <c r="K149" s="51"/>
      <c r="L149" s="38"/>
      <c r="M149" s="17"/>
      <c r="N149" s="18"/>
      <c r="O149" s="29"/>
      <c r="P149" s="44"/>
      <c r="Q149" s="46"/>
      <c r="R149" s="29"/>
      <c r="S149" s="52"/>
      <c r="T149" s="52"/>
      <c r="U149" s="52"/>
      <c r="V149" s="52"/>
    </row>
    <row r="150" spans="1:22" ht="15.75" customHeight="1">
      <c r="A150" s="10" t="s">
        <v>47</v>
      </c>
      <c r="B150" s="31"/>
      <c r="C150" s="31"/>
      <c r="D150" s="31"/>
      <c r="E150" s="31"/>
      <c r="F150" s="31"/>
      <c r="G150" s="31"/>
      <c r="H150" s="31"/>
      <c r="I150" s="31"/>
      <c r="J150" s="31"/>
      <c r="K150" s="51"/>
      <c r="L150" s="38"/>
      <c r="M150" s="17"/>
      <c r="N150" s="18"/>
      <c r="O150" s="17"/>
      <c r="P150" s="18"/>
      <c r="Q150" s="28"/>
      <c r="R150" s="29"/>
      <c r="S150" s="52"/>
      <c r="T150" s="52"/>
      <c r="U150" s="52"/>
      <c r="V150" s="52"/>
    </row>
    <row r="151" spans="1:22" ht="15.75" customHeight="1">
      <c r="A151" s="10" t="s">
        <v>49</v>
      </c>
      <c r="B151" s="31"/>
      <c r="C151" s="31"/>
      <c r="D151" s="31"/>
      <c r="E151" s="31"/>
      <c r="F151" s="31"/>
      <c r="G151" s="31"/>
      <c r="H151" s="31"/>
      <c r="I151" s="31"/>
      <c r="J151" s="31"/>
      <c r="K151" s="51"/>
      <c r="L151" s="38"/>
      <c r="M151" s="17"/>
      <c r="N151" s="18"/>
      <c r="O151" s="19" t="s">
        <v>48</v>
      </c>
      <c r="P151" s="20">
        <v>18</v>
      </c>
      <c r="Q151" s="21">
        <f>K154</f>
        <v>18</v>
      </c>
      <c r="R151" s="22" t="s">
        <v>3</v>
      </c>
      <c r="S151" s="52"/>
      <c r="T151" s="52"/>
      <c r="U151" s="52"/>
      <c r="V151" s="52"/>
    </row>
    <row r="152" spans="1:22" ht="15.75" customHeight="1">
      <c r="A152" s="10" t="s">
        <v>52</v>
      </c>
      <c r="B152" s="31"/>
      <c r="C152" s="31"/>
      <c r="D152" s="31"/>
      <c r="E152" s="31"/>
      <c r="F152" s="31"/>
      <c r="G152" s="31"/>
      <c r="H152" s="31"/>
      <c r="I152" s="31"/>
      <c r="J152" s="31"/>
      <c r="K152" s="51"/>
      <c r="L152" s="38"/>
      <c r="M152" s="17"/>
      <c r="N152" s="18"/>
      <c r="O152" s="23" t="s">
        <v>50</v>
      </c>
      <c r="P152" s="24">
        <f>IF(P151/B137=0,"",P151/B137)</f>
        <v>0.5</v>
      </c>
      <c r="Q152" s="25">
        <f>IF(P151/Q151=0,"",P151/Q151)</f>
        <v>1</v>
      </c>
      <c r="R152" s="26" t="s">
        <v>51</v>
      </c>
      <c r="S152" s="52"/>
      <c r="T152" s="52"/>
      <c r="U152" s="52"/>
      <c r="V152" s="52"/>
    </row>
    <row r="153" spans="1:22" ht="15.75" customHeight="1">
      <c r="A153" s="10" t="s">
        <v>53</v>
      </c>
      <c r="B153" s="115"/>
      <c r="C153" s="115"/>
      <c r="D153" s="115"/>
      <c r="E153" s="115"/>
      <c r="F153" s="115"/>
      <c r="G153" s="115"/>
      <c r="H153" s="115"/>
      <c r="I153" s="115"/>
      <c r="J153" s="115"/>
      <c r="K153" s="51"/>
      <c r="L153" s="47"/>
      <c r="M153" s="48"/>
      <c r="N153" s="49"/>
      <c r="O153" s="11"/>
      <c r="P153" s="12"/>
      <c r="Q153" s="12"/>
      <c r="R153" s="13"/>
      <c r="S153" s="52"/>
      <c r="T153" s="52"/>
      <c r="U153" s="52"/>
      <c r="V153" s="52"/>
    </row>
    <row r="154" spans="1:22" ht="18.75" customHeight="1">
      <c r="A154" s="14"/>
      <c r="B154" s="193" t="s">
        <v>37</v>
      </c>
      <c r="C154" s="193"/>
      <c r="D154" s="193"/>
      <c r="E154" s="193"/>
      <c r="F154" s="193"/>
      <c r="G154" s="193"/>
      <c r="H154" s="193"/>
      <c r="I154" s="193"/>
      <c r="J154" s="193"/>
      <c r="K154" s="114">
        <f>SUM(K137:K150)</f>
        <v>18</v>
      </c>
      <c r="L154" s="30">
        <f>IF(K145=0,"",K145/B137)</f>
        <v>0.16666666666666666</v>
      </c>
      <c r="M154" s="30">
        <f>IF(K154=0,"",K154/B137)</f>
        <v>0.5</v>
      </c>
      <c r="N154" s="30">
        <f>IF(K145=0,"",M154-L154)</f>
        <v>0.33333333333333337</v>
      </c>
      <c r="O154" s="5"/>
      <c r="P154" s="6"/>
      <c r="Q154" s="16"/>
      <c r="R154" s="5"/>
      <c r="S154" s="52"/>
      <c r="T154" s="52"/>
      <c r="U154" s="52"/>
      <c r="V154" s="52"/>
    </row>
    <row r="155" spans="1:22" ht="12.75" customHeight="1">
      <c r="L155" s="5"/>
      <c r="M155" s="5"/>
      <c r="O155" s="5"/>
      <c r="S155" s="52"/>
      <c r="T155" s="52"/>
      <c r="U155" s="52"/>
      <c r="V155" s="52"/>
    </row>
    <row r="156" spans="1:22" ht="12.75" customHeight="1">
      <c r="L156" s="5"/>
      <c r="M156" s="5"/>
      <c r="O156" s="5"/>
      <c r="S156" s="52"/>
      <c r="T156" s="52"/>
      <c r="U156" s="52"/>
      <c r="V156" s="52"/>
    </row>
    <row r="157" spans="1:22" ht="26.25" customHeight="1">
      <c r="A157" s="7"/>
      <c r="B157" s="194" t="s">
        <v>72</v>
      </c>
      <c r="C157" s="194"/>
      <c r="D157" s="194"/>
      <c r="E157" s="194"/>
      <c r="F157" s="194"/>
      <c r="G157" s="194"/>
      <c r="H157" s="194"/>
      <c r="I157" s="194"/>
      <c r="J157" s="194"/>
      <c r="K157" s="113" t="s">
        <v>34</v>
      </c>
      <c r="L157" s="67"/>
      <c r="M157" s="67"/>
      <c r="N157" s="6"/>
      <c r="O157" s="5"/>
      <c r="P157" s="6"/>
      <c r="Q157" s="6"/>
      <c r="R157" s="6"/>
      <c r="S157" s="52"/>
      <c r="T157" s="52"/>
      <c r="U157" s="52"/>
      <c r="V157" s="52"/>
    </row>
    <row r="158" spans="1:22" ht="20.25">
      <c r="A158" s="195" t="s">
        <v>1</v>
      </c>
      <c r="B158" s="197" t="s">
        <v>2</v>
      </c>
      <c r="C158" s="205"/>
      <c r="D158" s="205"/>
      <c r="E158" s="205"/>
      <c r="F158" s="205"/>
      <c r="G158" s="205"/>
      <c r="H158" s="205"/>
      <c r="I158" s="205"/>
      <c r="J158" s="206"/>
      <c r="K158" s="200" t="s">
        <v>3</v>
      </c>
      <c r="L158" s="191" t="s">
        <v>4</v>
      </c>
      <c r="M158" s="191" t="s">
        <v>5</v>
      </c>
      <c r="N158" s="202" t="s">
        <v>6</v>
      </c>
      <c r="O158" s="191" t="s">
        <v>7</v>
      </c>
      <c r="P158" s="189" t="s">
        <v>8</v>
      </c>
      <c r="Q158" s="189" t="s">
        <v>9</v>
      </c>
      <c r="R158" s="191" t="s">
        <v>10</v>
      </c>
      <c r="S158" s="52"/>
      <c r="T158" s="52"/>
      <c r="U158" s="52"/>
      <c r="V158" s="52"/>
    </row>
    <row r="159" spans="1:22" ht="15.75" customHeight="1">
      <c r="A159" s="204"/>
      <c r="B159" s="9" t="s">
        <v>11</v>
      </c>
      <c r="C159" s="9" t="s">
        <v>12</v>
      </c>
      <c r="D159" s="9" t="s">
        <v>13</v>
      </c>
      <c r="E159" s="9" t="s">
        <v>14</v>
      </c>
      <c r="F159" s="9" t="s">
        <v>15</v>
      </c>
      <c r="G159" s="9" t="s">
        <v>16</v>
      </c>
      <c r="H159" s="9" t="s">
        <v>17</v>
      </c>
      <c r="I159" s="9" t="s">
        <v>18</v>
      </c>
      <c r="J159" s="135" t="s">
        <v>19</v>
      </c>
      <c r="K159" s="207"/>
      <c r="L159" s="204"/>
      <c r="M159" s="204"/>
      <c r="N159" s="204"/>
      <c r="O159" s="204"/>
      <c r="P159" s="204"/>
      <c r="Q159" s="204"/>
      <c r="R159" s="204"/>
      <c r="S159" s="52"/>
      <c r="T159" s="52"/>
      <c r="U159" s="52"/>
      <c r="V159" s="52"/>
    </row>
    <row r="160" spans="1:22" ht="15.75" customHeight="1">
      <c r="A160" s="10" t="s">
        <v>34</v>
      </c>
      <c r="B160" s="31">
        <v>74</v>
      </c>
      <c r="C160" s="31"/>
      <c r="D160" s="31"/>
      <c r="E160" s="31"/>
      <c r="F160" s="31"/>
      <c r="G160" s="31"/>
      <c r="H160" s="31"/>
      <c r="I160" s="31"/>
      <c r="J160" s="31"/>
      <c r="K160" s="51"/>
      <c r="L160" s="32"/>
      <c r="M160" s="33"/>
      <c r="N160" s="34"/>
      <c r="O160" s="35"/>
      <c r="P160" s="36">
        <v>74</v>
      </c>
      <c r="Q160" s="37"/>
      <c r="R160" s="35"/>
      <c r="S160" s="52"/>
      <c r="T160" s="52"/>
      <c r="U160" s="52"/>
      <c r="V160" s="52"/>
    </row>
    <row r="161" spans="1:22" ht="15.75" customHeight="1">
      <c r="A161" s="10" t="s">
        <v>35</v>
      </c>
      <c r="B161" s="31"/>
      <c r="C161" s="31">
        <v>70</v>
      </c>
      <c r="D161" s="31"/>
      <c r="E161" s="31"/>
      <c r="F161" s="31"/>
      <c r="G161" s="31"/>
      <c r="H161" s="31"/>
      <c r="I161" s="31"/>
      <c r="J161" s="31"/>
      <c r="K161" s="51"/>
      <c r="L161" s="38"/>
      <c r="M161" s="17"/>
      <c r="N161" s="39"/>
      <c r="O161" s="40">
        <f>IF(C161=0,"",C161/B160)</f>
        <v>0.94594594594594594</v>
      </c>
      <c r="P161" s="41">
        <v>70</v>
      </c>
      <c r="Q161" s="42">
        <f t="shared" ref="Q161:Q168" si="12">IF(P161=0,"",P161/P160)</f>
        <v>0.94594594594594594</v>
      </c>
      <c r="R161" s="42">
        <f t="shared" ref="R161:R168" si="13">IF(P161=0,"",100%-Q161)</f>
        <v>5.4054054054054057E-2</v>
      </c>
      <c r="S161" s="52"/>
      <c r="T161" s="52"/>
      <c r="U161" s="52"/>
      <c r="V161" s="52"/>
    </row>
    <row r="162" spans="1:22" ht="15.75" customHeight="1">
      <c r="A162" s="10" t="s">
        <v>36</v>
      </c>
      <c r="B162" s="31"/>
      <c r="C162" s="31"/>
      <c r="D162" s="31">
        <v>69</v>
      </c>
      <c r="E162" s="31"/>
      <c r="F162" s="31"/>
      <c r="G162" s="31"/>
      <c r="H162" s="31"/>
      <c r="I162" s="31"/>
      <c r="J162" s="31"/>
      <c r="K162" s="51"/>
      <c r="L162" s="38"/>
      <c r="M162" s="17"/>
      <c r="N162" s="39"/>
      <c r="O162" s="40">
        <f>IF(D162=0,"",D162/C161)</f>
        <v>0.98571428571428577</v>
      </c>
      <c r="P162" s="41">
        <v>70</v>
      </c>
      <c r="Q162" s="42">
        <f t="shared" si="12"/>
        <v>1</v>
      </c>
      <c r="R162" s="42">
        <f t="shared" si="13"/>
        <v>0</v>
      </c>
      <c r="S162" s="27">
        <f>P162/P160</f>
        <v>0.94594594594594594</v>
      </c>
      <c r="T162" s="52"/>
      <c r="U162" s="52"/>
      <c r="V162" s="52"/>
    </row>
    <row r="163" spans="1:22" ht="15.75" customHeight="1">
      <c r="A163" s="10" t="s">
        <v>38</v>
      </c>
      <c r="B163" s="31"/>
      <c r="C163" s="31"/>
      <c r="D163" s="31"/>
      <c r="E163" s="31">
        <v>64</v>
      </c>
      <c r="F163" s="31"/>
      <c r="G163" s="31"/>
      <c r="H163" s="31"/>
      <c r="I163" s="31"/>
      <c r="J163" s="31"/>
      <c r="K163" s="51"/>
      <c r="L163" s="38"/>
      <c r="M163" s="17"/>
      <c r="N163" s="39"/>
      <c r="O163" s="40">
        <f>IF(E163=0,"",E163/D162)</f>
        <v>0.92753623188405798</v>
      </c>
      <c r="P163" s="41">
        <v>67</v>
      </c>
      <c r="Q163" s="42">
        <f t="shared" si="12"/>
        <v>0.95714285714285718</v>
      </c>
      <c r="R163" s="42">
        <f t="shared" si="13"/>
        <v>4.2857142857142816E-2</v>
      </c>
      <c r="S163" s="52"/>
      <c r="T163" s="52"/>
      <c r="U163" s="52"/>
      <c r="V163" s="52"/>
    </row>
    <row r="164" spans="1:22" ht="15.75" customHeight="1">
      <c r="A164" s="10" t="s">
        <v>39</v>
      </c>
      <c r="B164" s="31"/>
      <c r="C164" s="31"/>
      <c r="D164" s="31"/>
      <c r="E164" s="31"/>
      <c r="F164" s="31">
        <v>64</v>
      </c>
      <c r="G164" s="31"/>
      <c r="H164" s="31"/>
      <c r="I164" s="31"/>
      <c r="J164" s="31"/>
      <c r="K164" s="51"/>
      <c r="L164" s="38"/>
      <c r="M164" s="17"/>
      <c r="N164" s="39"/>
      <c r="O164" s="40">
        <f>IF(F164=0,"",F164/E163)</f>
        <v>1</v>
      </c>
      <c r="P164" s="41">
        <v>66</v>
      </c>
      <c r="Q164" s="42">
        <f t="shared" si="12"/>
        <v>0.9850746268656716</v>
      </c>
      <c r="R164" s="42">
        <f t="shared" si="13"/>
        <v>1.4925373134328401E-2</v>
      </c>
      <c r="S164" s="52"/>
      <c r="T164" s="52"/>
      <c r="U164" s="52"/>
      <c r="V164" s="52"/>
    </row>
    <row r="165" spans="1:22" ht="15.75" customHeight="1">
      <c r="A165" s="10" t="s">
        <v>40</v>
      </c>
      <c r="B165" s="31"/>
      <c r="C165" s="31"/>
      <c r="D165" s="31"/>
      <c r="E165" s="31"/>
      <c r="F165" s="31"/>
      <c r="G165" s="31">
        <v>63</v>
      </c>
      <c r="H165" s="31"/>
      <c r="I165" s="31"/>
      <c r="J165" s="31"/>
      <c r="K165" s="51"/>
      <c r="L165" s="38"/>
      <c r="M165" s="17"/>
      <c r="N165" s="39"/>
      <c r="O165" s="40">
        <f>IF(G165=0,"",G165/F164)</f>
        <v>0.984375</v>
      </c>
      <c r="P165" s="41">
        <v>66</v>
      </c>
      <c r="Q165" s="42">
        <f t="shared" si="12"/>
        <v>1</v>
      </c>
      <c r="R165" s="42">
        <f t="shared" si="13"/>
        <v>0</v>
      </c>
      <c r="S165" s="52"/>
      <c r="T165" s="52"/>
      <c r="U165" s="52"/>
      <c r="V165" s="52"/>
    </row>
    <row r="166" spans="1:22" ht="15.75" customHeight="1">
      <c r="A166" s="10" t="s">
        <v>41</v>
      </c>
      <c r="B166" s="31"/>
      <c r="C166" s="31"/>
      <c r="D166" s="31"/>
      <c r="E166" s="31"/>
      <c r="F166" s="31"/>
      <c r="G166" s="31"/>
      <c r="H166" s="31">
        <v>61</v>
      </c>
      <c r="I166" s="31"/>
      <c r="J166" s="31"/>
      <c r="K166" s="51"/>
      <c r="L166" s="38"/>
      <c r="M166" s="17"/>
      <c r="N166" s="39"/>
      <c r="O166" s="40">
        <f>IF(H166=0,"",H166/G165)</f>
        <v>0.96825396825396826</v>
      </c>
      <c r="P166" s="41">
        <v>66</v>
      </c>
      <c r="Q166" s="42">
        <f t="shared" si="12"/>
        <v>1</v>
      </c>
      <c r="R166" s="42">
        <f t="shared" si="13"/>
        <v>0</v>
      </c>
      <c r="S166" s="52"/>
      <c r="T166" s="52"/>
      <c r="U166" s="52"/>
      <c r="V166" s="52"/>
    </row>
    <row r="167" spans="1:22" ht="15.75" customHeight="1">
      <c r="A167" s="10" t="s">
        <v>42</v>
      </c>
      <c r="B167" s="31"/>
      <c r="C167" s="31"/>
      <c r="D167" s="31"/>
      <c r="E167" s="31"/>
      <c r="F167" s="31"/>
      <c r="G167" s="31"/>
      <c r="H167" s="31"/>
      <c r="I167" s="31">
        <v>61</v>
      </c>
      <c r="J167" s="31"/>
      <c r="K167" s="51"/>
      <c r="L167" s="38"/>
      <c r="M167" s="17"/>
      <c r="N167" s="39"/>
      <c r="O167" s="40">
        <f>IF(I167=0,"",I167/H166)</f>
        <v>1</v>
      </c>
      <c r="P167" s="41">
        <v>67</v>
      </c>
      <c r="Q167" s="42">
        <f t="shared" si="12"/>
        <v>1.0151515151515151</v>
      </c>
      <c r="R167" s="42">
        <f t="shared" si="13"/>
        <v>-1.5151515151515138E-2</v>
      </c>
      <c r="S167" s="52"/>
      <c r="T167" s="52"/>
      <c r="U167" s="52"/>
      <c r="V167" s="52"/>
    </row>
    <row r="168" spans="1:22" ht="15.75" customHeight="1">
      <c r="A168" s="10" t="s">
        <v>43</v>
      </c>
      <c r="B168" s="31"/>
      <c r="C168" s="31"/>
      <c r="D168" s="31"/>
      <c r="E168" s="31"/>
      <c r="F168" s="31"/>
      <c r="G168" s="31"/>
      <c r="H168" s="31"/>
      <c r="I168" s="31"/>
      <c r="J168" s="31">
        <v>59</v>
      </c>
      <c r="K168" s="51">
        <v>33</v>
      </c>
      <c r="L168" s="38"/>
      <c r="M168" s="17"/>
      <c r="N168" s="39"/>
      <c r="O168" s="55">
        <f>IF(J168=0,"",J168/I167)</f>
        <v>0.96721311475409832</v>
      </c>
      <c r="P168" s="41">
        <v>67</v>
      </c>
      <c r="Q168" s="56">
        <f t="shared" si="12"/>
        <v>1</v>
      </c>
      <c r="R168" s="56">
        <f t="shared" si="13"/>
        <v>0</v>
      </c>
      <c r="S168" s="52"/>
      <c r="T168" s="52"/>
      <c r="U168" s="52"/>
      <c r="V168" s="52"/>
    </row>
    <row r="169" spans="1:22" ht="15.75" customHeight="1">
      <c r="A169" s="10" t="s">
        <v>44</v>
      </c>
      <c r="B169" s="31"/>
      <c r="C169" s="31"/>
      <c r="D169" s="31"/>
      <c r="E169" s="31"/>
      <c r="F169" s="31"/>
      <c r="G169" s="31"/>
      <c r="H169" s="31"/>
      <c r="I169" s="31"/>
      <c r="J169" s="31">
        <v>15</v>
      </c>
      <c r="K169" s="51">
        <v>15</v>
      </c>
      <c r="L169" s="38"/>
      <c r="M169" s="17"/>
      <c r="N169" s="18"/>
      <c r="O169" s="59"/>
      <c r="P169" s="41">
        <v>26</v>
      </c>
      <c r="Q169" s="60"/>
      <c r="R169" s="61"/>
      <c r="S169" s="52"/>
      <c r="T169" s="52"/>
      <c r="U169" s="52"/>
      <c r="V169" s="52"/>
    </row>
    <row r="170" spans="1:22" ht="15.75" customHeight="1">
      <c r="A170" s="10" t="s">
        <v>45</v>
      </c>
      <c r="B170" s="31"/>
      <c r="C170" s="31"/>
      <c r="D170" s="31"/>
      <c r="E170" s="31"/>
      <c r="F170" s="31"/>
      <c r="G170" s="31"/>
      <c r="H170" s="31"/>
      <c r="I170" s="31"/>
      <c r="J170" s="31">
        <v>4</v>
      </c>
      <c r="K170" s="51">
        <v>6</v>
      </c>
      <c r="L170" s="38"/>
      <c r="M170" s="17"/>
      <c r="N170" s="18"/>
      <c r="O170" s="29"/>
      <c r="P170" s="44">
        <v>10</v>
      </c>
      <c r="Q170" s="46"/>
      <c r="R170" s="29"/>
      <c r="S170" s="52"/>
      <c r="T170" s="52"/>
      <c r="U170" s="52"/>
      <c r="V170" s="52"/>
    </row>
    <row r="171" spans="1:22" ht="15.75" customHeight="1">
      <c r="A171" s="10" t="s">
        <v>46</v>
      </c>
      <c r="B171" s="31"/>
      <c r="C171" s="31"/>
      <c r="D171" s="31"/>
      <c r="E171" s="31"/>
      <c r="F171" s="31"/>
      <c r="G171" s="31"/>
      <c r="H171" s="31"/>
      <c r="I171" s="31"/>
      <c r="J171" s="31">
        <v>1</v>
      </c>
      <c r="K171" s="51">
        <v>1</v>
      </c>
      <c r="L171" s="38"/>
      <c r="M171" s="17"/>
      <c r="N171" s="18"/>
      <c r="O171" s="29"/>
      <c r="P171" s="44">
        <v>1</v>
      </c>
      <c r="Q171" s="46"/>
      <c r="R171" s="29"/>
      <c r="S171" s="52"/>
      <c r="T171" s="52"/>
      <c r="U171" s="52"/>
      <c r="V171" s="52"/>
    </row>
    <row r="172" spans="1:22" ht="15.75" customHeight="1">
      <c r="A172" s="10" t="s">
        <v>47</v>
      </c>
      <c r="B172" s="31"/>
      <c r="C172" s="31"/>
      <c r="D172" s="31"/>
      <c r="E172" s="31"/>
      <c r="F172" s="31"/>
      <c r="G172" s="31"/>
      <c r="H172" s="31"/>
      <c r="I172" s="31"/>
      <c r="J172" s="31">
        <v>1</v>
      </c>
      <c r="K172" s="51"/>
      <c r="L172" s="38"/>
      <c r="M172" s="17"/>
      <c r="N172" s="18"/>
      <c r="O172" s="29"/>
      <c r="P172" s="44">
        <v>1</v>
      </c>
      <c r="Q172" s="46"/>
      <c r="R172" s="29"/>
      <c r="S172" s="52"/>
      <c r="T172" s="52"/>
      <c r="U172" s="52"/>
      <c r="V172" s="52"/>
    </row>
    <row r="173" spans="1:22" ht="15.75" customHeight="1">
      <c r="A173" s="10" t="s">
        <v>49</v>
      </c>
      <c r="B173" s="31"/>
      <c r="C173" s="31"/>
      <c r="D173" s="31"/>
      <c r="E173" s="31"/>
      <c r="F173" s="31"/>
      <c r="G173" s="31"/>
      <c r="H173" s="31"/>
      <c r="I173" s="31"/>
      <c r="J173" s="31">
        <v>1</v>
      </c>
      <c r="K173" s="51">
        <v>1</v>
      </c>
      <c r="L173" s="38"/>
      <c r="M173" s="17"/>
      <c r="N173" s="18"/>
      <c r="O173" s="29"/>
      <c r="P173" s="44">
        <v>1</v>
      </c>
      <c r="Q173" s="46"/>
      <c r="R173" s="29"/>
      <c r="S173" s="52"/>
      <c r="T173" s="52"/>
      <c r="U173" s="52"/>
      <c r="V173" s="52"/>
    </row>
    <row r="174" spans="1:22" ht="15.75" customHeight="1">
      <c r="A174" s="10" t="s">
        <v>52</v>
      </c>
      <c r="B174" s="31"/>
      <c r="C174" s="31"/>
      <c r="D174" s="31"/>
      <c r="E174" s="31"/>
      <c r="F174" s="31"/>
      <c r="G174" s="31"/>
      <c r="H174" s="31"/>
      <c r="I174" s="31"/>
      <c r="J174" s="31"/>
      <c r="K174" s="51"/>
      <c r="L174" s="38"/>
      <c r="M174" s="17"/>
      <c r="N174" s="18"/>
      <c r="O174" s="17"/>
      <c r="P174" s="18"/>
      <c r="Q174" s="28"/>
      <c r="R174" s="29"/>
      <c r="S174" s="52"/>
      <c r="T174" s="52"/>
      <c r="U174" s="52"/>
      <c r="V174" s="52"/>
    </row>
    <row r="175" spans="1:22" ht="15.75" customHeight="1">
      <c r="A175" s="10" t="s">
        <v>53</v>
      </c>
      <c r="B175" s="31"/>
      <c r="C175" s="31"/>
      <c r="D175" s="31"/>
      <c r="E175" s="31"/>
      <c r="F175" s="31"/>
      <c r="G175" s="31"/>
      <c r="H175" s="31"/>
      <c r="I175" s="31"/>
      <c r="J175" s="31"/>
      <c r="K175" s="51"/>
      <c r="L175" s="38"/>
      <c r="M175" s="17"/>
      <c r="N175" s="18"/>
      <c r="O175" s="19" t="s">
        <v>48</v>
      </c>
      <c r="P175" s="20">
        <v>53</v>
      </c>
      <c r="Q175" s="21">
        <f>K178</f>
        <v>56</v>
      </c>
      <c r="R175" s="22" t="s">
        <v>3</v>
      </c>
      <c r="S175" s="52"/>
      <c r="T175" s="52"/>
      <c r="U175" s="52"/>
      <c r="V175" s="52"/>
    </row>
    <row r="176" spans="1:22" ht="15.75" customHeight="1">
      <c r="A176" s="10" t="s">
        <v>54</v>
      </c>
      <c r="B176" s="31"/>
      <c r="C176" s="31"/>
      <c r="D176" s="31"/>
      <c r="E176" s="31"/>
      <c r="F176" s="31"/>
      <c r="G176" s="31"/>
      <c r="H176" s="31"/>
      <c r="I176" s="31"/>
      <c r="J176" s="31"/>
      <c r="K176" s="51"/>
      <c r="L176" s="38"/>
      <c r="M176" s="17"/>
      <c r="N176" s="18"/>
      <c r="O176" s="23" t="s">
        <v>50</v>
      </c>
      <c r="P176" s="24">
        <f>IF(P175/B160=0,"",P175/B160)</f>
        <v>0.71621621621621623</v>
      </c>
      <c r="Q176" s="25">
        <f>IF(P175/Q175=0,"",P175/Q175)</f>
        <v>0.9464285714285714</v>
      </c>
      <c r="R176" s="26" t="s">
        <v>51</v>
      </c>
      <c r="S176" s="52"/>
      <c r="T176" s="52"/>
      <c r="U176" s="52"/>
      <c r="V176" s="52"/>
    </row>
    <row r="177" spans="1:22" ht="15.75" customHeight="1">
      <c r="A177" s="10" t="s">
        <v>55</v>
      </c>
      <c r="B177" s="115"/>
      <c r="C177" s="115"/>
      <c r="D177" s="115"/>
      <c r="E177" s="115"/>
      <c r="F177" s="115"/>
      <c r="G177" s="115"/>
      <c r="H177" s="115"/>
      <c r="I177" s="115"/>
      <c r="J177" s="115"/>
      <c r="K177" s="51"/>
      <c r="L177" s="47"/>
      <c r="M177" s="48"/>
      <c r="N177" s="49"/>
      <c r="O177" s="11"/>
      <c r="P177" s="12"/>
      <c r="Q177" s="12"/>
      <c r="R177" s="13"/>
      <c r="S177" s="52"/>
      <c r="T177" s="52"/>
      <c r="U177" s="52"/>
      <c r="V177" s="52"/>
    </row>
    <row r="178" spans="1:22" ht="18.75" customHeight="1">
      <c r="A178" s="14"/>
      <c r="B178" s="193" t="s">
        <v>37</v>
      </c>
      <c r="C178" s="193"/>
      <c r="D178" s="193"/>
      <c r="E178" s="193"/>
      <c r="F178" s="193"/>
      <c r="G178" s="193"/>
      <c r="H178" s="193"/>
      <c r="I178" s="193"/>
      <c r="J178" s="193"/>
      <c r="K178" s="114">
        <f>SUM(K160:K177)</f>
        <v>56</v>
      </c>
      <c r="L178" s="30">
        <f>IF(K168=0,"",K168/B160)</f>
        <v>0.44594594594594594</v>
      </c>
      <c r="M178" s="30">
        <f>IF(K178=0,"",K178/B160)</f>
        <v>0.7567567567567568</v>
      </c>
      <c r="N178" s="30">
        <f>IF(K168=0,"",M178-L178)</f>
        <v>0.31081081081081086</v>
      </c>
      <c r="O178" s="5"/>
      <c r="P178" s="6"/>
      <c r="Q178" s="16"/>
      <c r="R178" s="5"/>
      <c r="S178" s="52"/>
      <c r="T178" s="52"/>
      <c r="U178" s="52"/>
      <c r="V178" s="52"/>
    </row>
    <row r="179" spans="1:22" ht="12.75" customHeight="1">
      <c r="L179" s="5"/>
      <c r="M179" s="5"/>
      <c r="O179" s="5"/>
      <c r="S179" s="52"/>
      <c r="T179" s="52"/>
      <c r="U179" s="52"/>
      <c r="V179" s="52"/>
    </row>
    <row r="180" spans="1:22" ht="12.75" customHeight="1">
      <c r="L180" s="5"/>
      <c r="M180" s="5"/>
      <c r="O180" s="5"/>
      <c r="S180" s="52"/>
      <c r="T180" s="52"/>
      <c r="U180" s="52"/>
      <c r="V180" s="52"/>
    </row>
    <row r="181" spans="1:22" ht="26.25">
      <c r="A181" s="7"/>
      <c r="B181" s="194" t="s">
        <v>72</v>
      </c>
      <c r="C181" s="194"/>
      <c r="D181" s="194"/>
      <c r="E181" s="194"/>
      <c r="F181" s="194"/>
      <c r="G181" s="194"/>
      <c r="H181" s="194"/>
      <c r="I181" s="194"/>
      <c r="J181" s="194"/>
      <c r="K181" s="113" t="s">
        <v>35</v>
      </c>
      <c r="L181" s="67"/>
      <c r="M181" s="67"/>
      <c r="N181" s="6"/>
      <c r="O181" s="5"/>
      <c r="P181" s="6"/>
      <c r="Q181" s="6"/>
      <c r="R181" s="6"/>
      <c r="S181" s="52"/>
      <c r="T181" s="52"/>
      <c r="U181" s="52"/>
      <c r="V181" s="52"/>
    </row>
    <row r="182" spans="1:22" ht="20.25">
      <c r="A182" s="195" t="s">
        <v>1</v>
      </c>
      <c r="B182" s="197" t="s">
        <v>2</v>
      </c>
      <c r="C182" s="205"/>
      <c r="D182" s="205"/>
      <c r="E182" s="205"/>
      <c r="F182" s="205"/>
      <c r="G182" s="205"/>
      <c r="H182" s="205"/>
      <c r="I182" s="205"/>
      <c r="J182" s="206"/>
      <c r="K182" s="200" t="s">
        <v>3</v>
      </c>
      <c r="L182" s="191" t="s">
        <v>4</v>
      </c>
      <c r="M182" s="191" t="s">
        <v>5</v>
      </c>
      <c r="N182" s="202" t="s">
        <v>6</v>
      </c>
      <c r="O182" s="191" t="s">
        <v>7</v>
      </c>
      <c r="P182" s="189" t="s">
        <v>8</v>
      </c>
      <c r="Q182" s="189" t="s">
        <v>9</v>
      </c>
      <c r="R182" s="191" t="s">
        <v>10</v>
      </c>
      <c r="S182" s="52"/>
      <c r="T182" s="52"/>
      <c r="U182" s="52"/>
      <c r="V182" s="52"/>
    </row>
    <row r="183" spans="1:22" ht="15.75">
      <c r="A183" s="204"/>
      <c r="B183" s="9" t="s">
        <v>11</v>
      </c>
      <c r="C183" s="9" t="s">
        <v>12</v>
      </c>
      <c r="D183" s="9" t="s">
        <v>13</v>
      </c>
      <c r="E183" s="9" t="s">
        <v>14</v>
      </c>
      <c r="F183" s="9" t="s">
        <v>15</v>
      </c>
      <c r="G183" s="9" t="s">
        <v>16</v>
      </c>
      <c r="H183" s="9" t="s">
        <v>17</v>
      </c>
      <c r="I183" s="9" t="s">
        <v>18</v>
      </c>
      <c r="J183" s="135" t="s">
        <v>19</v>
      </c>
      <c r="K183" s="207"/>
      <c r="L183" s="204"/>
      <c r="M183" s="204"/>
      <c r="N183" s="204"/>
      <c r="O183" s="204"/>
      <c r="P183" s="204"/>
      <c r="Q183" s="204"/>
      <c r="R183" s="204"/>
      <c r="S183" s="52"/>
      <c r="T183" s="52"/>
      <c r="U183" s="52"/>
      <c r="V183" s="52"/>
    </row>
    <row r="184" spans="1:22" ht="15.75" customHeight="1">
      <c r="A184" s="10" t="s">
        <v>35</v>
      </c>
      <c r="B184" s="31">
        <v>36</v>
      </c>
      <c r="C184" s="31"/>
      <c r="D184" s="31"/>
      <c r="E184" s="31"/>
      <c r="F184" s="31"/>
      <c r="G184" s="31"/>
      <c r="H184" s="31"/>
      <c r="I184" s="31"/>
      <c r="J184" s="31"/>
      <c r="K184" s="51"/>
      <c r="L184" s="32"/>
      <c r="M184" s="33"/>
      <c r="N184" s="34"/>
      <c r="O184" s="35"/>
      <c r="P184" s="36">
        <v>36</v>
      </c>
      <c r="Q184" s="37"/>
      <c r="R184" s="35"/>
      <c r="S184" s="52"/>
      <c r="T184" s="52"/>
      <c r="U184" s="52"/>
      <c r="V184" s="52"/>
    </row>
    <row r="185" spans="1:22" ht="15.75" customHeight="1">
      <c r="A185" s="10" t="s">
        <v>36</v>
      </c>
      <c r="B185" s="31"/>
      <c r="C185" s="31">
        <v>33</v>
      </c>
      <c r="D185" s="31"/>
      <c r="E185" s="31"/>
      <c r="F185" s="31"/>
      <c r="G185" s="31"/>
      <c r="H185" s="31"/>
      <c r="I185" s="31"/>
      <c r="J185" s="31"/>
      <c r="K185" s="51"/>
      <c r="L185" s="38"/>
      <c r="M185" s="17"/>
      <c r="N185" s="39"/>
      <c r="O185" s="40">
        <f>IF(C185=0,"",C185/B184)</f>
        <v>0.91666666666666663</v>
      </c>
      <c r="P185" s="41">
        <v>33</v>
      </c>
      <c r="Q185" s="42">
        <f t="shared" ref="Q185:Q192" si="14">IF(P185=0,"",P185/P184)</f>
        <v>0.91666666666666663</v>
      </c>
      <c r="R185" s="42">
        <f t="shared" ref="R185:R192" si="15">IF(P185=0,"",100%-Q185)</f>
        <v>8.333333333333337E-2</v>
      </c>
      <c r="S185" s="52"/>
      <c r="T185" s="52"/>
      <c r="U185" s="52"/>
      <c r="V185" s="52"/>
    </row>
    <row r="186" spans="1:22" ht="15.75" customHeight="1">
      <c r="A186" s="10" t="s">
        <v>38</v>
      </c>
      <c r="B186" s="31"/>
      <c r="C186" s="31"/>
      <c r="D186" s="31">
        <v>28</v>
      </c>
      <c r="E186" s="31"/>
      <c r="F186" s="31"/>
      <c r="G186" s="31"/>
      <c r="H186" s="31"/>
      <c r="I186" s="31"/>
      <c r="J186" s="31"/>
      <c r="K186" s="51"/>
      <c r="L186" s="38"/>
      <c r="M186" s="17"/>
      <c r="N186" s="39"/>
      <c r="O186" s="40">
        <f>IF(D186=0,"",D186/C185)</f>
        <v>0.84848484848484851</v>
      </c>
      <c r="P186" s="41">
        <v>33</v>
      </c>
      <c r="Q186" s="42">
        <f t="shared" si="14"/>
        <v>1</v>
      </c>
      <c r="R186" s="42">
        <f t="shared" si="15"/>
        <v>0</v>
      </c>
      <c r="S186" s="27">
        <f>P186/P184</f>
        <v>0.91666666666666663</v>
      </c>
      <c r="T186" s="52"/>
      <c r="U186" s="52"/>
      <c r="V186" s="52"/>
    </row>
    <row r="187" spans="1:22" ht="15.75" customHeight="1">
      <c r="A187" s="10" t="s">
        <v>39</v>
      </c>
      <c r="B187" s="31"/>
      <c r="C187" s="31"/>
      <c r="D187" s="31"/>
      <c r="E187" s="31">
        <v>23</v>
      </c>
      <c r="F187" s="31"/>
      <c r="G187" s="31"/>
      <c r="H187" s="31"/>
      <c r="I187" s="31"/>
      <c r="J187" s="31"/>
      <c r="K187" s="51"/>
      <c r="L187" s="38"/>
      <c r="M187" s="17"/>
      <c r="N187" s="39"/>
      <c r="O187" s="40">
        <f>IF(E187=0,"",E187/D186)</f>
        <v>0.8214285714285714</v>
      </c>
      <c r="P187" s="41">
        <v>28</v>
      </c>
      <c r="Q187" s="42">
        <f t="shared" si="14"/>
        <v>0.84848484848484851</v>
      </c>
      <c r="R187" s="42">
        <f t="shared" si="15"/>
        <v>0.15151515151515149</v>
      </c>
      <c r="S187" s="52"/>
      <c r="T187" s="52"/>
      <c r="U187" s="52"/>
      <c r="V187" s="52"/>
    </row>
    <row r="188" spans="1:22" ht="15.75" customHeight="1">
      <c r="A188" s="10" t="s">
        <v>40</v>
      </c>
      <c r="B188" s="31"/>
      <c r="C188" s="31"/>
      <c r="D188" s="31"/>
      <c r="E188" s="31"/>
      <c r="F188" s="31">
        <v>23</v>
      </c>
      <c r="G188" s="31"/>
      <c r="H188" s="31"/>
      <c r="I188" s="31"/>
      <c r="J188" s="31"/>
      <c r="K188" s="51"/>
      <c r="L188" s="38"/>
      <c r="M188" s="17"/>
      <c r="N188" s="39"/>
      <c r="O188" s="40">
        <f>IF(F188=0,"",F188/E187)</f>
        <v>1</v>
      </c>
      <c r="P188" s="41">
        <v>27</v>
      </c>
      <c r="Q188" s="42">
        <f t="shared" si="14"/>
        <v>0.9642857142857143</v>
      </c>
      <c r="R188" s="42">
        <f t="shared" si="15"/>
        <v>3.5714285714285698E-2</v>
      </c>
      <c r="S188" s="52"/>
      <c r="T188" s="52"/>
      <c r="U188" s="52"/>
      <c r="V188" s="52"/>
    </row>
    <row r="189" spans="1:22" ht="15.75" customHeight="1">
      <c r="A189" s="10" t="s">
        <v>41</v>
      </c>
      <c r="B189" s="31"/>
      <c r="C189" s="31"/>
      <c r="D189" s="31"/>
      <c r="E189" s="31"/>
      <c r="F189" s="31"/>
      <c r="G189" s="31">
        <v>22</v>
      </c>
      <c r="H189" s="31"/>
      <c r="I189" s="31"/>
      <c r="J189" s="31"/>
      <c r="K189" s="51"/>
      <c r="L189" s="38"/>
      <c r="M189" s="17"/>
      <c r="N189" s="39"/>
      <c r="O189" s="40">
        <f>IF(G189=0,"",G189/F188)</f>
        <v>0.95652173913043481</v>
      </c>
      <c r="P189" s="41">
        <v>28</v>
      </c>
      <c r="Q189" s="42">
        <f t="shared" si="14"/>
        <v>1.037037037037037</v>
      </c>
      <c r="R189" s="42">
        <f t="shared" si="15"/>
        <v>-3.7037037037036979E-2</v>
      </c>
      <c r="S189" s="52"/>
      <c r="T189" s="52"/>
      <c r="U189" s="52"/>
      <c r="V189" s="52"/>
    </row>
    <row r="190" spans="1:22" ht="15.75" customHeight="1">
      <c r="A190" s="10" t="s">
        <v>42</v>
      </c>
      <c r="B190" s="31"/>
      <c r="C190" s="31"/>
      <c r="D190" s="31"/>
      <c r="E190" s="31"/>
      <c r="F190" s="31"/>
      <c r="G190" s="31"/>
      <c r="H190" s="31">
        <v>22</v>
      </c>
      <c r="I190" s="31"/>
      <c r="J190" s="31"/>
      <c r="K190" s="51"/>
      <c r="L190" s="38"/>
      <c r="M190" s="17"/>
      <c r="N190" s="39"/>
      <c r="O190" s="40">
        <f>IF(H190=0,"",H190/G189)</f>
        <v>1</v>
      </c>
      <c r="P190" s="41">
        <v>27</v>
      </c>
      <c r="Q190" s="42">
        <f t="shared" si="14"/>
        <v>0.9642857142857143</v>
      </c>
      <c r="R190" s="42">
        <f t="shared" si="15"/>
        <v>3.5714285714285698E-2</v>
      </c>
      <c r="S190" s="52"/>
      <c r="T190" s="52"/>
      <c r="U190" s="52"/>
      <c r="V190" s="52"/>
    </row>
    <row r="191" spans="1:22" ht="15.75" customHeight="1">
      <c r="A191" s="10" t="s">
        <v>43</v>
      </c>
      <c r="B191" s="31"/>
      <c r="C191" s="31"/>
      <c r="D191" s="31"/>
      <c r="E191" s="31"/>
      <c r="F191" s="31"/>
      <c r="G191" s="31"/>
      <c r="H191" s="31"/>
      <c r="I191" s="31">
        <v>21</v>
      </c>
      <c r="J191" s="31"/>
      <c r="K191" s="51"/>
      <c r="L191" s="38"/>
      <c r="M191" s="17"/>
      <c r="N191" s="39"/>
      <c r="O191" s="40">
        <f>IF(I191=0,"",I191/H190)</f>
        <v>0.95454545454545459</v>
      </c>
      <c r="P191" s="41">
        <v>26</v>
      </c>
      <c r="Q191" s="42">
        <f t="shared" si="14"/>
        <v>0.96296296296296291</v>
      </c>
      <c r="R191" s="42">
        <f t="shared" si="15"/>
        <v>3.703703703703709E-2</v>
      </c>
      <c r="S191" s="52"/>
      <c r="T191" s="52"/>
      <c r="U191" s="52"/>
      <c r="V191" s="52"/>
    </row>
    <row r="192" spans="1:22" ht="15.75" customHeight="1">
      <c r="A192" s="10" t="s">
        <v>44</v>
      </c>
      <c r="B192" s="31"/>
      <c r="C192" s="31"/>
      <c r="D192" s="31"/>
      <c r="E192" s="31"/>
      <c r="F192" s="31"/>
      <c r="G192" s="31"/>
      <c r="H192" s="31"/>
      <c r="I192" s="31"/>
      <c r="J192" s="31">
        <v>19</v>
      </c>
      <c r="K192" s="51">
        <v>15</v>
      </c>
      <c r="L192" s="38"/>
      <c r="M192" s="17"/>
      <c r="N192" s="39"/>
      <c r="O192" s="55">
        <f>IF(J192=0,"",J192/I191)</f>
        <v>0.90476190476190477</v>
      </c>
      <c r="P192" s="41">
        <v>25</v>
      </c>
      <c r="Q192" s="56">
        <f t="shared" si="14"/>
        <v>0.96153846153846156</v>
      </c>
      <c r="R192" s="56">
        <f t="shared" si="15"/>
        <v>3.8461538461538436E-2</v>
      </c>
      <c r="S192" s="52"/>
      <c r="T192" s="52"/>
      <c r="U192" s="52"/>
      <c r="V192" s="52"/>
    </row>
    <row r="193" spans="1:22" ht="15.75" customHeight="1">
      <c r="A193" s="10" t="s">
        <v>45</v>
      </c>
      <c r="B193" s="31"/>
      <c r="C193" s="31"/>
      <c r="D193" s="31"/>
      <c r="E193" s="31"/>
      <c r="F193" s="31"/>
      <c r="G193" s="31"/>
      <c r="H193" s="31"/>
      <c r="I193" s="31"/>
      <c r="J193" s="31">
        <v>6</v>
      </c>
      <c r="K193" s="51">
        <v>5</v>
      </c>
      <c r="L193" s="38"/>
      <c r="M193" s="17"/>
      <c r="N193" s="18"/>
      <c r="O193" s="59"/>
      <c r="P193" s="41">
        <v>10</v>
      </c>
      <c r="Q193" s="60"/>
      <c r="R193" s="61"/>
      <c r="S193" s="52"/>
      <c r="T193" s="52"/>
      <c r="U193" s="52"/>
      <c r="V193" s="52"/>
    </row>
    <row r="194" spans="1:22" ht="15.75" customHeight="1">
      <c r="A194" s="10" t="s">
        <v>46</v>
      </c>
      <c r="B194" s="31"/>
      <c r="C194" s="31"/>
      <c r="D194" s="31"/>
      <c r="E194" s="31"/>
      <c r="F194" s="31"/>
      <c r="G194" s="31"/>
      <c r="H194" s="31"/>
      <c r="I194" s="31"/>
      <c r="J194" s="31">
        <v>5</v>
      </c>
      <c r="K194" s="51">
        <v>3</v>
      </c>
      <c r="L194" s="38"/>
      <c r="M194" s="17"/>
      <c r="N194" s="18"/>
      <c r="O194" s="29"/>
      <c r="P194" s="44">
        <v>6</v>
      </c>
      <c r="Q194" s="46"/>
      <c r="R194" s="29"/>
      <c r="S194" s="52"/>
      <c r="T194" s="52"/>
      <c r="U194" s="52"/>
      <c r="V194" s="52"/>
    </row>
    <row r="195" spans="1:22" ht="15.75" customHeight="1">
      <c r="A195" s="10" t="s">
        <v>47</v>
      </c>
      <c r="B195" s="31"/>
      <c r="C195" s="31"/>
      <c r="D195" s="31"/>
      <c r="E195" s="31"/>
      <c r="F195" s="31"/>
      <c r="G195" s="31"/>
      <c r="H195" s="31"/>
      <c r="I195" s="31"/>
      <c r="J195" s="31">
        <v>1</v>
      </c>
      <c r="K195" s="51">
        <v>2</v>
      </c>
      <c r="L195" s="38"/>
      <c r="M195" s="17"/>
      <c r="N195" s="18"/>
      <c r="O195" s="29"/>
      <c r="P195" s="44">
        <v>3</v>
      </c>
      <c r="Q195" s="46"/>
      <c r="R195" s="29"/>
      <c r="S195" s="52"/>
      <c r="T195" s="52"/>
      <c r="U195" s="52"/>
      <c r="V195" s="52"/>
    </row>
    <row r="196" spans="1:22" ht="15.75" customHeight="1">
      <c r="A196" s="10" t="s">
        <v>49</v>
      </c>
      <c r="B196" s="31"/>
      <c r="C196" s="31"/>
      <c r="D196" s="31"/>
      <c r="E196" s="31"/>
      <c r="F196" s="31"/>
      <c r="G196" s="31"/>
      <c r="H196" s="31"/>
      <c r="I196" s="31"/>
      <c r="J196" s="31">
        <v>1</v>
      </c>
      <c r="K196" s="51"/>
      <c r="L196" s="38"/>
      <c r="M196" s="17"/>
      <c r="N196" s="18"/>
      <c r="O196" s="29"/>
      <c r="P196" s="44">
        <v>1</v>
      </c>
      <c r="Q196" s="46"/>
      <c r="R196" s="29"/>
      <c r="S196" s="52"/>
      <c r="T196" s="52"/>
      <c r="U196" s="52"/>
      <c r="V196" s="52"/>
    </row>
    <row r="197" spans="1:22" ht="15.75" customHeight="1">
      <c r="A197" s="10" t="s">
        <v>52</v>
      </c>
      <c r="B197" s="31"/>
      <c r="C197" s="31"/>
      <c r="D197" s="31"/>
      <c r="E197" s="31"/>
      <c r="F197" s="31"/>
      <c r="G197" s="31"/>
      <c r="H197" s="31"/>
      <c r="I197" s="31"/>
      <c r="J197" s="31">
        <v>1</v>
      </c>
      <c r="K197" s="51"/>
      <c r="L197" s="38"/>
      <c r="M197" s="17"/>
      <c r="N197" s="18"/>
      <c r="O197" s="29"/>
      <c r="P197" s="44">
        <v>1</v>
      </c>
      <c r="Q197" s="46"/>
      <c r="R197" s="29"/>
      <c r="S197" s="52"/>
      <c r="T197" s="52"/>
      <c r="U197" s="52"/>
      <c r="V197" s="52"/>
    </row>
    <row r="198" spans="1:22" ht="15.75" customHeight="1">
      <c r="A198" s="10" t="s">
        <v>53</v>
      </c>
      <c r="B198" s="31"/>
      <c r="C198" s="31"/>
      <c r="D198" s="31"/>
      <c r="E198" s="31"/>
      <c r="F198" s="31"/>
      <c r="G198" s="31"/>
      <c r="H198" s="31"/>
      <c r="I198" s="31"/>
      <c r="J198" s="31"/>
      <c r="K198" s="51"/>
      <c r="L198" s="38"/>
      <c r="M198" s="17"/>
      <c r="N198" s="18"/>
      <c r="O198" s="17"/>
      <c r="P198" s="18"/>
      <c r="Q198" s="28"/>
      <c r="R198" s="29"/>
      <c r="S198" s="52"/>
      <c r="T198" s="52"/>
      <c r="U198" s="52"/>
      <c r="V198" s="52"/>
    </row>
    <row r="199" spans="1:22" ht="15.75" customHeight="1">
      <c r="A199" s="10" t="s">
        <v>54</v>
      </c>
      <c r="B199" s="31"/>
      <c r="C199" s="31"/>
      <c r="D199" s="31"/>
      <c r="E199" s="31"/>
      <c r="F199" s="31"/>
      <c r="G199" s="31"/>
      <c r="H199" s="31"/>
      <c r="I199" s="31"/>
      <c r="J199" s="31"/>
      <c r="K199" s="51"/>
      <c r="L199" s="38"/>
      <c r="M199" s="17"/>
      <c r="N199" s="18"/>
      <c r="O199" s="19" t="s">
        <v>48</v>
      </c>
      <c r="P199" s="20">
        <v>19</v>
      </c>
      <c r="Q199" s="21">
        <f>K202</f>
        <v>25</v>
      </c>
      <c r="R199" s="22" t="s">
        <v>3</v>
      </c>
      <c r="S199" s="52"/>
      <c r="T199" s="52"/>
      <c r="U199" s="52"/>
      <c r="V199" s="52"/>
    </row>
    <row r="200" spans="1:22" ht="15.75" customHeight="1">
      <c r="A200" s="10" t="s">
        <v>55</v>
      </c>
      <c r="B200" s="31"/>
      <c r="C200" s="31"/>
      <c r="D200" s="31"/>
      <c r="E200" s="31"/>
      <c r="F200" s="31"/>
      <c r="G200" s="31"/>
      <c r="H200" s="31"/>
      <c r="I200" s="31"/>
      <c r="J200" s="31"/>
      <c r="K200" s="51"/>
      <c r="L200" s="38"/>
      <c r="M200" s="17"/>
      <c r="N200" s="18"/>
      <c r="O200" s="23" t="s">
        <v>50</v>
      </c>
      <c r="P200" s="24">
        <f>IF(P199/B184=0,"",P199/B184)</f>
        <v>0.52777777777777779</v>
      </c>
      <c r="Q200" s="25">
        <f>IF(P199/Q199=0,"",P199/Q199)</f>
        <v>0.76</v>
      </c>
      <c r="R200" s="26" t="s">
        <v>51</v>
      </c>
      <c r="S200" s="52"/>
      <c r="T200" s="52"/>
      <c r="U200" s="52"/>
      <c r="V200" s="52"/>
    </row>
    <row r="201" spans="1:22" ht="15.75" customHeight="1">
      <c r="A201" s="10" t="s">
        <v>56</v>
      </c>
      <c r="B201" s="115"/>
      <c r="C201" s="115"/>
      <c r="D201" s="115"/>
      <c r="E201" s="115"/>
      <c r="F201" s="115"/>
      <c r="G201" s="115"/>
      <c r="H201" s="115"/>
      <c r="I201" s="115"/>
      <c r="J201" s="115"/>
      <c r="K201" s="51"/>
      <c r="L201" s="47"/>
      <c r="M201" s="48"/>
      <c r="N201" s="49"/>
      <c r="O201" s="11"/>
      <c r="P201" s="12"/>
      <c r="Q201" s="12"/>
      <c r="R201" s="13"/>
      <c r="S201" s="52"/>
      <c r="T201" s="52"/>
      <c r="U201" s="52"/>
      <c r="V201" s="52"/>
    </row>
    <row r="202" spans="1:22" ht="18.75" customHeight="1">
      <c r="A202" s="14"/>
      <c r="B202" s="193" t="s">
        <v>37</v>
      </c>
      <c r="C202" s="193"/>
      <c r="D202" s="193"/>
      <c r="E202" s="193"/>
      <c r="F202" s="193"/>
      <c r="G202" s="193"/>
      <c r="H202" s="193"/>
      <c r="I202" s="193"/>
      <c r="J202" s="193"/>
      <c r="K202" s="114">
        <f>SUM(K184:K201)</f>
        <v>25</v>
      </c>
      <c r="L202" s="30">
        <f>IF(K192=0,"",K192/B184)</f>
        <v>0.41666666666666669</v>
      </c>
      <c r="M202" s="30">
        <f>IF(K202=0,"",K202/B184)</f>
        <v>0.69444444444444442</v>
      </c>
      <c r="N202" s="30">
        <f>IF(K192=0,"",M202-L202)</f>
        <v>0.27777777777777773</v>
      </c>
      <c r="O202" s="5"/>
      <c r="P202" s="6"/>
      <c r="Q202" s="16"/>
      <c r="R202" s="5"/>
      <c r="S202" s="52"/>
      <c r="T202" s="52"/>
      <c r="U202" s="52"/>
      <c r="V202" s="52"/>
    </row>
    <row r="203" spans="1:22" ht="12.75" customHeight="1">
      <c r="L203" s="5"/>
      <c r="M203" s="5"/>
      <c r="O203" s="5"/>
      <c r="S203" s="52"/>
      <c r="T203" s="52"/>
      <c r="U203" s="52"/>
      <c r="V203" s="52"/>
    </row>
    <row r="204" spans="1:22" ht="12.75" customHeight="1">
      <c r="L204" s="5"/>
      <c r="M204" s="5"/>
      <c r="O204" s="5"/>
      <c r="S204" s="52"/>
      <c r="T204" s="52"/>
      <c r="U204" s="52"/>
      <c r="V204" s="52"/>
    </row>
    <row r="205" spans="1:22" ht="26.25" customHeight="1">
      <c r="A205" s="7"/>
      <c r="B205" s="194" t="s">
        <v>72</v>
      </c>
      <c r="C205" s="194"/>
      <c r="D205" s="194"/>
      <c r="E205" s="194"/>
      <c r="F205" s="194"/>
      <c r="G205" s="194"/>
      <c r="H205" s="194"/>
      <c r="I205" s="194"/>
      <c r="J205" s="194"/>
      <c r="K205" s="113" t="s">
        <v>36</v>
      </c>
      <c r="L205" s="67"/>
      <c r="M205" s="67"/>
      <c r="N205" s="6"/>
      <c r="O205" s="5"/>
      <c r="P205" s="6"/>
      <c r="Q205" s="6"/>
      <c r="R205" s="6"/>
      <c r="S205" s="52"/>
      <c r="T205" s="52"/>
      <c r="U205" s="52"/>
      <c r="V205" s="52"/>
    </row>
    <row r="206" spans="1:22" ht="20.25">
      <c r="A206" s="195" t="s">
        <v>1</v>
      </c>
      <c r="B206" s="197" t="s">
        <v>2</v>
      </c>
      <c r="C206" s="205"/>
      <c r="D206" s="205"/>
      <c r="E206" s="205"/>
      <c r="F206" s="205"/>
      <c r="G206" s="205"/>
      <c r="H206" s="205"/>
      <c r="I206" s="205"/>
      <c r="J206" s="206"/>
      <c r="K206" s="200" t="s">
        <v>3</v>
      </c>
      <c r="L206" s="191" t="s">
        <v>4</v>
      </c>
      <c r="M206" s="191" t="s">
        <v>5</v>
      </c>
      <c r="N206" s="202" t="s">
        <v>6</v>
      </c>
      <c r="O206" s="191" t="s">
        <v>7</v>
      </c>
      <c r="P206" s="189" t="s">
        <v>8</v>
      </c>
      <c r="Q206" s="189" t="s">
        <v>9</v>
      </c>
      <c r="R206" s="191" t="s">
        <v>10</v>
      </c>
      <c r="S206" s="52"/>
      <c r="T206" s="52"/>
      <c r="U206" s="52"/>
      <c r="V206" s="52"/>
    </row>
    <row r="207" spans="1:22" ht="15.75" customHeight="1">
      <c r="A207" s="204"/>
      <c r="B207" s="9" t="s">
        <v>11</v>
      </c>
      <c r="C207" s="9" t="s">
        <v>12</v>
      </c>
      <c r="D207" s="9" t="s">
        <v>13</v>
      </c>
      <c r="E207" s="9" t="s">
        <v>14</v>
      </c>
      <c r="F207" s="9" t="s">
        <v>15</v>
      </c>
      <c r="G207" s="9" t="s">
        <v>16</v>
      </c>
      <c r="H207" s="9" t="s">
        <v>17</v>
      </c>
      <c r="I207" s="9" t="s">
        <v>18</v>
      </c>
      <c r="J207" s="135" t="s">
        <v>19</v>
      </c>
      <c r="K207" s="207"/>
      <c r="L207" s="204"/>
      <c r="M207" s="204"/>
      <c r="N207" s="204"/>
      <c r="O207" s="204"/>
      <c r="P207" s="204"/>
      <c r="Q207" s="204"/>
      <c r="R207" s="204"/>
      <c r="S207" s="52"/>
      <c r="T207" s="52"/>
      <c r="U207" s="52"/>
      <c r="V207" s="52"/>
    </row>
    <row r="208" spans="1:22" ht="15.75" customHeight="1">
      <c r="A208" s="10" t="s">
        <v>36</v>
      </c>
      <c r="B208" s="31">
        <v>70</v>
      </c>
      <c r="C208" s="31"/>
      <c r="D208" s="31"/>
      <c r="E208" s="31"/>
      <c r="F208" s="31"/>
      <c r="G208" s="31"/>
      <c r="H208" s="31"/>
      <c r="I208" s="31"/>
      <c r="J208" s="31"/>
      <c r="K208" s="51"/>
      <c r="L208" s="32"/>
      <c r="M208" s="33"/>
      <c r="N208" s="34"/>
      <c r="O208" s="35"/>
      <c r="P208" s="36">
        <v>70</v>
      </c>
      <c r="Q208" s="37"/>
      <c r="R208" s="35"/>
      <c r="S208" s="52"/>
      <c r="T208" s="52"/>
      <c r="U208" s="52"/>
      <c r="V208" s="52"/>
    </row>
    <row r="209" spans="1:22" ht="15.75" customHeight="1">
      <c r="A209" s="10" t="s">
        <v>38</v>
      </c>
      <c r="B209" s="31"/>
      <c r="C209" s="31">
        <v>70</v>
      </c>
      <c r="D209" s="31"/>
      <c r="E209" s="31"/>
      <c r="F209" s="31"/>
      <c r="G209" s="31"/>
      <c r="H209" s="31"/>
      <c r="I209" s="31"/>
      <c r="J209" s="31"/>
      <c r="K209" s="51"/>
      <c r="L209" s="38"/>
      <c r="M209" s="17"/>
      <c r="N209" s="39"/>
      <c r="O209" s="40">
        <f>IF(C209=0,"",C209/B208)</f>
        <v>1</v>
      </c>
      <c r="P209" s="41">
        <v>70</v>
      </c>
      <c r="Q209" s="42">
        <f t="shared" ref="Q209:Q216" si="16">IF(P209=0,"",P209/P208)</f>
        <v>1</v>
      </c>
      <c r="R209" s="42">
        <f t="shared" ref="R209:R216" si="17">IF(P209=0,"",100%-Q209)</f>
        <v>0</v>
      </c>
      <c r="S209" s="52"/>
      <c r="T209" s="52"/>
      <c r="U209" s="52"/>
      <c r="V209" s="52"/>
    </row>
    <row r="210" spans="1:22" ht="15.75" customHeight="1">
      <c r="A210" s="10" t="s">
        <v>39</v>
      </c>
      <c r="B210" s="31"/>
      <c r="C210" s="31"/>
      <c r="D210" s="31">
        <v>66</v>
      </c>
      <c r="E210" s="31"/>
      <c r="F210" s="31"/>
      <c r="G210" s="31"/>
      <c r="H210" s="31"/>
      <c r="I210" s="31"/>
      <c r="J210" s="31"/>
      <c r="K210" s="51"/>
      <c r="L210" s="38"/>
      <c r="M210" s="17"/>
      <c r="N210" s="39"/>
      <c r="O210" s="40">
        <f>IF(D210=0,"",D210/C209)</f>
        <v>0.94285714285714284</v>
      </c>
      <c r="P210" s="41">
        <v>67</v>
      </c>
      <c r="Q210" s="42">
        <f t="shared" si="16"/>
        <v>0.95714285714285718</v>
      </c>
      <c r="R210" s="42">
        <f t="shared" si="17"/>
        <v>4.2857142857142816E-2</v>
      </c>
      <c r="S210" s="27">
        <f>P210/P208</f>
        <v>0.95714285714285718</v>
      </c>
      <c r="T210" s="52"/>
      <c r="U210" s="52"/>
      <c r="V210" s="52"/>
    </row>
    <row r="211" spans="1:22" ht="15.75" customHeight="1">
      <c r="A211" s="10" t="s">
        <v>40</v>
      </c>
      <c r="B211" s="31"/>
      <c r="C211" s="31"/>
      <c r="D211" s="31"/>
      <c r="E211" s="31">
        <v>62</v>
      </c>
      <c r="F211" s="31"/>
      <c r="G211" s="31"/>
      <c r="H211" s="31"/>
      <c r="I211" s="31"/>
      <c r="J211" s="31"/>
      <c r="K211" s="51"/>
      <c r="L211" s="38"/>
      <c r="M211" s="17"/>
      <c r="N211" s="39"/>
      <c r="O211" s="40">
        <f>IF(E211=0,"",E211/D210)</f>
        <v>0.93939393939393945</v>
      </c>
      <c r="P211" s="41">
        <v>66</v>
      </c>
      <c r="Q211" s="42">
        <f t="shared" si="16"/>
        <v>0.9850746268656716</v>
      </c>
      <c r="R211" s="42">
        <f t="shared" si="17"/>
        <v>1.4925373134328401E-2</v>
      </c>
      <c r="S211" s="52"/>
      <c r="T211" s="52"/>
      <c r="U211" s="52"/>
      <c r="V211" s="52"/>
    </row>
    <row r="212" spans="1:22" ht="15.75" customHeight="1">
      <c r="A212" s="10" t="s">
        <v>41</v>
      </c>
      <c r="B212" s="31"/>
      <c r="C212" s="31"/>
      <c r="D212" s="31"/>
      <c r="E212" s="31"/>
      <c r="F212" s="31">
        <v>60</v>
      </c>
      <c r="G212" s="31"/>
      <c r="H212" s="31"/>
      <c r="I212" s="31"/>
      <c r="J212" s="31"/>
      <c r="K212" s="51"/>
      <c r="L212" s="38"/>
      <c r="M212" s="17"/>
      <c r="N212" s="39"/>
      <c r="O212" s="40">
        <f>IF(F212=0,"",F212/E211)</f>
        <v>0.967741935483871</v>
      </c>
      <c r="P212" s="41">
        <v>64</v>
      </c>
      <c r="Q212" s="42">
        <f t="shared" si="16"/>
        <v>0.96969696969696972</v>
      </c>
      <c r="R212" s="42">
        <f t="shared" si="17"/>
        <v>3.0303030303030276E-2</v>
      </c>
      <c r="S212" s="52"/>
      <c r="T212" s="52"/>
      <c r="U212" s="52"/>
      <c r="V212" s="52"/>
    </row>
    <row r="213" spans="1:22" ht="15.75" customHeight="1">
      <c r="A213" s="10" t="s">
        <v>42</v>
      </c>
      <c r="B213" s="31"/>
      <c r="C213" s="31"/>
      <c r="D213" s="31"/>
      <c r="E213" s="31"/>
      <c r="F213" s="31"/>
      <c r="G213" s="31">
        <v>59</v>
      </c>
      <c r="H213" s="31"/>
      <c r="I213" s="31"/>
      <c r="J213" s="31"/>
      <c r="K213" s="51"/>
      <c r="L213" s="38"/>
      <c r="M213" s="17"/>
      <c r="N213" s="39"/>
      <c r="O213" s="40">
        <f>IF(G213=0,"",G213/F212)</f>
        <v>0.98333333333333328</v>
      </c>
      <c r="P213" s="41">
        <v>64</v>
      </c>
      <c r="Q213" s="42">
        <f t="shared" si="16"/>
        <v>1</v>
      </c>
      <c r="R213" s="42">
        <f t="shared" si="17"/>
        <v>0</v>
      </c>
      <c r="S213" s="52"/>
      <c r="T213" s="52"/>
      <c r="U213" s="52"/>
      <c r="V213" s="52"/>
    </row>
    <row r="214" spans="1:22" ht="15.75" customHeight="1">
      <c r="A214" s="10" t="s">
        <v>43</v>
      </c>
      <c r="B214" s="31"/>
      <c r="C214" s="31"/>
      <c r="D214" s="31"/>
      <c r="E214" s="31"/>
      <c r="F214" s="31"/>
      <c r="G214" s="31"/>
      <c r="H214" s="31">
        <v>57</v>
      </c>
      <c r="I214" s="31"/>
      <c r="J214" s="31"/>
      <c r="K214" s="51"/>
      <c r="L214" s="38"/>
      <c r="M214" s="17"/>
      <c r="N214" s="39"/>
      <c r="O214" s="40">
        <f>IF(H214=0,"",H214/G213)</f>
        <v>0.96610169491525422</v>
      </c>
      <c r="P214" s="41">
        <v>65</v>
      </c>
      <c r="Q214" s="42">
        <f t="shared" si="16"/>
        <v>1.015625</v>
      </c>
      <c r="R214" s="42">
        <f t="shared" si="17"/>
        <v>-1.5625E-2</v>
      </c>
      <c r="S214" s="52"/>
      <c r="T214" s="52"/>
      <c r="U214" s="52"/>
      <c r="V214" s="52"/>
    </row>
    <row r="215" spans="1:22" ht="15.75" customHeight="1">
      <c r="A215" s="10" t="s">
        <v>44</v>
      </c>
      <c r="B215" s="31"/>
      <c r="C215" s="31"/>
      <c r="D215" s="31"/>
      <c r="E215" s="31"/>
      <c r="F215" s="31"/>
      <c r="G215" s="31"/>
      <c r="H215" s="31"/>
      <c r="I215" s="31">
        <v>54</v>
      </c>
      <c r="J215" s="31"/>
      <c r="K215" s="51"/>
      <c r="L215" s="38"/>
      <c r="M215" s="17"/>
      <c r="N215" s="39"/>
      <c r="O215" s="40">
        <f>IF(I215=0,"",I215/H214)</f>
        <v>0.94736842105263153</v>
      </c>
      <c r="P215" s="41">
        <v>60</v>
      </c>
      <c r="Q215" s="42">
        <f t="shared" si="16"/>
        <v>0.92307692307692313</v>
      </c>
      <c r="R215" s="42">
        <f t="shared" si="17"/>
        <v>7.6923076923076872E-2</v>
      </c>
      <c r="S215" s="52"/>
      <c r="T215" s="52"/>
      <c r="U215" s="52"/>
      <c r="V215" s="52"/>
    </row>
    <row r="216" spans="1:22" ht="15.75" customHeight="1">
      <c r="A216" s="10" t="s">
        <v>45</v>
      </c>
      <c r="B216" s="31"/>
      <c r="C216" s="31"/>
      <c r="D216" s="31"/>
      <c r="E216" s="31"/>
      <c r="F216" s="31"/>
      <c r="G216" s="31"/>
      <c r="H216" s="31"/>
      <c r="I216" s="31"/>
      <c r="J216" s="31">
        <v>49</v>
      </c>
      <c r="K216" s="51">
        <v>36</v>
      </c>
      <c r="L216" s="38"/>
      <c r="M216" s="17"/>
      <c r="N216" s="39"/>
      <c r="O216" s="55">
        <f>IF(J216=0,"",J216/I215)</f>
        <v>0.90740740740740744</v>
      </c>
      <c r="P216" s="41">
        <v>61</v>
      </c>
      <c r="Q216" s="56">
        <f t="shared" si="16"/>
        <v>1.0166666666666666</v>
      </c>
      <c r="R216" s="56">
        <f t="shared" si="17"/>
        <v>-1.6666666666666607E-2</v>
      </c>
      <c r="S216" s="52"/>
      <c r="T216" s="52"/>
      <c r="U216" s="52"/>
      <c r="V216" s="52"/>
    </row>
    <row r="217" spans="1:22" ht="15.75" customHeight="1">
      <c r="A217" s="10" t="s">
        <v>46</v>
      </c>
      <c r="B217" s="31"/>
      <c r="C217" s="31"/>
      <c r="D217" s="31"/>
      <c r="E217" s="31"/>
      <c r="F217" s="31"/>
      <c r="G217" s="31"/>
      <c r="H217" s="31"/>
      <c r="I217" s="31"/>
      <c r="J217" s="31">
        <v>14</v>
      </c>
      <c r="K217" s="51">
        <v>13</v>
      </c>
      <c r="L217" s="38"/>
      <c r="M217" s="17"/>
      <c r="N217" s="18"/>
      <c r="O217" s="59"/>
      <c r="P217" s="41">
        <v>24</v>
      </c>
      <c r="Q217" s="60"/>
      <c r="R217" s="61"/>
      <c r="S217" s="52"/>
      <c r="T217" s="52"/>
      <c r="U217" s="52"/>
      <c r="V217" s="52"/>
    </row>
    <row r="218" spans="1:22" ht="15.75" customHeight="1">
      <c r="A218" s="10" t="s">
        <v>47</v>
      </c>
      <c r="B218" s="31"/>
      <c r="C218" s="31"/>
      <c r="D218" s="31"/>
      <c r="E218" s="31"/>
      <c r="F218" s="31"/>
      <c r="G218" s="31"/>
      <c r="H218" s="31"/>
      <c r="I218" s="31"/>
      <c r="J218" s="31">
        <v>8</v>
      </c>
      <c r="K218" s="51">
        <v>2</v>
      </c>
      <c r="L218" s="38"/>
      <c r="M218" s="17"/>
      <c r="N218" s="18"/>
      <c r="O218" s="29"/>
      <c r="P218" s="44">
        <v>11</v>
      </c>
      <c r="Q218" s="46"/>
      <c r="R218" s="29"/>
      <c r="S218" s="52"/>
      <c r="T218" s="52"/>
      <c r="U218" s="52"/>
      <c r="V218" s="52"/>
    </row>
    <row r="219" spans="1:22" ht="15.75" customHeight="1">
      <c r="A219" s="10" t="s">
        <v>49</v>
      </c>
      <c r="B219" s="31"/>
      <c r="C219" s="31"/>
      <c r="D219" s="31"/>
      <c r="E219" s="31"/>
      <c r="F219" s="31"/>
      <c r="G219" s="31"/>
      <c r="H219" s="31"/>
      <c r="I219" s="31"/>
      <c r="J219" s="31">
        <v>5</v>
      </c>
      <c r="K219" s="51">
        <v>4</v>
      </c>
      <c r="L219" s="38"/>
      <c r="M219" s="17"/>
      <c r="N219" s="18"/>
      <c r="O219" s="29"/>
      <c r="P219" s="44">
        <v>7</v>
      </c>
      <c r="Q219" s="46"/>
      <c r="R219" s="29"/>
      <c r="S219" s="52"/>
      <c r="T219" s="52"/>
      <c r="U219" s="52"/>
      <c r="V219" s="52"/>
    </row>
    <row r="220" spans="1:22" ht="15.75" customHeight="1">
      <c r="A220" s="10" t="s">
        <v>52</v>
      </c>
      <c r="B220" s="31"/>
      <c r="C220" s="31"/>
      <c r="D220" s="31"/>
      <c r="E220" s="31"/>
      <c r="F220" s="31"/>
      <c r="G220" s="31"/>
      <c r="H220" s="31"/>
      <c r="I220" s="31"/>
      <c r="J220" s="31">
        <v>1</v>
      </c>
      <c r="K220" s="51"/>
      <c r="L220" s="38"/>
      <c r="M220" s="17"/>
      <c r="N220" s="18"/>
      <c r="O220" s="29"/>
      <c r="P220" s="44">
        <v>2</v>
      </c>
      <c r="Q220" s="46"/>
      <c r="R220" s="29"/>
      <c r="S220" s="52"/>
      <c r="T220" s="52"/>
      <c r="U220" s="52"/>
      <c r="V220" s="52"/>
    </row>
    <row r="221" spans="1:22" ht="15.75" customHeight="1">
      <c r="A221" s="10" t="s">
        <v>53</v>
      </c>
      <c r="B221" s="31"/>
      <c r="C221" s="31"/>
      <c r="D221" s="31"/>
      <c r="E221" s="31"/>
      <c r="F221" s="31"/>
      <c r="G221" s="31"/>
      <c r="H221" s="31"/>
      <c r="I221" s="31"/>
      <c r="J221" s="31">
        <v>1</v>
      </c>
      <c r="K221" s="51">
        <v>1</v>
      </c>
      <c r="L221" s="38"/>
      <c r="M221" s="17"/>
      <c r="N221" s="18"/>
      <c r="O221" s="29"/>
      <c r="P221" s="44">
        <v>1</v>
      </c>
      <c r="Q221" s="46"/>
      <c r="R221" s="29"/>
      <c r="S221" s="52"/>
      <c r="T221" s="52"/>
      <c r="U221" s="52"/>
      <c r="V221" s="52"/>
    </row>
    <row r="222" spans="1:22" ht="15.75" customHeight="1">
      <c r="A222" s="10" t="s">
        <v>54</v>
      </c>
      <c r="B222" s="31"/>
      <c r="C222" s="31"/>
      <c r="D222" s="31"/>
      <c r="E222" s="31"/>
      <c r="F222" s="31"/>
      <c r="G222" s="31"/>
      <c r="H222" s="31"/>
      <c r="I222" s="31"/>
      <c r="J222" s="31"/>
      <c r="K222" s="51"/>
      <c r="L222" s="38"/>
      <c r="M222" s="17"/>
      <c r="N222" s="18"/>
      <c r="O222" s="17"/>
      <c r="P222" s="18"/>
      <c r="Q222" s="28"/>
      <c r="R222" s="29"/>
      <c r="S222" s="52"/>
      <c r="T222" s="52"/>
      <c r="U222" s="52"/>
      <c r="V222" s="52"/>
    </row>
    <row r="223" spans="1:22" ht="15.75" customHeight="1">
      <c r="A223" s="10" t="s">
        <v>55</v>
      </c>
      <c r="B223" s="31"/>
      <c r="C223" s="31"/>
      <c r="D223" s="31"/>
      <c r="E223" s="31"/>
      <c r="F223" s="31"/>
      <c r="G223" s="31"/>
      <c r="H223" s="31"/>
      <c r="I223" s="31"/>
      <c r="J223" s="31"/>
      <c r="K223" s="51"/>
      <c r="L223" s="38"/>
      <c r="M223" s="17"/>
      <c r="N223" s="18"/>
      <c r="O223" s="19" t="s">
        <v>48</v>
      </c>
      <c r="P223" s="20">
        <v>49</v>
      </c>
      <c r="Q223" s="21">
        <f>K226</f>
        <v>56</v>
      </c>
      <c r="R223" s="22" t="s">
        <v>3</v>
      </c>
      <c r="S223" s="52"/>
      <c r="T223" s="52"/>
      <c r="U223" s="52"/>
      <c r="V223" s="52"/>
    </row>
    <row r="224" spans="1:22" ht="15.75" customHeight="1">
      <c r="A224" s="10" t="s">
        <v>56</v>
      </c>
      <c r="B224" s="31"/>
      <c r="C224" s="31"/>
      <c r="D224" s="31"/>
      <c r="E224" s="31"/>
      <c r="F224" s="31"/>
      <c r="G224" s="31"/>
      <c r="H224" s="31"/>
      <c r="I224" s="31"/>
      <c r="J224" s="31"/>
      <c r="K224" s="51"/>
      <c r="L224" s="38"/>
      <c r="M224" s="17"/>
      <c r="N224" s="18"/>
      <c r="O224" s="23" t="s">
        <v>50</v>
      </c>
      <c r="P224" s="24">
        <f>IF(P223/B208=0,"",P223/B208)</f>
        <v>0.7</v>
      </c>
      <c r="Q224" s="25">
        <f>IF(P223/Q223=0,"",P223/Q223)</f>
        <v>0.875</v>
      </c>
      <c r="R224" s="26" t="s">
        <v>51</v>
      </c>
      <c r="S224" s="52"/>
      <c r="T224" s="52"/>
      <c r="U224" s="52"/>
      <c r="V224" s="52"/>
    </row>
    <row r="225" spans="1:22" ht="15.75" customHeight="1">
      <c r="A225" s="10" t="s">
        <v>57</v>
      </c>
      <c r="B225" s="115"/>
      <c r="C225" s="115"/>
      <c r="D225" s="115"/>
      <c r="E225" s="115"/>
      <c r="F225" s="115"/>
      <c r="G225" s="115"/>
      <c r="H225" s="115"/>
      <c r="I225" s="115"/>
      <c r="J225" s="115"/>
      <c r="K225" s="51"/>
      <c r="L225" s="47"/>
      <c r="M225" s="48"/>
      <c r="N225" s="49"/>
      <c r="O225" s="11"/>
      <c r="P225" s="12"/>
      <c r="Q225" s="12"/>
      <c r="R225" s="13"/>
      <c r="S225" s="52"/>
      <c r="T225" s="52"/>
      <c r="U225" s="52"/>
      <c r="V225" s="52"/>
    </row>
    <row r="226" spans="1:22" ht="18.75" customHeight="1">
      <c r="A226" s="14"/>
      <c r="B226" s="193" t="s">
        <v>37</v>
      </c>
      <c r="C226" s="193"/>
      <c r="D226" s="193"/>
      <c r="E226" s="193"/>
      <c r="F226" s="193"/>
      <c r="G226" s="193"/>
      <c r="H226" s="193"/>
      <c r="I226" s="193"/>
      <c r="J226" s="193"/>
      <c r="K226" s="114">
        <f>SUM(K208:K225)</f>
        <v>56</v>
      </c>
      <c r="L226" s="30">
        <f>IF(K216=0,"",K216/B208)</f>
        <v>0.51428571428571423</v>
      </c>
      <c r="M226" s="30">
        <f>IF(K226=0,"",K226/B208)</f>
        <v>0.8</v>
      </c>
      <c r="N226" s="30">
        <f>IF(K216=0,"",M226-L226)</f>
        <v>0.28571428571428581</v>
      </c>
      <c r="O226" s="5"/>
      <c r="P226" s="6"/>
      <c r="Q226" s="16"/>
      <c r="R226" s="5"/>
      <c r="S226" s="52"/>
      <c r="T226" s="52"/>
      <c r="U226" s="52"/>
      <c r="V226" s="52"/>
    </row>
    <row r="227" spans="1:22" ht="12.75" customHeight="1">
      <c r="L227" s="5"/>
      <c r="M227" s="5"/>
      <c r="O227" s="5"/>
      <c r="S227" s="52"/>
      <c r="T227" s="52"/>
      <c r="U227" s="52"/>
      <c r="V227" s="52"/>
    </row>
    <row r="228" spans="1:22" ht="12.75" customHeight="1">
      <c r="L228" s="5"/>
      <c r="M228" s="5"/>
      <c r="O228" s="5"/>
      <c r="S228" s="52"/>
      <c r="T228" s="52"/>
      <c r="U228" s="52"/>
      <c r="V228" s="52"/>
    </row>
    <row r="229" spans="1:22" ht="26.25" customHeight="1">
      <c r="A229" s="7"/>
      <c r="B229" s="194" t="s">
        <v>72</v>
      </c>
      <c r="C229" s="194"/>
      <c r="D229" s="194"/>
      <c r="E229" s="194"/>
      <c r="F229" s="194"/>
      <c r="G229" s="194"/>
      <c r="H229" s="194"/>
      <c r="I229" s="194"/>
      <c r="J229" s="194"/>
      <c r="K229" s="113" t="s">
        <v>38</v>
      </c>
      <c r="L229" s="67"/>
      <c r="M229" s="67"/>
      <c r="N229" s="6"/>
      <c r="O229" s="5"/>
      <c r="P229" s="6"/>
      <c r="Q229" s="6"/>
      <c r="R229" s="6"/>
      <c r="S229" s="52"/>
      <c r="T229" s="52"/>
      <c r="U229" s="52"/>
      <c r="V229" s="52"/>
    </row>
    <row r="230" spans="1:22" ht="20.25">
      <c r="A230" s="195" t="s">
        <v>1</v>
      </c>
      <c r="B230" s="197" t="s">
        <v>2</v>
      </c>
      <c r="C230" s="205"/>
      <c r="D230" s="205"/>
      <c r="E230" s="205"/>
      <c r="F230" s="205"/>
      <c r="G230" s="205"/>
      <c r="H230" s="205"/>
      <c r="I230" s="205"/>
      <c r="J230" s="206"/>
      <c r="K230" s="200" t="s">
        <v>3</v>
      </c>
      <c r="L230" s="191" t="s">
        <v>4</v>
      </c>
      <c r="M230" s="191" t="s">
        <v>5</v>
      </c>
      <c r="N230" s="202" t="s">
        <v>6</v>
      </c>
      <c r="O230" s="191" t="s">
        <v>7</v>
      </c>
      <c r="P230" s="189" t="s">
        <v>8</v>
      </c>
      <c r="Q230" s="189" t="s">
        <v>9</v>
      </c>
      <c r="R230" s="191" t="s">
        <v>10</v>
      </c>
      <c r="S230" s="52"/>
      <c r="T230" s="52"/>
      <c r="U230" s="52"/>
      <c r="V230" s="52"/>
    </row>
    <row r="231" spans="1:22" ht="15.75" customHeight="1">
      <c r="A231" s="204"/>
      <c r="B231" s="9" t="s">
        <v>11</v>
      </c>
      <c r="C231" s="9" t="s">
        <v>12</v>
      </c>
      <c r="D231" s="9" t="s">
        <v>13</v>
      </c>
      <c r="E231" s="9" t="s">
        <v>14</v>
      </c>
      <c r="F231" s="9" t="s">
        <v>15</v>
      </c>
      <c r="G231" s="9" t="s">
        <v>16</v>
      </c>
      <c r="H231" s="9" t="s">
        <v>17</v>
      </c>
      <c r="I231" s="9" t="s">
        <v>18</v>
      </c>
      <c r="J231" s="135" t="s">
        <v>19</v>
      </c>
      <c r="K231" s="207"/>
      <c r="L231" s="204"/>
      <c r="M231" s="204"/>
      <c r="N231" s="204"/>
      <c r="O231" s="204"/>
      <c r="P231" s="204"/>
      <c r="Q231" s="204"/>
      <c r="R231" s="204"/>
      <c r="S231" s="52"/>
      <c r="T231" s="52"/>
      <c r="U231" s="52"/>
      <c r="V231" s="52"/>
    </row>
    <row r="232" spans="1:22" ht="15.75" customHeight="1">
      <c r="A232" s="10" t="s">
        <v>38</v>
      </c>
      <c r="B232" s="31">
        <v>39</v>
      </c>
      <c r="C232" s="31"/>
      <c r="D232" s="31"/>
      <c r="E232" s="31"/>
      <c r="F232" s="31"/>
      <c r="G232" s="31"/>
      <c r="H232" s="31"/>
      <c r="I232" s="31"/>
      <c r="J232" s="31"/>
      <c r="K232" s="51"/>
      <c r="L232" s="32"/>
      <c r="M232" s="33"/>
      <c r="N232" s="34"/>
      <c r="O232" s="35"/>
      <c r="P232" s="36">
        <v>39</v>
      </c>
      <c r="Q232" s="37"/>
      <c r="R232" s="35"/>
      <c r="S232" s="52"/>
      <c r="T232" s="52"/>
      <c r="U232" s="52"/>
      <c r="V232" s="52"/>
    </row>
    <row r="233" spans="1:22" ht="15.75" customHeight="1">
      <c r="A233" s="10" t="s">
        <v>39</v>
      </c>
      <c r="B233" s="31"/>
      <c r="C233" s="31">
        <v>32</v>
      </c>
      <c r="D233" s="31"/>
      <c r="E233" s="31"/>
      <c r="F233" s="31"/>
      <c r="G233" s="31"/>
      <c r="H233" s="31"/>
      <c r="I233" s="31"/>
      <c r="J233" s="31"/>
      <c r="K233" s="51"/>
      <c r="L233" s="38"/>
      <c r="M233" s="17"/>
      <c r="N233" s="39"/>
      <c r="O233" s="40">
        <f>IF(C233=0,"",C233/B232)</f>
        <v>0.82051282051282048</v>
      </c>
      <c r="P233" s="41">
        <v>32</v>
      </c>
      <c r="Q233" s="42">
        <f t="shared" ref="Q233:Q240" si="18">IF(P233=0,"",P233/P232)</f>
        <v>0.82051282051282048</v>
      </c>
      <c r="R233" s="42">
        <f t="shared" ref="R233:R240" si="19">IF(P233=0,"",100%-Q233)</f>
        <v>0.17948717948717952</v>
      </c>
      <c r="S233" s="52"/>
      <c r="T233" s="52"/>
      <c r="U233" s="52"/>
      <c r="V233" s="52"/>
    </row>
    <row r="234" spans="1:22" ht="15.75" customHeight="1">
      <c r="A234" s="10" t="s">
        <v>40</v>
      </c>
      <c r="B234" s="31"/>
      <c r="C234" s="31"/>
      <c r="D234" s="31">
        <v>30</v>
      </c>
      <c r="E234" s="31"/>
      <c r="F234" s="31"/>
      <c r="G234" s="31"/>
      <c r="H234" s="31"/>
      <c r="I234" s="31"/>
      <c r="J234" s="31"/>
      <c r="K234" s="51"/>
      <c r="L234" s="38"/>
      <c r="M234" s="17"/>
      <c r="N234" s="39"/>
      <c r="O234" s="40">
        <f>IF(D234=0,"",D234/C233)</f>
        <v>0.9375</v>
      </c>
      <c r="P234" s="41">
        <v>30</v>
      </c>
      <c r="Q234" s="42">
        <f t="shared" si="18"/>
        <v>0.9375</v>
      </c>
      <c r="R234" s="42">
        <f t="shared" si="19"/>
        <v>6.25E-2</v>
      </c>
      <c r="S234" s="27">
        <f>P234/P232</f>
        <v>0.76923076923076927</v>
      </c>
      <c r="T234" s="52"/>
      <c r="U234" s="52"/>
      <c r="V234" s="52"/>
    </row>
    <row r="235" spans="1:22" ht="15.75" customHeight="1">
      <c r="A235" s="10" t="s">
        <v>41</v>
      </c>
      <c r="B235" s="31"/>
      <c r="C235" s="31"/>
      <c r="D235" s="31"/>
      <c r="E235" s="31">
        <v>29</v>
      </c>
      <c r="F235" s="31"/>
      <c r="G235" s="31"/>
      <c r="H235" s="31"/>
      <c r="I235" s="31"/>
      <c r="J235" s="31"/>
      <c r="K235" s="51"/>
      <c r="L235" s="38"/>
      <c r="M235" s="17"/>
      <c r="N235" s="39"/>
      <c r="O235" s="40">
        <f>IF(E235=0,"",E235/D234)</f>
        <v>0.96666666666666667</v>
      </c>
      <c r="P235" s="41">
        <v>29</v>
      </c>
      <c r="Q235" s="42">
        <f t="shared" si="18"/>
        <v>0.96666666666666667</v>
      </c>
      <c r="R235" s="42">
        <f t="shared" si="19"/>
        <v>3.3333333333333326E-2</v>
      </c>
      <c r="S235" s="52"/>
      <c r="T235" s="52"/>
      <c r="U235" s="52"/>
      <c r="V235" s="52"/>
    </row>
    <row r="236" spans="1:22" ht="15.75" customHeight="1">
      <c r="A236" s="10" t="s">
        <v>42</v>
      </c>
      <c r="B236" s="31"/>
      <c r="C236" s="31"/>
      <c r="D236" s="31"/>
      <c r="E236" s="31"/>
      <c r="F236" s="31">
        <v>27</v>
      </c>
      <c r="G236" s="31"/>
      <c r="H236" s="31"/>
      <c r="I236" s="31"/>
      <c r="J236" s="31"/>
      <c r="K236" s="51"/>
      <c r="L236" s="38"/>
      <c r="M236" s="17"/>
      <c r="N236" s="39"/>
      <c r="O236" s="40">
        <f>IF(F236=0,"",F236/E235)</f>
        <v>0.93103448275862066</v>
      </c>
      <c r="P236" s="41">
        <v>28</v>
      </c>
      <c r="Q236" s="42">
        <f t="shared" si="18"/>
        <v>0.96551724137931039</v>
      </c>
      <c r="R236" s="42">
        <f t="shared" si="19"/>
        <v>3.4482758620689613E-2</v>
      </c>
      <c r="S236" s="52"/>
      <c r="T236" s="52"/>
      <c r="U236" s="52"/>
      <c r="V236" s="52"/>
    </row>
    <row r="237" spans="1:22" ht="15.75" customHeight="1">
      <c r="A237" s="10" t="s">
        <v>43</v>
      </c>
      <c r="B237" s="31"/>
      <c r="C237" s="31"/>
      <c r="D237" s="31"/>
      <c r="E237" s="31"/>
      <c r="F237" s="31"/>
      <c r="G237" s="31">
        <v>25</v>
      </c>
      <c r="H237" s="31"/>
      <c r="I237" s="31"/>
      <c r="J237" s="31"/>
      <c r="K237" s="51"/>
      <c r="L237" s="38"/>
      <c r="M237" s="17"/>
      <c r="N237" s="39"/>
      <c r="O237" s="40">
        <f>IF(G237=0,"",G237/F236)</f>
        <v>0.92592592592592593</v>
      </c>
      <c r="P237" s="41">
        <v>26</v>
      </c>
      <c r="Q237" s="42">
        <f t="shared" si="18"/>
        <v>0.9285714285714286</v>
      </c>
      <c r="R237" s="42">
        <f t="shared" si="19"/>
        <v>7.1428571428571397E-2</v>
      </c>
      <c r="S237" s="52"/>
      <c r="T237" s="52"/>
      <c r="U237" s="52"/>
      <c r="V237" s="52"/>
    </row>
    <row r="238" spans="1:22" ht="15.75" customHeight="1">
      <c r="A238" s="10" t="s">
        <v>44</v>
      </c>
      <c r="B238" s="31"/>
      <c r="C238" s="31"/>
      <c r="D238" s="31"/>
      <c r="E238" s="31"/>
      <c r="F238" s="31"/>
      <c r="G238" s="31"/>
      <c r="H238" s="31">
        <v>24</v>
      </c>
      <c r="I238" s="31"/>
      <c r="J238" s="31"/>
      <c r="K238" s="51"/>
      <c r="L238" s="38"/>
      <c r="M238" s="17"/>
      <c r="N238" s="39"/>
      <c r="O238" s="40">
        <f>IF(H238=0,"",H238/G237)</f>
        <v>0.96</v>
      </c>
      <c r="P238" s="41">
        <v>27</v>
      </c>
      <c r="Q238" s="42">
        <f t="shared" si="18"/>
        <v>1.0384615384615385</v>
      </c>
      <c r="R238" s="42">
        <f t="shared" si="19"/>
        <v>-3.8461538461538547E-2</v>
      </c>
      <c r="S238" s="52"/>
      <c r="T238" s="52"/>
      <c r="U238" s="52"/>
      <c r="V238" s="52"/>
    </row>
    <row r="239" spans="1:22" ht="15.75" customHeight="1">
      <c r="A239" s="10" t="s">
        <v>45</v>
      </c>
      <c r="B239" s="31"/>
      <c r="C239" s="31"/>
      <c r="D239" s="31"/>
      <c r="E239" s="31"/>
      <c r="F239" s="31"/>
      <c r="G239" s="31"/>
      <c r="H239" s="31"/>
      <c r="I239" s="31">
        <v>20</v>
      </c>
      <c r="J239" s="31"/>
      <c r="K239" s="51"/>
      <c r="L239" s="38"/>
      <c r="M239" s="17"/>
      <c r="N239" s="39"/>
      <c r="O239" s="40">
        <f>IF(I239=0,"",I239/H238)</f>
        <v>0.83333333333333337</v>
      </c>
      <c r="P239" s="41">
        <v>27</v>
      </c>
      <c r="Q239" s="42">
        <f t="shared" si="18"/>
        <v>1</v>
      </c>
      <c r="R239" s="42">
        <f t="shared" si="19"/>
        <v>0</v>
      </c>
      <c r="S239" s="52"/>
      <c r="T239" s="52"/>
      <c r="U239" s="52"/>
      <c r="V239" s="52"/>
    </row>
    <row r="240" spans="1:22" ht="15.75" customHeight="1">
      <c r="A240" s="10" t="s">
        <v>46</v>
      </c>
      <c r="B240" s="31"/>
      <c r="C240" s="31"/>
      <c r="D240" s="31"/>
      <c r="E240" s="31"/>
      <c r="F240" s="31"/>
      <c r="G240" s="31"/>
      <c r="H240" s="31"/>
      <c r="I240" s="31"/>
      <c r="J240" s="31">
        <v>20</v>
      </c>
      <c r="K240" s="51">
        <v>16</v>
      </c>
      <c r="L240" s="38"/>
      <c r="M240" s="17"/>
      <c r="N240" s="39"/>
      <c r="O240" s="55">
        <f>IF(J240=0,"",J240/I239)</f>
        <v>1</v>
      </c>
      <c r="P240" s="41">
        <v>27</v>
      </c>
      <c r="Q240" s="56">
        <f t="shared" si="18"/>
        <v>1</v>
      </c>
      <c r="R240" s="56">
        <f t="shared" si="19"/>
        <v>0</v>
      </c>
      <c r="S240" s="52"/>
      <c r="T240" s="52"/>
      <c r="U240" s="52"/>
      <c r="V240" s="52"/>
    </row>
    <row r="241" spans="1:22" ht="15.75" customHeight="1">
      <c r="A241" s="10" t="s">
        <v>47</v>
      </c>
      <c r="B241" s="31"/>
      <c r="C241" s="31"/>
      <c r="D241" s="31"/>
      <c r="E241" s="31"/>
      <c r="F241" s="31"/>
      <c r="G241" s="31"/>
      <c r="H241" s="31"/>
      <c r="I241" s="31"/>
      <c r="J241" s="31">
        <v>4</v>
      </c>
      <c r="K241" s="51">
        <v>5</v>
      </c>
      <c r="L241" s="38"/>
      <c r="M241" s="17"/>
      <c r="N241" s="18"/>
      <c r="O241" s="59"/>
      <c r="P241" s="41">
        <v>11</v>
      </c>
      <c r="Q241" s="60"/>
      <c r="R241" s="61"/>
      <c r="S241" s="52"/>
      <c r="T241" s="52"/>
      <c r="U241" s="52"/>
      <c r="V241" s="52"/>
    </row>
    <row r="242" spans="1:22" ht="15.75" customHeight="1">
      <c r="A242" s="10" t="s">
        <v>49</v>
      </c>
      <c r="B242" s="31"/>
      <c r="C242" s="31"/>
      <c r="D242" s="31"/>
      <c r="E242" s="31"/>
      <c r="F242" s="31"/>
      <c r="G242" s="31"/>
      <c r="H242" s="31"/>
      <c r="I242" s="31"/>
      <c r="J242" s="31">
        <v>6</v>
      </c>
      <c r="K242" s="51">
        <v>4</v>
      </c>
      <c r="L242" s="38"/>
      <c r="M242" s="17"/>
      <c r="N242" s="18"/>
      <c r="O242" s="29"/>
      <c r="P242" s="44">
        <v>6</v>
      </c>
      <c r="Q242" s="46"/>
      <c r="R242" s="29"/>
      <c r="S242" s="52"/>
      <c r="T242" s="52"/>
      <c r="U242" s="52"/>
      <c r="V242" s="52"/>
    </row>
    <row r="243" spans="1:22" ht="15.75" customHeight="1">
      <c r="A243" s="10" t="s">
        <v>52</v>
      </c>
      <c r="B243" s="31"/>
      <c r="C243" s="31"/>
      <c r="D243" s="31"/>
      <c r="E243" s="31"/>
      <c r="F243" s="31"/>
      <c r="G243" s="31"/>
      <c r="H243" s="31"/>
      <c r="I243" s="31"/>
      <c r="J243" s="31">
        <v>3</v>
      </c>
      <c r="K243" s="51">
        <v>2</v>
      </c>
      <c r="L243" s="38"/>
      <c r="M243" s="17"/>
      <c r="N243" s="18"/>
      <c r="O243" s="29"/>
      <c r="P243" s="44">
        <v>3</v>
      </c>
      <c r="Q243" s="46"/>
      <c r="R243" s="29"/>
      <c r="S243" s="52"/>
      <c r="T243" s="52"/>
      <c r="U243" s="52"/>
      <c r="V243" s="52"/>
    </row>
    <row r="244" spans="1:22" ht="15.75" customHeight="1">
      <c r="A244" s="10" t="s">
        <v>53</v>
      </c>
      <c r="B244" s="31"/>
      <c r="C244" s="31"/>
      <c r="D244" s="31"/>
      <c r="E244" s="31"/>
      <c r="F244" s="31"/>
      <c r="G244" s="31"/>
      <c r="H244" s="31"/>
      <c r="I244" s="31"/>
      <c r="J244" s="31">
        <v>1</v>
      </c>
      <c r="K244" s="51"/>
      <c r="L244" s="38"/>
      <c r="M244" s="17"/>
      <c r="N244" s="18"/>
      <c r="O244" s="29"/>
      <c r="P244" s="44">
        <v>1</v>
      </c>
      <c r="Q244" s="46"/>
      <c r="R244" s="29"/>
      <c r="S244" s="52"/>
      <c r="T244" s="52"/>
      <c r="U244" s="52"/>
      <c r="V244" s="52"/>
    </row>
    <row r="245" spans="1:22" ht="15.75" customHeight="1">
      <c r="A245" s="10" t="s">
        <v>54</v>
      </c>
      <c r="B245" s="31"/>
      <c r="C245" s="31"/>
      <c r="D245" s="31"/>
      <c r="E245" s="31"/>
      <c r="F245" s="31"/>
      <c r="G245" s="31"/>
      <c r="H245" s="31"/>
      <c r="I245" s="31"/>
      <c r="J245" s="31">
        <v>1</v>
      </c>
      <c r="K245" s="51"/>
      <c r="L245" s="38"/>
      <c r="M245" s="17"/>
      <c r="N245" s="18"/>
      <c r="O245" s="29"/>
      <c r="P245" s="44">
        <v>1</v>
      </c>
      <c r="Q245" s="46"/>
      <c r="R245" s="29"/>
      <c r="S245" s="52"/>
      <c r="T245" s="52"/>
      <c r="U245" s="52"/>
      <c r="V245" s="52"/>
    </row>
    <row r="246" spans="1:22" ht="15.75" customHeight="1">
      <c r="A246" s="10" t="s">
        <v>55</v>
      </c>
      <c r="B246" s="31"/>
      <c r="C246" s="31"/>
      <c r="D246" s="31"/>
      <c r="E246" s="31"/>
      <c r="F246" s="31"/>
      <c r="G246" s="31"/>
      <c r="H246" s="31"/>
      <c r="I246" s="31"/>
      <c r="J246" s="31"/>
      <c r="K246" s="51"/>
      <c r="L246" s="38"/>
      <c r="M246" s="17"/>
      <c r="N246" s="18"/>
      <c r="O246" s="17"/>
      <c r="P246" s="18"/>
      <c r="Q246" s="28"/>
      <c r="R246" s="29"/>
      <c r="S246" s="52"/>
      <c r="T246" s="52"/>
      <c r="U246" s="52"/>
      <c r="V246" s="52"/>
    </row>
    <row r="247" spans="1:22" ht="15.75" customHeight="1">
      <c r="A247" s="10" t="s">
        <v>56</v>
      </c>
      <c r="B247" s="31"/>
      <c r="C247" s="31"/>
      <c r="D247" s="31"/>
      <c r="E247" s="31"/>
      <c r="F247" s="31"/>
      <c r="G247" s="31"/>
      <c r="H247" s="31"/>
      <c r="I247" s="31"/>
      <c r="J247" s="31"/>
      <c r="K247" s="51"/>
      <c r="L247" s="38"/>
      <c r="M247" s="17"/>
      <c r="N247" s="18"/>
      <c r="O247" s="19" t="s">
        <v>48</v>
      </c>
      <c r="P247" s="20">
        <v>26</v>
      </c>
      <c r="Q247" s="21">
        <f>K250</f>
        <v>27</v>
      </c>
      <c r="R247" s="22" t="s">
        <v>3</v>
      </c>
      <c r="S247" s="52"/>
      <c r="T247" s="52"/>
      <c r="U247" s="52"/>
      <c r="V247" s="52"/>
    </row>
    <row r="248" spans="1:22" ht="15.75" customHeight="1">
      <c r="A248" s="10" t="s">
        <v>57</v>
      </c>
      <c r="B248" s="31"/>
      <c r="C248" s="31"/>
      <c r="D248" s="31"/>
      <c r="E248" s="31"/>
      <c r="F248" s="31"/>
      <c r="G248" s="31"/>
      <c r="H248" s="31"/>
      <c r="I248" s="31"/>
      <c r="J248" s="31"/>
      <c r="K248" s="51"/>
      <c r="L248" s="38"/>
      <c r="M248" s="17"/>
      <c r="N248" s="18"/>
      <c r="O248" s="23" t="s">
        <v>50</v>
      </c>
      <c r="P248" s="24">
        <f>IF(P247/B232=0,"",P247/B232)</f>
        <v>0.66666666666666663</v>
      </c>
      <c r="Q248" s="25">
        <f>IF(P247/Q247=0,"",P247/Q247)</f>
        <v>0.96296296296296291</v>
      </c>
      <c r="R248" s="26" t="s">
        <v>51</v>
      </c>
      <c r="S248" s="52"/>
      <c r="T248" s="52"/>
      <c r="U248" s="52"/>
      <c r="V248" s="52"/>
    </row>
    <row r="249" spans="1:22" ht="15.75" customHeight="1">
      <c r="A249" s="10">
        <v>1702</v>
      </c>
      <c r="B249" s="115"/>
      <c r="C249" s="115"/>
      <c r="D249" s="115"/>
      <c r="E249" s="115"/>
      <c r="F249" s="115"/>
      <c r="G249" s="115"/>
      <c r="H249" s="115"/>
      <c r="I249" s="115"/>
      <c r="J249" s="115"/>
      <c r="K249" s="51"/>
      <c r="L249" s="47"/>
      <c r="M249" s="48"/>
      <c r="N249" s="49"/>
      <c r="O249" s="11"/>
      <c r="P249" s="12"/>
      <c r="Q249" s="12"/>
      <c r="R249" s="13"/>
      <c r="S249" s="52"/>
      <c r="T249" s="52"/>
      <c r="U249" s="52"/>
      <c r="V249" s="52"/>
    </row>
    <row r="250" spans="1:22" ht="18.75" customHeight="1">
      <c r="A250" s="14"/>
      <c r="B250" s="193" t="s">
        <v>37</v>
      </c>
      <c r="C250" s="193"/>
      <c r="D250" s="193"/>
      <c r="E250" s="193"/>
      <c r="F250" s="193"/>
      <c r="G250" s="193"/>
      <c r="H250" s="193"/>
      <c r="I250" s="193"/>
      <c r="J250" s="193"/>
      <c r="K250" s="114">
        <f>SUM(K232:K245)</f>
        <v>27</v>
      </c>
      <c r="L250" s="30">
        <f>IF(K240=0,"",(K240+K239)/B232)</f>
        <v>0.41025641025641024</v>
      </c>
      <c r="M250" s="30">
        <f>IF(K250=0,"",K250/B232)</f>
        <v>0.69230769230769229</v>
      </c>
      <c r="N250" s="30">
        <f>IF(K240=0,"",M250-L250)</f>
        <v>0.28205128205128205</v>
      </c>
      <c r="O250" s="5"/>
      <c r="P250" s="6"/>
      <c r="Q250" s="16"/>
      <c r="R250" s="5"/>
      <c r="S250" s="52"/>
      <c r="T250" s="52"/>
      <c r="U250" s="52"/>
      <c r="V250" s="52"/>
    </row>
    <row r="251" spans="1:22" ht="12.75" customHeight="1">
      <c r="L251" s="5"/>
      <c r="M251" s="5"/>
      <c r="O251" s="5"/>
      <c r="S251" s="52"/>
      <c r="T251" s="52"/>
      <c r="U251" s="52"/>
      <c r="V251" s="52"/>
    </row>
    <row r="252" spans="1:22" ht="12.75" customHeight="1">
      <c r="K252" s="129"/>
      <c r="L252" s="5"/>
      <c r="M252" s="5"/>
      <c r="O252" s="5"/>
      <c r="S252" s="52"/>
      <c r="T252" s="52"/>
      <c r="U252" s="52"/>
      <c r="V252" s="52"/>
    </row>
    <row r="253" spans="1:22" ht="26.25" customHeight="1">
      <c r="A253" s="7"/>
      <c r="B253" s="194" t="s">
        <v>72</v>
      </c>
      <c r="C253" s="194"/>
      <c r="D253" s="194"/>
      <c r="E253" s="194"/>
      <c r="F253" s="194"/>
      <c r="G253" s="194"/>
      <c r="H253" s="194"/>
      <c r="I253" s="194"/>
      <c r="J253" s="194"/>
      <c r="K253" s="113" t="s">
        <v>39</v>
      </c>
      <c r="L253" s="67"/>
      <c r="M253" s="67"/>
      <c r="N253" s="6"/>
      <c r="O253" s="5"/>
      <c r="P253" s="6"/>
      <c r="Q253" s="6"/>
      <c r="R253" s="6"/>
      <c r="S253" s="52"/>
      <c r="T253" s="52"/>
      <c r="U253" s="52"/>
      <c r="V253" s="52"/>
    </row>
    <row r="254" spans="1:22" ht="20.25">
      <c r="A254" s="195" t="s">
        <v>1</v>
      </c>
      <c r="B254" s="197" t="s">
        <v>2</v>
      </c>
      <c r="C254" s="205"/>
      <c r="D254" s="205"/>
      <c r="E254" s="205"/>
      <c r="F254" s="205"/>
      <c r="G254" s="205"/>
      <c r="H254" s="205"/>
      <c r="I254" s="205"/>
      <c r="J254" s="206"/>
      <c r="K254" s="200" t="s">
        <v>3</v>
      </c>
      <c r="L254" s="191" t="s">
        <v>4</v>
      </c>
      <c r="M254" s="191" t="s">
        <v>5</v>
      </c>
      <c r="N254" s="202" t="s">
        <v>6</v>
      </c>
      <c r="O254" s="191" t="s">
        <v>7</v>
      </c>
      <c r="P254" s="189" t="s">
        <v>8</v>
      </c>
      <c r="Q254" s="189" t="s">
        <v>9</v>
      </c>
      <c r="R254" s="191" t="s">
        <v>10</v>
      </c>
      <c r="S254" s="52"/>
      <c r="T254" s="52"/>
      <c r="U254" s="52"/>
      <c r="V254" s="52"/>
    </row>
    <row r="255" spans="1:22" ht="15.75" customHeight="1">
      <c r="A255" s="204"/>
      <c r="B255" s="9" t="s">
        <v>11</v>
      </c>
      <c r="C255" s="9" t="s">
        <v>12</v>
      </c>
      <c r="D255" s="9" t="s">
        <v>13</v>
      </c>
      <c r="E255" s="9" t="s">
        <v>14</v>
      </c>
      <c r="F255" s="9" t="s">
        <v>15</v>
      </c>
      <c r="G255" s="9" t="s">
        <v>16</v>
      </c>
      <c r="H255" s="9" t="s">
        <v>17</v>
      </c>
      <c r="I255" s="9" t="s">
        <v>18</v>
      </c>
      <c r="J255" s="135" t="s">
        <v>19</v>
      </c>
      <c r="K255" s="207"/>
      <c r="L255" s="204"/>
      <c r="M255" s="204"/>
      <c r="N255" s="204"/>
      <c r="O255" s="204"/>
      <c r="P255" s="204"/>
      <c r="Q255" s="204"/>
      <c r="R255" s="204"/>
      <c r="S255" s="52"/>
      <c r="T255" s="52"/>
      <c r="U255" s="52"/>
      <c r="V255" s="52"/>
    </row>
    <row r="256" spans="1:22" ht="15.75" customHeight="1">
      <c r="A256" s="9" t="s">
        <v>39</v>
      </c>
      <c r="B256" s="31">
        <v>69</v>
      </c>
      <c r="C256" s="31"/>
      <c r="D256" s="31"/>
      <c r="E256" s="31"/>
      <c r="F256" s="31"/>
      <c r="G256" s="31"/>
      <c r="H256" s="31"/>
      <c r="I256" s="31"/>
      <c r="J256" s="31"/>
      <c r="K256" s="51"/>
      <c r="L256" s="32"/>
      <c r="M256" s="33"/>
      <c r="N256" s="34"/>
      <c r="O256" s="53"/>
      <c r="P256" s="36">
        <v>69</v>
      </c>
      <c r="Q256" s="54"/>
      <c r="R256" s="53"/>
      <c r="S256" s="52"/>
      <c r="T256" s="52"/>
      <c r="U256" s="52"/>
      <c r="V256" s="52"/>
    </row>
    <row r="257" spans="1:22" ht="15.75" customHeight="1">
      <c r="A257" s="9" t="s">
        <v>40</v>
      </c>
      <c r="B257" s="31"/>
      <c r="C257" s="31">
        <v>63</v>
      </c>
      <c r="D257" s="31"/>
      <c r="E257" s="31"/>
      <c r="F257" s="31"/>
      <c r="G257" s="31"/>
      <c r="H257" s="31"/>
      <c r="I257" s="31"/>
      <c r="J257" s="31"/>
      <c r="K257" s="51"/>
      <c r="L257" s="38"/>
      <c r="M257" s="17"/>
      <c r="N257" s="39"/>
      <c r="O257" s="40">
        <f>IF(C257=0,"",C257/B256)</f>
        <v>0.91304347826086951</v>
      </c>
      <c r="P257" s="41">
        <v>63</v>
      </c>
      <c r="Q257" s="42">
        <f t="shared" ref="Q257:Q264" si="20">IF(P257=0,"",P257/P256)</f>
        <v>0.91304347826086951</v>
      </c>
      <c r="R257" s="42">
        <f t="shared" ref="R257:R264" si="21">IF(P257=0,"",100%-Q257)</f>
        <v>8.6956521739130488E-2</v>
      </c>
      <c r="S257" s="52"/>
      <c r="T257" s="52"/>
      <c r="U257" s="52"/>
      <c r="V257" s="52"/>
    </row>
    <row r="258" spans="1:22" ht="15.75" customHeight="1">
      <c r="A258" s="9" t="s">
        <v>41</v>
      </c>
      <c r="B258" s="31"/>
      <c r="C258" s="31"/>
      <c r="D258" s="31">
        <v>57</v>
      </c>
      <c r="E258" s="31"/>
      <c r="F258" s="31"/>
      <c r="G258" s="31"/>
      <c r="H258" s="31"/>
      <c r="I258" s="31"/>
      <c r="J258" s="31"/>
      <c r="K258" s="51"/>
      <c r="L258" s="38"/>
      <c r="M258" s="17"/>
      <c r="N258" s="39"/>
      <c r="O258" s="40">
        <f>IF(D258=0,"",D258/C257)</f>
        <v>0.90476190476190477</v>
      </c>
      <c r="P258" s="41">
        <v>61</v>
      </c>
      <c r="Q258" s="42">
        <f t="shared" si="20"/>
        <v>0.96825396825396826</v>
      </c>
      <c r="R258" s="42">
        <f t="shared" si="21"/>
        <v>3.1746031746031744E-2</v>
      </c>
      <c r="S258" s="27">
        <f>P258/P256</f>
        <v>0.88405797101449279</v>
      </c>
      <c r="T258" s="52"/>
      <c r="U258" s="52"/>
      <c r="V258" s="52"/>
    </row>
    <row r="259" spans="1:22" ht="15.75" customHeight="1">
      <c r="A259" s="9" t="s">
        <v>42</v>
      </c>
      <c r="B259" s="31"/>
      <c r="C259" s="31"/>
      <c r="D259" s="31"/>
      <c r="E259" s="31">
        <v>52</v>
      </c>
      <c r="F259" s="31"/>
      <c r="G259" s="31"/>
      <c r="H259" s="31"/>
      <c r="I259" s="31"/>
      <c r="J259" s="31"/>
      <c r="K259" s="51"/>
      <c r="L259" s="38"/>
      <c r="M259" s="17"/>
      <c r="N259" s="39"/>
      <c r="O259" s="40">
        <f>IF(E259=0,"",E259/D258)</f>
        <v>0.91228070175438591</v>
      </c>
      <c r="P259" s="41">
        <v>60</v>
      </c>
      <c r="Q259" s="42">
        <f t="shared" si="20"/>
        <v>0.98360655737704916</v>
      </c>
      <c r="R259" s="42">
        <f t="shared" si="21"/>
        <v>1.6393442622950838E-2</v>
      </c>
      <c r="S259" s="52"/>
      <c r="T259" s="52"/>
      <c r="U259" s="52"/>
      <c r="V259" s="52"/>
    </row>
    <row r="260" spans="1:22" ht="15.75" customHeight="1">
      <c r="A260" s="9" t="s">
        <v>43</v>
      </c>
      <c r="B260" s="31"/>
      <c r="C260" s="31"/>
      <c r="D260" s="31"/>
      <c r="E260" s="31"/>
      <c r="F260" s="31">
        <v>51</v>
      </c>
      <c r="G260" s="31"/>
      <c r="H260" s="31"/>
      <c r="I260" s="31"/>
      <c r="J260" s="31"/>
      <c r="K260" s="51"/>
      <c r="L260" s="38"/>
      <c r="M260" s="17"/>
      <c r="N260" s="39"/>
      <c r="O260" s="40">
        <f>IF(F260=0,"",F260/E259)</f>
        <v>0.98076923076923073</v>
      </c>
      <c r="P260" s="41">
        <v>59</v>
      </c>
      <c r="Q260" s="42">
        <f t="shared" si="20"/>
        <v>0.98333333333333328</v>
      </c>
      <c r="R260" s="42">
        <f t="shared" si="21"/>
        <v>1.6666666666666718E-2</v>
      </c>
      <c r="S260" s="52"/>
      <c r="T260" s="52"/>
      <c r="U260" s="52"/>
      <c r="V260" s="52"/>
    </row>
    <row r="261" spans="1:22" ht="15.75" customHeight="1">
      <c r="A261" s="9" t="s">
        <v>44</v>
      </c>
      <c r="B261" s="31"/>
      <c r="C261" s="31"/>
      <c r="D261" s="31"/>
      <c r="E261" s="31"/>
      <c r="F261" s="31"/>
      <c r="G261" s="31">
        <v>51</v>
      </c>
      <c r="H261" s="31"/>
      <c r="I261" s="31"/>
      <c r="J261" s="31"/>
      <c r="K261" s="51"/>
      <c r="L261" s="38"/>
      <c r="M261" s="17"/>
      <c r="N261" s="39"/>
      <c r="O261" s="40">
        <f>IF(G261=0,"",G261/F260)</f>
        <v>1</v>
      </c>
      <c r="P261" s="41">
        <v>58</v>
      </c>
      <c r="Q261" s="42">
        <f t="shared" si="20"/>
        <v>0.98305084745762716</v>
      </c>
      <c r="R261" s="42">
        <f t="shared" si="21"/>
        <v>1.6949152542372836E-2</v>
      </c>
      <c r="S261" s="52"/>
      <c r="T261" s="52"/>
      <c r="U261" s="52"/>
      <c r="V261" s="52"/>
    </row>
    <row r="262" spans="1:22" ht="15.75" customHeight="1">
      <c r="A262" s="9" t="s">
        <v>45</v>
      </c>
      <c r="B262" s="31"/>
      <c r="C262" s="31"/>
      <c r="D262" s="31"/>
      <c r="E262" s="31"/>
      <c r="F262" s="31"/>
      <c r="G262" s="31"/>
      <c r="H262" s="31">
        <v>51</v>
      </c>
      <c r="I262" s="31"/>
      <c r="J262" s="31"/>
      <c r="K262" s="51"/>
      <c r="L262" s="38"/>
      <c r="M262" s="17"/>
      <c r="N262" s="39"/>
      <c r="O262" s="40">
        <f>IF(H262=0,"",H262/G261)</f>
        <v>1</v>
      </c>
      <c r="P262" s="41">
        <v>57</v>
      </c>
      <c r="Q262" s="42">
        <f t="shared" si="20"/>
        <v>0.98275862068965514</v>
      </c>
      <c r="R262" s="42">
        <f t="shared" si="21"/>
        <v>1.7241379310344862E-2</v>
      </c>
      <c r="S262" s="52"/>
      <c r="T262" s="52"/>
      <c r="U262" s="52"/>
      <c r="V262" s="52"/>
    </row>
    <row r="263" spans="1:22" ht="15.75" customHeight="1">
      <c r="A263" s="9" t="s">
        <v>46</v>
      </c>
      <c r="B263" s="31"/>
      <c r="C263" s="31"/>
      <c r="D263" s="31"/>
      <c r="E263" s="31"/>
      <c r="F263" s="31"/>
      <c r="G263" s="31"/>
      <c r="H263" s="31"/>
      <c r="I263" s="31">
        <v>50</v>
      </c>
      <c r="J263" s="31"/>
      <c r="K263" s="51"/>
      <c r="L263" s="38"/>
      <c r="M263" s="17"/>
      <c r="N263" s="39"/>
      <c r="O263" s="40">
        <f>IF(I263=0,"",I263/H262)</f>
        <v>0.98039215686274506</v>
      </c>
      <c r="P263" s="41">
        <v>58</v>
      </c>
      <c r="Q263" s="42">
        <f t="shared" si="20"/>
        <v>1.0175438596491229</v>
      </c>
      <c r="R263" s="42">
        <f t="shared" si="21"/>
        <v>-1.7543859649122862E-2</v>
      </c>
      <c r="S263" s="52"/>
      <c r="T263" s="52"/>
      <c r="U263" s="52"/>
      <c r="V263" s="52"/>
    </row>
    <row r="264" spans="1:22" ht="15.75" customHeight="1">
      <c r="A264" s="9" t="s">
        <v>47</v>
      </c>
      <c r="B264" s="31"/>
      <c r="C264" s="31"/>
      <c r="D264" s="31"/>
      <c r="E264" s="31"/>
      <c r="F264" s="31"/>
      <c r="G264" s="31"/>
      <c r="H264" s="31"/>
      <c r="I264" s="31"/>
      <c r="J264" s="31">
        <v>49</v>
      </c>
      <c r="K264" s="51">
        <v>44</v>
      </c>
      <c r="L264" s="38"/>
      <c r="M264" s="17"/>
      <c r="N264" s="39"/>
      <c r="O264" s="55">
        <f>IF(J264=0,"",J264/I263)</f>
        <v>0.98</v>
      </c>
      <c r="P264" s="41">
        <v>57</v>
      </c>
      <c r="Q264" s="56">
        <f t="shared" si="20"/>
        <v>0.98275862068965514</v>
      </c>
      <c r="R264" s="56">
        <f t="shared" si="21"/>
        <v>1.7241379310344862E-2</v>
      </c>
      <c r="S264" s="52"/>
      <c r="T264" s="52"/>
      <c r="U264" s="52"/>
      <c r="V264" s="52"/>
    </row>
    <row r="265" spans="1:22" ht="15.75" customHeight="1">
      <c r="A265" s="9" t="s">
        <v>49</v>
      </c>
      <c r="B265" s="31"/>
      <c r="C265" s="31"/>
      <c r="D265" s="31"/>
      <c r="E265" s="31"/>
      <c r="F265" s="31"/>
      <c r="G265" s="31"/>
      <c r="H265" s="31"/>
      <c r="I265" s="31"/>
      <c r="J265" s="31">
        <v>7</v>
      </c>
      <c r="K265" s="51">
        <v>5</v>
      </c>
      <c r="L265" s="38"/>
      <c r="M265" s="17"/>
      <c r="N265" s="18"/>
      <c r="O265" s="59"/>
      <c r="P265" s="41">
        <v>13</v>
      </c>
      <c r="Q265" s="60"/>
      <c r="R265" s="61"/>
      <c r="S265" s="52"/>
      <c r="T265" s="52"/>
      <c r="U265" s="52"/>
      <c r="V265" s="52"/>
    </row>
    <row r="266" spans="1:22" ht="15.75" customHeight="1">
      <c r="A266" s="9" t="s">
        <v>52</v>
      </c>
      <c r="B266" s="31"/>
      <c r="C266" s="31"/>
      <c r="D266" s="31"/>
      <c r="E266" s="31"/>
      <c r="F266" s="31"/>
      <c r="G266" s="31"/>
      <c r="H266" s="31"/>
      <c r="I266" s="31"/>
      <c r="J266" s="31">
        <v>5</v>
      </c>
      <c r="K266" s="51">
        <v>4</v>
      </c>
      <c r="L266" s="38"/>
      <c r="M266" s="17"/>
      <c r="N266" s="18"/>
      <c r="O266" s="29"/>
      <c r="P266" s="44">
        <v>6</v>
      </c>
      <c r="Q266" s="46"/>
      <c r="R266" s="29"/>
      <c r="S266" s="52"/>
      <c r="T266" s="52"/>
      <c r="U266" s="52"/>
      <c r="V266" s="52"/>
    </row>
    <row r="267" spans="1:22" ht="15.75" customHeight="1">
      <c r="A267" s="9" t="s">
        <v>53</v>
      </c>
      <c r="B267" s="31"/>
      <c r="C267" s="31"/>
      <c r="D267" s="31"/>
      <c r="E267" s="31"/>
      <c r="F267" s="31"/>
      <c r="G267" s="31"/>
      <c r="H267" s="31"/>
      <c r="I267" s="31"/>
      <c r="J267" s="31">
        <v>1</v>
      </c>
      <c r="K267" s="51">
        <v>1</v>
      </c>
      <c r="L267" s="38"/>
      <c r="M267" s="17"/>
      <c r="N267" s="18"/>
      <c r="O267" s="29"/>
      <c r="P267" s="44">
        <v>1</v>
      </c>
      <c r="Q267" s="46"/>
      <c r="R267" s="29"/>
      <c r="S267" s="52"/>
      <c r="T267" s="52"/>
      <c r="U267" s="52"/>
      <c r="V267" s="52"/>
    </row>
    <row r="268" spans="1:22" ht="15.75" customHeight="1">
      <c r="A268" s="9" t="s">
        <v>54</v>
      </c>
      <c r="B268" s="31"/>
      <c r="C268" s="31"/>
      <c r="D268" s="31"/>
      <c r="E268" s="31"/>
      <c r="F268" s="31"/>
      <c r="G268" s="31"/>
      <c r="H268" s="31"/>
      <c r="I268" s="31"/>
      <c r="J268" s="31"/>
      <c r="K268" s="51"/>
      <c r="L268" s="38"/>
      <c r="M268" s="17"/>
      <c r="N268" s="18"/>
      <c r="O268" s="29"/>
      <c r="P268" s="44"/>
      <c r="Q268" s="46"/>
      <c r="R268" s="29"/>
      <c r="S268" s="52"/>
      <c r="T268" s="52"/>
      <c r="U268" s="52"/>
      <c r="V268" s="52"/>
    </row>
    <row r="269" spans="1:22" ht="15.75" customHeight="1">
      <c r="A269" s="9" t="s">
        <v>55</v>
      </c>
      <c r="B269" s="31"/>
      <c r="C269" s="31"/>
      <c r="D269" s="31"/>
      <c r="E269" s="31"/>
      <c r="F269" s="31"/>
      <c r="G269" s="31"/>
      <c r="H269" s="31"/>
      <c r="I269" s="31"/>
      <c r="J269" s="31"/>
      <c r="K269" s="51"/>
      <c r="L269" s="38"/>
      <c r="M269" s="17"/>
      <c r="N269" s="18"/>
      <c r="O269" s="17"/>
      <c r="P269" s="18"/>
      <c r="Q269" s="28"/>
      <c r="R269" s="29"/>
      <c r="S269" s="52"/>
      <c r="T269" s="52"/>
      <c r="U269" s="52"/>
      <c r="V269" s="52"/>
    </row>
    <row r="270" spans="1:22" ht="15.75" customHeight="1">
      <c r="A270" s="9" t="s">
        <v>56</v>
      </c>
      <c r="B270" s="31"/>
      <c r="C270" s="31"/>
      <c r="D270" s="31"/>
      <c r="E270" s="31"/>
      <c r="F270" s="31"/>
      <c r="G270" s="31"/>
      <c r="H270" s="31"/>
      <c r="I270" s="31"/>
      <c r="J270" s="31"/>
      <c r="K270" s="51"/>
      <c r="L270" s="38"/>
      <c r="M270" s="17"/>
      <c r="N270" s="18"/>
      <c r="O270" s="19" t="s">
        <v>48</v>
      </c>
      <c r="P270" s="20">
        <v>44</v>
      </c>
      <c r="Q270" s="21">
        <f>K273</f>
        <v>54</v>
      </c>
      <c r="R270" s="22" t="s">
        <v>3</v>
      </c>
      <c r="S270" s="52"/>
      <c r="T270" s="52"/>
      <c r="U270" s="52"/>
      <c r="V270" s="52"/>
    </row>
    <row r="271" spans="1:22" ht="15.75" customHeight="1">
      <c r="A271" s="9" t="s">
        <v>57</v>
      </c>
      <c r="B271" s="31"/>
      <c r="C271" s="31"/>
      <c r="D271" s="31"/>
      <c r="E271" s="31"/>
      <c r="F271" s="31"/>
      <c r="G271" s="31"/>
      <c r="H271" s="31"/>
      <c r="I271" s="31"/>
      <c r="J271" s="31"/>
      <c r="K271" s="51"/>
      <c r="L271" s="38"/>
      <c r="M271" s="17"/>
      <c r="N271" s="18"/>
      <c r="O271" s="23" t="s">
        <v>50</v>
      </c>
      <c r="P271" s="24">
        <f>IF(P270/B256=0,"",P270/B256)</f>
        <v>0.6376811594202898</v>
      </c>
      <c r="Q271" s="25">
        <f>IF(P270/Q270=0,"",P270/Q270)</f>
        <v>0.81481481481481477</v>
      </c>
      <c r="R271" s="26" t="s">
        <v>51</v>
      </c>
      <c r="S271" s="52"/>
      <c r="T271" s="52"/>
      <c r="U271" s="52"/>
      <c r="V271" s="52"/>
    </row>
    <row r="272" spans="1:22" ht="15.75" customHeight="1">
      <c r="A272" s="9" t="s">
        <v>58</v>
      </c>
      <c r="B272" s="115"/>
      <c r="C272" s="115"/>
      <c r="D272" s="115"/>
      <c r="E272" s="115"/>
      <c r="F272" s="115"/>
      <c r="G272" s="115"/>
      <c r="H272" s="115"/>
      <c r="I272" s="115"/>
      <c r="J272" s="115"/>
      <c r="K272" s="51"/>
      <c r="L272" s="47"/>
      <c r="M272" s="48"/>
      <c r="N272" s="49"/>
      <c r="O272" s="11"/>
      <c r="P272" s="12"/>
      <c r="Q272" s="12"/>
      <c r="R272" s="13"/>
      <c r="S272" s="52"/>
      <c r="T272" s="52"/>
      <c r="U272" s="52"/>
      <c r="V272" s="52"/>
    </row>
    <row r="273" spans="1:22" ht="18.75" customHeight="1">
      <c r="A273" s="14"/>
      <c r="B273" s="193" t="s">
        <v>37</v>
      </c>
      <c r="C273" s="193"/>
      <c r="D273" s="193"/>
      <c r="E273" s="193"/>
      <c r="F273" s="193"/>
      <c r="G273" s="193"/>
      <c r="H273" s="193"/>
      <c r="I273" s="193"/>
      <c r="J273" s="193"/>
      <c r="K273" s="114">
        <f>SUM(K256:K272)</f>
        <v>54</v>
      </c>
      <c r="L273" s="30">
        <f>IF(K264=0,"",K264/B256)</f>
        <v>0.6376811594202898</v>
      </c>
      <c r="M273" s="30">
        <f>IF(K273=0,"",K273/B256)</f>
        <v>0.78260869565217395</v>
      </c>
      <c r="N273" s="30">
        <f>IF(K264=0,"",M273-L273)</f>
        <v>0.14492753623188415</v>
      </c>
      <c r="O273" s="5"/>
      <c r="P273" s="6"/>
      <c r="Q273" s="16"/>
      <c r="R273" s="5"/>
      <c r="S273" s="52"/>
      <c r="T273" s="52"/>
      <c r="U273" s="52"/>
      <c r="V273" s="52"/>
    </row>
    <row r="274" spans="1:22" ht="12.75" customHeight="1">
      <c r="L274" s="5"/>
      <c r="M274" s="5"/>
      <c r="O274" s="5"/>
      <c r="S274" s="52"/>
      <c r="T274" s="52"/>
      <c r="U274" s="52"/>
      <c r="V274" s="52"/>
    </row>
    <row r="275" spans="1:22" ht="12.75" customHeight="1">
      <c r="L275" s="5"/>
      <c r="M275" s="5"/>
      <c r="O275" s="5"/>
      <c r="S275" s="52"/>
      <c r="T275" s="52"/>
      <c r="U275" s="52"/>
      <c r="V275" s="52"/>
    </row>
    <row r="276" spans="1:22" ht="26.25">
      <c r="A276" s="7"/>
      <c r="B276" s="194" t="s">
        <v>72</v>
      </c>
      <c r="C276" s="194"/>
      <c r="D276" s="194"/>
      <c r="E276" s="194"/>
      <c r="F276" s="194"/>
      <c r="G276" s="194"/>
      <c r="H276" s="194"/>
      <c r="I276" s="194"/>
      <c r="J276" s="194"/>
      <c r="K276" s="113" t="s">
        <v>40</v>
      </c>
      <c r="L276" s="67"/>
      <c r="M276" s="67"/>
      <c r="N276" s="6"/>
      <c r="O276" s="5"/>
      <c r="P276" s="6"/>
      <c r="Q276" s="6"/>
      <c r="R276" s="6"/>
      <c r="S276" s="52"/>
      <c r="T276" s="52"/>
      <c r="U276" s="52"/>
      <c r="V276" s="52"/>
    </row>
    <row r="277" spans="1:22" ht="20.25">
      <c r="A277" s="195" t="s">
        <v>1</v>
      </c>
      <c r="B277" s="197" t="s">
        <v>2</v>
      </c>
      <c r="C277" s="205"/>
      <c r="D277" s="205"/>
      <c r="E277" s="205"/>
      <c r="F277" s="205"/>
      <c r="G277" s="205"/>
      <c r="H277" s="205"/>
      <c r="I277" s="205"/>
      <c r="J277" s="206"/>
      <c r="K277" s="200" t="s">
        <v>3</v>
      </c>
      <c r="L277" s="191" t="s">
        <v>4</v>
      </c>
      <c r="M277" s="191" t="s">
        <v>5</v>
      </c>
      <c r="N277" s="202" t="s">
        <v>6</v>
      </c>
      <c r="O277" s="191" t="s">
        <v>7</v>
      </c>
      <c r="P277" s="189" t="s">
        <v>8</v>
      </c>
      <c r="Q277" s="189" t="s">
        <v>9</v>
      </c>
      <c r="R277" s="191" t="s">
        <v>10</v>
      </c>
      <c r="S277" s="52"/>
      <c r="T277" s="52"/>
      <c r="U277" s="52"/>
      <c r="V277" s="52"/>
    </row>
    <row r="278" spans="1:22" ht="15.75" customHeight="1">
      <c r="A278" s="204"/>
      <c r="B278" s="9" t="s">
        <v>11</v>
      </c>
      <c r="C278" s="9" t="s">
        <v>12</v>
      </c>
      <c r="D278" s="9" t="s">
        <v>13</v>
      </c>
      <c r="E278" s="9" t="s">
        <v>14</v>
      </c>
      <c r="F278" s="9" t="s">
        <v>15</v>
      </c>
      <c r="G278" s="9" t="s">
        <v>16</v>
      </c>
      <c r="H278" s="9" t="s">
        <v>17</v>
      </c>
      <c r="I278" s="9" t="s">
        <v>18</v>
      </c>
      <c r="J278" s="135" t="s">
        <v>19</v>
      </c>
      <c r="K278" s="207"/>
      <c r="L278" s="204"/>
      <c r="M278" s="204"/>
      <c r="N278" s="204"/>
      <c r="O278" s="204"/>
      <c r="P278" s="204"/>
      <c r="Q278" s="204"/>
      <c r="R278" s="204"/>
      <c r="S278" s="52"/>
      <c r="T278" s="52"/>
      <c r="U278" s="52"/>
      <c r="V278" s="52"/>
    </row>
    <row r="279" spans="1:22" ht="15.75" customHeight="1">
      <c r="A279" s="10" t="s">
        <v>40</v>
      </c>
      <c r="B279" s="31">
        <v>39</v>
      </c>
      <c r="C279" s="31"/>
      <c r="D279" s="31"/>
      <c r="E279" s="31"/>
      <c r="F279" s="31"/>
      <c r="G279" s="31"/>
      <c r="H279" s="31"/>
      <c r="I279" s="31"/>
      <c r="J279" s="31"/>
      <c r="K279" s="51"/>
      <c r="L279" s="32"/>
      <c r="M279" s="33"/>
      <c r="N279" s="34"/>
      <c r="O279" s="35"/>
      <c r="P279" s="36">
        <v>39</v>
      </c>
      <c r="Q279" s="37"/>
      <c r="R279" s="35"/>
      <c r="S279" s="52"/>
      <c r="T279" s="52"/>
      <c r="U279" s="52"/>
      <c r="V279" s="52"/>
    </row>
    <row r="280" spans="1:22" ht="15.75" customHeight="1">
      <c r="A280" s="10" t="s">
        <v>41</v>
      </c>
      <c r="B280" s="31"/>
      <c r="C280" s="31">
        <v>35</v>
      </c>
      <c r="D280" s="31"/>
      <c r="E280" s="31"/>
      <c r="F280" s="31"/>
      <c r="G280" s="31"/>
      <c r="H280" s="31"/>
      <c r="I280" s="31"/>
      <c r="J280" s="31"/>
      <c r="K280" s="51"/>
      <c r="L280" s="38"/>
      <c r="M280" s="17"/>
      <c r="N280" s="39"/>
      <c r="O280" s="40">
        <f>IF(C280=0,"",C280/B279)</f>
        <v>0.89743589743589747</v>
      </c>
      <c r="P280" s="41">
        <v>35</v>
      </c>
      <c r="Q280" s="42">
        <f t="shared" ref="Q280:Q287" si="22">IF(P280=0,"",P280/P279)</f>
        <v>0.89743589743589747</v>
      </c>
      <c r="R280" s="42">
        <f t="shared" ref="R280:R287" si="23">IF(P280=0,"",100%-Q280)</f>
        <v>0.10256410256410253</v>
      </c>
      <c r="S280" s="52"/>
      <c r="T280" s="52"/>
      <c r="U280" s="52"/>
      <c r="V280" s="52"/>
    </row>
    <row r="281" spans="1:22" ht="15.75" customHeight="1">
      <c r="A281" s="10" t="s">
        <v>42</v>
      </c>
      <c r="B281" s="31"/>
      <c r="C281" s="31"/>
      <c r="D281" s="31">
        <v>33</v>
      </c>
      <c r="E281" s="31"/>
      <c r="F281" s="31"/>
      <c r="G281" s="31"/>
      <c r="H281" s="31"/>
      <c r="I281" s="31"/>
      <c r="J281" s="31"/>
      <c r="K281" s="51"/>
      <c r="L281" s="38"/>
      <c r="M281" s="17"/>
      <c r="N281" s="39"/>
      <c r="O281" s="40">
        <f>IF(D281=0,"",D281/C280)</f>
        <v>0.94285714285714284</v>
      </c>
      <c r="P281" s="41">
        <v>34</v>
      </c>
      <c r="Q281" s="42">
        <f t="shared" si="22"/>
        <v>0.97142857142857142</v>
      </c>
      <c r="R281" s="42">
        <f t="shared" si="23"/>
        <v>2.8571428571428581E-2</v>
      </c>
      <c r="S281" s="27">
        <f>P281/P279</f>
        <v>0.87179487179487181</v>
      </c>
      <c r="T281" s="52"/>
      <c r="U281" s="52"/>
      <c r="V281" s="52"/>
    </row>
    <row r="282" spans="1:22" ht="15.75" customHeight="1">
      <c r="A282" s="10" t="s">
        <v>43</v>
      </c>
      <c r="B282" s="31"/>
      <c r="C282" s="31"/>
      <c r="D282" s="31"/>
      <c r="E282" s="31">
        <v>28</v>
      </c>
      <c r="F282" s="31"/>
      <c r="G282" s="31"/>
      <c r="H282" s="31"/>
      <c r="I282" s="31"/>
      <c r="J282" s="31"/>
      <c r="K282" s="51"/>
      <c r="L282" s="38"/>
      <c r="M282" s="17"/>
      <c r="N282" s="39"/>
      <c r="O282" s="40">
        <f>IF(E282=0,"",E282/D281)</f>
        <v>0.84848484848484851</v>
      </c>
      <c r="P282" s="41">
        <v>31</v>
      </c>
      <c r="Q282" s="42">
        <f t="shared" si="22"/>
        <v>0.91176470588235292</v>
      </c>
      <c r="R282" s="42">
        <f t="shared" si="23"/>
        <v>8.8235294117647078E-2</v>
      </c>
      <c r="S282" s="52"/>
      <c r="T282" s="52"/>
      <c r="U282" s="52"/>
      <c r="V282" s="52"/>
    </row>
    <row r="283" spans="1:22" ht="15.75" customHeight="1">
      <c r="A283" s="10" t="s">
        <v>44</v>
      </c>
      <c r="B283" s="31"/>
      <c r="C283" s="31"/>
      <c r="D283" s="31"/>
      <c r="E283" s="31"/>
      <c r="F283" s="31">
        <v>28</v>
      </c>
      <c r="G283" s="31"/>
      <c r="H283" s="31"/>
      <c r="I283" s="31"/>
      <c r="J283" s="31"/>
      <c r="K283" s="51"/>
      <c r="L283" s="38"/>
      <c r="M283" s="17"/>
      <c r="N283" s="39"/>
      <c r="O283" s="40">
        <f>IF(F283=0,"",F283/E282)</f>
        <v>1</v>
      </c>
      <c r="P283" s="41">
        <v>31</v>
      </c>
      <c r="Q283" s="42">
        <f t="shared" si="22"/>
        <v>1</v>
      </c>
      <c r="R283" s="42">
        <f t="shared" si="23"/>
        <v>0</v>
      </c>
      <c r="S283" s="52"/>
      <c r="T283" s="52"/>
      <c r="U283" s="52"/>
      <c r="V283" s="52"/>
    </row>
    <row r="284" spans="1:22" ht="15.75" customHeight="1">
      <c r="A284" s="10" t="s">
        <v>45</v>
      </c>
      <c r="B284" s="31"/>
      <c r="C284" s="31"/>
      <c r="D284" s="31"/>
      <c r="E284" s="31"/>
      <c r="F284" s="31"/>
      <c r="G284" s="31">
        <v>27</v>
      </c>
      <c r="H284" s="31"/>
      <c r="I284" s="31"/>
      <c r="J284" s="31"/>
      <c r="K284" s="51"/>
      <c r="L284" s="38"/>
      <c r="M284" s="17"/>
      <c r="N284" s="39"/>
      <c r="O284" s="40">
        <f>IF(G284=0,"",G284/F283)</f>
        <v>0.9642857142857143</v>
      </c>
      <c r="P284" s="41">
        <v>30</v>
      </c>
      <c r="Q284" s="42">
        <f t="shared" si="22"/>
        <v>0.967741935483871</v>
      </c>
      <c r="R284" s="42">
        <f t="shared" si="23"/>
        <v>3.2258064516129004E-2</v>
      </c>
      <c r="S284" s="52"/>
      <c r="T284" s="52"/>
      <c r="U284" s="52"/>
      <c r="V284" s="52"/>
    </row>
    <row r="285" spans="1:22" ht="15.75" customHeight="1">
      <c r="A285" s="10" t="s">
        <v>46</v>
      </c>
      <c r="B285" s="31"/>
      <c r="C285" s="31"/>
      <c r="D285" s="31"/>
      <c r="E285" s="31"/>
      <c r="F285" s="31"/>
      <c r="G285" s="31"/>
      <c r="H285" s="31">
        <v>25</v>
      </c>
      <c r="I285" s="31"/>
      <c r="J285" s="31"/>
      <c r="K285" s="51"/>
      <c r="L285" s="38"/>
      <c r="M285" s="17"/>
      <c r="N285" s="39"/>
      <c r="O285" s="40">
        <f>IF(H285=0,"",H285/G284)</f>
        <v>0.92592592592592593</v>
      </c>
      <c r="P285" s="41">
        <v>28</v>
      </c>
      <c r="Q285" s="42">
        <f t="shared" si="22"/>
        <v>0.93333333333333335</v>
      </c>
      <c r="R285" s="42">
        <f t="shared" si="23"/>
        <v>6.6666666666666652E-2</v>
      </c>
      <c r="S285" s="52"/>
      <c r="T285" s="52"/>
      <c r="U285" s="52"/>
      <c r="V285" s="52"/>
    </row>
    <row r="286" spans="1:22" ht="15.75" customHeight="1">
      <c r="A286" s="10" t="s">
        <v>47</v>
      </c>
      <c r="B286" s="31"/>
      <c r="C286" s="31"/>
      <c r="D286" s="31"/>
      <c r="E286" s="31"/>
      <c r="F286" s="31"/>
      <c r="G286" s="31"/>
      <c r="H286" s="31"/>
      <c r="I286" s="31">
        <v>24</v>
      </c>
      <c r="J286" s="31"/>
      <c r="K286" s="51"/>
      <c r="L286" s="38"/>
      <c r="M286" s="17"/>
      <c r="N286" s="39"/>
      <c r="O286" s="40">
        <f>IF(I286=0,"",I286/H285)</f>
        <v>0.96</v>
      </c>
      <c r="P286" s="41">
        <v>27</v>
      </c>
      <c r="Q286" s="42">
        <f t="shared" si="22"/>
        <v>0.9642857142857143</v>
      </c>
      <c r="R286" s="42">
        <f t="shared" si="23"/>
        <v>3.5714285714285698E-2</v>
      </c>
      <c r="S286" s="52"/>
      <c r="T286" s="52"/>
      <c r="U286" s="52"/>
      <c r="V286" s="52"/>
    </row>
    <row r="287" spans="1:22" ht="15.75" customHeight="1">
      <c r="A287" s="10" t="s">
        <v>49</v>
      </c>
      <c r="B287" s="31"/>
      <c r="C287" s="31"/>
      <c r="D287" s="31"/>
      <c r="E287" s="31"/>
      <c r="F287" s="31"/>
      <c r="G287" s="31"/>
      <c r="H287" s="31"/>
      <c r="I287" s="31"/>
      <c r="J287" s="31">
        <v>24</v>
      </c>
      <c r="K287" s="51">
        <v>24</v>
      </c>
      <c r="L287" s="38"/>
      <c r="M287" s="17"/>
      <c r="N287" s="39"/>
      <c r="O287" s="55">
        <f>IF(J287=0,"",J287/I286)</f>
        <v>1</v>
      </c>
      <c r="P287" s="41">
        <v>27</v>
      </c>
      <c r="Q287" s="56">
        <f t="shared" si="22"/>
        <v>1</v>
      </c>
      <c r="R287" s="56">
        <f t="shared" si="23"/>
        <v>0</v>
      </c>
      <c r="S287" s="52"/>
      <c r="T287" s="52"/>
      <c r="U287" s="52"/>
      <c r="V287" s="52"/>
    </row>
    <row r="288" spans="1:22" ht="15.75" customHeight="1">
      <c r="A288" s="10" t="s">
        <v>52</v>
      </c>
      <c r="B288" s="31"/>
      <c r="C288" s="31"/>
      <c r="D288" s="31"/>
      <c r="E288" s="31"/>
      <c r="F288" s="31"/>
      <c r="G288" s="31"/>
      <c r="H288" s="31"/>
      <c r="I288" s="31"/>
      <c r="J288" s="31">
        <v>2</v>
      </c>
      <c r="K288" s="51">
        <v>1</v>
      </c>
      <c r="L288" s="38"/>
      <c r="M288" s="17"/>
      <c r="N288" s="18"/>
      <c r="O288" s="59"/>
      <c r="P288" s="41">
        <v>4</v>
      </c>
      <c r="Q288" s="60"/>
      <c r="R288" s="61"/>
      <c r="S288" s="52"/>
      <c r="T288" s="52"/>
      <c r="U288" s="52"/>
      <c r="V288" s="52"/>
    </row>
    <row r="289" spans="1:22" ht="15.75" customHeight="1">
      <c r="A289" s="10" t="s">
        <v>53</v>
      </c>
      <c r="B289" s="31"/>
      <c r="C289" s="31"/>
      <c r="D289" s="31"/>
      <c r="E289" s="31"/>
      <c r="F289" s="31"/>
      <c r="G289" s="31"/>
      <c r="H289" s="31"/>
      <c r="I289" s="31"/>
      <c r="J289" s="31">
        <v>1</v>
      </c>
      <c r="K289" s="51"/>
      <c r="L289" s="38"/>
      <c r="M289" s="17"/>
      <c r="N289" s="18"/>
      <c r="O289" s="29"/>
      <c r="P289" s="44">
        <v>3</v>
      </c>
      <c r="Q289" s="46"/>
      <c r="R289" s="29"/>
      <c r="S289" s="52"/>
      <c r="T289" s="52"/>
      <c r="U289" s="52"/>
      <c r="V289" s="52"/>
    </row>
    <row r="290" spans="1:22" ht="15.75" customHeight="1">
      <c r="A290" s="10" t="s">
        <v>54</v>
      </c>
      <c r="B290" s="31"/>
      <c r="C290" s="31"/>
      <c r="D290" s="31"/>
      <c r="E290" s="31"/>
      <c r="F290" s="31"/>
      <c r="G290" s="31"/>
      <c r="H290" s="31"/>
      <c r="I290" s="31"/>
      <c r="J290" s="31">
        <v>3</v>
      </c>
      <c r="K290" s="51">
        <v>2</v>
      </c>
      <c r="L290" s="38"/>
      <c r="M290" s="17"/>
      <c r="N290" s="18"/>
      <c r="O290" s="29"/>
      <c r="P290" s="44">
        <v>3</v>
      </c>
      <c r="Q290" s="46"/>
      <c r="R290" s="29"/>
      <c r="S290" s="52"/>
      <c r="T290" s="52"/>
      <c r="U290" s="52"/>
      <c r="V290" s="52"/>
    </row>
    <row r="291" spans="1:22" ht="15.75" customHeight="1">
      <c r="A291" s="10" t="s">
        <v>55</v>
      </c>
      <c r="B291" s="31"/>
      <c r="C291" s="31"/>
      <c r="D291" s="31"/>
      <c r="E291" s="31"/>
      <c r="F291" s="31"/>
      <c r="G291" s="31"/>
      <c r="H291" s="31"/>
      <c r="I291" s="31"/>
      <c r="J291" s="31">
        <v>1</v>
      </c>
      <c r="K291" s="51"/>
      <c r="L291" s="38"/>
      <c r="M291" s="17"/>
      <c r="N291" s="18"/>
      <c r="O291" s="29"/>
      <c r="P291" s="44"/>
      <c r="Q291" s="46"/>
      <c r="R291" s="29"/>
      <c r="S291" s="52"/>
      <c r="T291" s="52"/>
      <c r="U291" s="52"/>
      <c r="V291" s="52"/>
    </row>
    <row r="292" spans="1:22" ht="15.75" customHeight="1">
      <c r="A292" s="10" t="s">
        <v>56</v>
      </c>
      <c r="B292" s="31"/>
      <c r="C292" s="31"/>
      <c r="D292" s="31"/>
      <c r="E292" s="31"/>
      <c r="F292" s="31"/>
      <c r="G292" s="31"/>
      <c r="H292" s="31"/>
      <c r="I292" s="31"/>
      <c r="J292" s="31">
        <v>1</v>
      </c>
      <c r="K292" s="51"/>
      <c r="L292" s="38"/>
      <c r="M292" s="17"/>
      <c r="N292" s="18"/>
      <c r="O292" s="29"/>
      <c r="P292" s="44">
        <v>1</v>
      </c>
      <c r="Q292" s="46"/>
      <c r="R292" s="29"/>
      <c r="S292" s="52"/>
      <c r="T292" s="52"/>
      <c r="U292" s="52"/>
      <c r="V292" s="52"/>
    </row>
    <row r="293" spans="1:22" ht="15.75" customHeight="1">
      <c r="A293" s="10" t="s">
        <v>58</v>
      </c>
      <c r="B293" s="31"/>
      <c r="C293" s="31"/>
      <c r="D293" s="31"/>
      <c r="E293" s="31"/>
      <c r="F293" s="31"/>
      <c r="G293" s="31"/>
      <c r="H293" s="31"/>
      <c r="I293" s="31"/>
      <c r="J293" s="31">
        <v>1</v>
      </c>
      <c r="K293" s="51">
        <v>1</v>
      </c>
      <c r="L293" s="38"/>
      <c r="M293" s="17"/>
      <c r="N293" s="18"/>
      <c r="O293" s="17"/>
      <c r="P293" s="41">
        <v>1</v>
      </c>
      <c r="Q293" s="28"/>
      <c r="R293" s="29"/>
      <c r="S293" s="52"/>
      <c r="T293" s="52"/>
      <c r="U293" s="52"/>
      <c r="V293" s="52"/>
    </row>
    <row r="294" spans="1:22" ht="15.75" customHeight="1">
      <c r="A294" s="10" t="s">
        <v>59</v>
      </c>
      <c r="B294" s="31"/>
      <c r="C294" s="31"/>
      <c r="D294" s="31"/>
      <c r="E294" s="31"/>
      <c r="F294" s="31"/>
      <c r="G294" s="31"/>
      <c r="H294" s="31"/>
      <c r="I294" s="31"/>
      <c r="J294" s="31"/>
      <c r="K294" s="51"/>
      <c r="L294" s="38"/>
      <c r="M294" s="17"/>
      <c r="N294" s="18"/>
      <c r="O294" s="17"/>
      <c r="P294" s="18"/>
      <c r="Q294" s="28"/>
      <c r="R294" s="29"/>
      <c r="S294" s="52"/>
      <c r="T294" s="52"/>
      <c r="U294" s="52"/>
      <c r="V294" s="52"/>
    </row>
    <row r="295" spans="1:22" ht="15.75" customHeight="1">
      <c r="A295" s="10" t="s">
        <v>60</v>
      </c>
      <c r="B295" s="31"/>
      <c r="C295" s="31"/>
      <c r="D295" s="31"/>
      <c r="E295" s="31"/>
      <c r="F295" s="31"/>
      <c r="G295" s="31"/>
      <c r="H295" s="31"/>
      <c r="I295" s="31"/>
      <c r="J295" s="31"/>
      <c r="K295" s="51"/>
      <c r="L295" s="38"/>
      <c r="M295" s="17"/>
      <c r="N295" s="18"/>
      <c r="O295" s="19" t="s">
        <v>48</v>
      </c>
      <c r="P295" s="20">
        <v>22</v>
      </c>
      <c r="Q295" s="21">
        <f>K298</f>
        <v>28</v>
      </c>
      <c r="R295" s="22" t="s">
        <v>3</v>
      </c>
      <c r="S295" s="52"/>
      <c r="T295" s="52"/>
      <c r="U295" s="52"/>
      <c r="V295" s="52"/>
    </row>
    <row r="296" spans="1:22" ht="15.75" customHeight="1">
      <c r="A296" s="10">
        <v>1901</v>
      </c>
      <c r="B296" s="31"/>
      <c r="C296" s="31"/>
      <c r="D296" s="31"/>
      <c r="E296" s="31"/>
      <c r="F296" s="31"/>
      <c r="G296" s="31"/>
      <c r="H296" s="31"/>
      <c r="I296" s="31"/>
      <c r="J296" s="31"/>
      <c r="K296" s="51"/>
      <c r="L296" s="38"/>
      <c r="M296" s="17"/>
      <c r="N296" s="18"/>
      <c r="O296" s="23" t="s">
        <v>50</v>
      </c>
      <c r="P296" s="24">
        <f>IF(P295/B279=0,"",P295/B279)</f>
        <v>0.5641025641025641</v>
      </c>
      <c r="Q296" s="25">
        <f>IF(P295/Q295=0,"",P295/Q295)</f>
        <v>0.7857142857142857</v>
      </c>
      <c r="R296" s="26" t="s">
        <v>51</v>
      </c>
      <c r="S296" s="52"/>
      <c r="T296" s="52"/>
      <c r="U296" s="52"/>
      <c r="V296" s="52"/>
    </row>
    <row r="297" spans="1:22" ht="15.75" customHeight="1">
      <c r="A297" s="10">
        <v>1902</v>
      </c>
      <c r="B297" s="115"/>
      <c r="C297" s="115"/>
      <c r="D297" s="115"/>
      <c r="E297" s="115"/>
      <c r="F297" s="115"/>
      <c r="G297" s="115"/>
      <c r="H297" s="115"/>
      <c r="I297" s="115"/>
      <c r="J297" s="115"/>
      <c r="K297" s="51"/>
      <c r="L297" s="47"/>
      <c r="M297" s="48"/>
      <c r="N297" s="49"/>
      <c r="O297" s="11"/>
      <c r="P297" s="12"/>
      <c r="Q297" s="12"/>
      <c r="R297" s="13"/>
      <c r="S297" s="52"/>
      <c r="T297" s="52"/>
      <c r="U297" s="52"/>
      <c r="V297" s="52"/>
    </row>
    <row r="298" spans="1:22" ht="18.75" customHeight="1">
      <c r="A298" s="14"/>
      <c r="B298" s="193" t="s">
        <v>37</v>
      </c>
      <c r="C298" s="193"/>
      <c r="D298" s="193"/>
      <c r="E298" s="193"/>
      <c r="F298" s="193"/>
      <c r="G298" s="193"/>
      <c r="H298" s="193"/>
      <c r="I298" s="193"/>
      <c r="J298" s="193"/>
      <c r="K298" s="114">
        <f>SUM(K279:K297)</f>
        <v>28</v>
      </c>
      <c r="L298" s="30">
        <f>IF(K287=0,"",K287/B279)</f>
        <v>0.61538461538461542</v>
      </c>
      <c r="M298" s="30">
        <f>IF(K298=0,"",K298/B279)</f>
        <v>0.71794871794871795</v>
      </c>
      <c r="N298" s="30">
        <f>IF(K287=0,"",M298-L298)</f>
        <v>0.10256410256410253</v>
      </c>
      <c r="O298" s="5"/>
      <c r="P298" s="6"/>
      <c r="Q298" s="16"/>
      <c r="R298" s="5"/>
      <c r="S298" s="52"/>
      <c r="T298" s="52"/>
      <c r="U298" s="52"/>
      <c r="V298" s="52"/>
    </row>
    <row r="299" spans="1:22" ht="12.75" customHeight="1">
      <c r="L299" s="5"/>
      <c r="M299" s="5"/>
      <c r="O299" s="5"/>
      <c r="S299" s="52"/>
      <c r="T299" s="52"/>
      <c r="U299" s="52"/>
      <c r="V299" s="52"/>
    </row>
    <row r="300" spans="1:22" ht="12.75" customHeight="1">
      <c r="L300" s="5"/>
      <c r="M300" s="5"/>
      <c r="O300" s="5"/>
      <c r="S300" s="52"/>
      <c r="T300" s="52"/>
      <c r="U300" s="52"/>
      <c r="V300" s="52"/>
    </row>
    <row r="301" spans="1:22" ht="26.25" customHeight="1">
      <c r="A301" s="7"/>
      <c r="B301" s="194" t="s">
        <v>72</v>
      </c>
      <c r="C301" s="194"/>
      <c r="D301" s="194"/>
      <c r="E301" s="194"/>
      <c r="F301" s="194"/>
      <c r="G301" s="194"/>
      <c r="H301" s="194"/>
      <c r="I301" s="194"/>
      <c r="J301" s="194"/>
      <c r="K301" s="113" t="s">
        <v>41</v>
      </c>
      <c r="L301" s="67"/>
      <c r="M301" s="67"/>
      <c r="N301" s="6"/>
      <c r="O301" s="5"/>
      <c r="P301" s="6"/>
      <c r="Q301" s="6"/>
      <c r="R301" s="6"/>
      <c r="S301" s="52"/>
      <c r="T301" s="52"/>
      <c r="U301" s="52"/>
      <c r="V301" s="52"/>
    </row>
    <row r="302" spans="1:22" ht="20.25">
      <c r="A302" s="195" t="s">
        <v>1</v>
      </c>
      <c r="B302" s="197" t="s">
        <v>2</v>
      </c>
      <c r="C302" s="205"/>
      <c r="D302" s="205"/>
      <c r="E302" s="205"/>
      <c r="F302" s="205"/>
      <c r="G302" s="205"/>
      <c r="H302" s="205"/>
      <c r="I302" s="205"/>
      <c r="J302" s="206"/>
      <c r="K302" s="200" t="s">
        <v>3</v>
      </c>
      <c r="L302" s="191" t="s">
        <v>4</v>
      </c>
      <c r="M302" s="191" t="s">
        <v>5</v>
      </c>
      <c r="N302" s="202" t="s">
        <v>6</v>
      </c>
      <c r="O302" s="191" t="s">
        <v>7</v>
      </c>
      <c r="P302" s="189" t="s">
        <v>8</v>
      </c>
      <c r="Q302" s="189" t="s">
        <v>9</v>
      </c>
      <c r="R302" s="191" t="s">
        <v>10</v>
      </c>
      <c r="S302" s="52"/>
      <c r="T302" s="52"/>
      <c r="U302" s="52"/>
      <c r="V302" s="52"/>
    </row>
    <row r="303" spans="1:22" ht="15.75" customHeight="1">
      <c r="A303" s="204"/>
      <c r="B303" s="9" t="s">
        <v>11</v>
      </c>
      <c r="C303" s="9" t="s">
        <v>12</v>
      </c>
      <c r="D303" s="9" t="s">
        <v>13</v>
      </c>
      <c r="E303" s="9" t="s">
        <v>14</v>
      </c>
      <c r="F303" s="9" t="s">
        <v>15</v>
      </c>
      <c r="G303" s="9" t="s">
        <v>16</v>
      </c>
      <c r="H303" s="9" t="s">
        <v>17</v>
      </c>
      <c r="I303" s="9" t="s">
        <v>18</v>
      </c>
      <c r="J303" s="135" t="s">
        <v>19</v>
      </c>
      <c r="K303" s="207"/>
      <c r="L303" s="204"/>
      <c r="M303" s="204"/>
      <c r="N303" s="204"/>
      <c r="O303" s="204"/>
      <c r="P303" s="204"/>
      <c r="Q303" s="204"/>
      <c r="R303" s="204"/>
      <c r="S303" s="52"/>
      <c r="T303" s="52"/>
      <c r="U303" s="52"/>
      <c r="V303" s="52"/>
    </row>
    <row r="304" spans="1:22" ht="15.75" customHeight="1">
      <c r="A304" s="9" t="s">
        <v>41</v>
      </c>
      <c r="B304" s="31">
        <v>74</v>
      </c>
      <c r="C304" s="31"/>
      <c r="D304" s="31"/>
      <c r="E304" s="31"/>
      <c r="F304" s="31"/>
      <c r="G304" s="31"/>
      <c r="H304" s="31"/>
      <c r="I304" s="31"/>
      <c r="J304" s="31"/>
      <c r="K304" s="51"/>
      <c r="L304" s="32"/>
      <c r="M304" s="33"/>
      <c r="N304" s="34"/>
      <c r="O304" s="53"/>
      <c r="P304" s="36">
        <v>74</v>
      </c>
      <c r="Q304" s="54"/>
      <c r="R304" s="53"/>
      <c r="S304" s="52"/>
      <c r="T304" s="52"/>
      <c r="U304" s="52"/>
      <c r="V304" s="52"/>
    </row>
    <row r="305" spans="1:22" ht="15.75" customHeight="1">
      <c r="A305" s="9" t="s">
        <v>42</v>
      </c>
      <c r="B305" s="31"/>
      <c r="C305" s="31">
        <v>67</v>
      </c>
      <c r="D305" s="31"/>
      <c r="E305" s="31"/>
      <c r="F305" s="31"/>
      <c r="G305" s="31"/>
      <c r="H305" s="31"/>
      <c r="I305" s="31"/>
      <c r="J305" s="31"/>
      <c r="K305" s="51"/>
      <c r="L305" s="38"/>
      <c r="M305" s="17"/>
      <c r="N305" s="39"/>
      <c r="O305" s="40">
        <f>IF(C305=0,"",C305/B304)</f>
        <v>0.90540540540540537</v>
      </c>
      <c r="P305" s="41">
        <v>67</v>
      </c>
      <c r="Q305" s="42">
        <f t="shared" ref="Q305:Q312" si="24">IF(P305=0,"",P305/P304)</f>
        <v>0.90540540540540537</v>
      </c>
      <c r="R305" s="42">
        <f t="shared" ref="R305:R312" si="25">IF(P305=0,"",100%-Q305)</f>
        <v>9.4594594594594628E-2</v>
      </c>
      <c r="S305" s="52"/>
      <c r="T305" s="52"/>
      <c r="U305" s="52"/>
      <c r="V305" s="52"/>
    </row>
    <row r="306" spans="1:22" ht="15.75" customHeight="1">
      <c r="A306" s="9" t="s">
        <v>43</v>
      </c>
      <c r="B306" s="31"/>
      <c r="C306" s="31"/>
      <c r="D306" s="31">
        <v>61</v>
      </c>
      <c r="E306" s="31"/>
      <c r="F306" s="31"/>
      <c r="G306" s="31"/>
      <c r="H306" s="31"/>
      <c r="I306" s="31"/>
      <c r="J306" s="31"/>
      <c r="K306" s="51"/>
      <c r="L306" s="38"/>
      <c r="M306" s="17"/>
      <c r="N306" s="39"/>
      <c r="O306" s="40">
        <f>IF(D306=0,"",D306/C305)</f>
        <v>0.91044776119402981</v>
      </c>
      <c r="P306" s="41">
        <v>66</v>
      </c>
      <c r="Q306" s="42">
        <f t="shared" si="24"/>
        <v>0.9850746268656716</v>
      </c>
      <c r="R306" s="42">
        <f t="shared" si="25"/>
        <v>1.4925373134328401E-2</v>
      </c>
      <c r="S306" s="27">
        <f>P306/P304</f>
        <v>0.89189189189189189</v>
      </c>
      <c r="T306" s="52"/>
      <c r="U306" s="52"/>
      <c r="V306" s="52"/>
    </row>
    <row r="307" spans="1:22" ht="15.75" customHeight="1">
      <c r="A307" s="9" t="s">
        <v>44</v>
      </c>
      <c r="B307" s="31"/>
      <c r="C307" s="31"/>
      <c r="D307" s="31"/>
      <c r="E307" s="31">
        <v>59</v>
      </c>
      <c r="F307" s="31"/>
      <c r="G307" s="31"/>
      <c r="H307" s="31"/>
      <c r="I307" s="31"/>
      <c r="J307" s="31"/>
      <c r="K307" s="51"/>
      <c r="L307" s="38"/>
      <c r="M307" s="17"/>
      <c r="N307" s="39"/>
      <c r="O307" s="40">
        <f>IF(E307=0,"",E307/D306)</f>
        <v>0.96721311475409832</v>
      </c>
      <c r="P307" s="41">
        <v>64</v>
      </c>
      <c r="Q307" s="42">
        <f t="shared" si="24"/>
        <v>0.96969696969696972</v>
      </c>
      <c r="R307" s="42">
        <f t="shared" si="25"/>
        <v>3.0303030303030276E-2</v>
      </c>
      <c r="S307" s="52"/>
      <c r="T307" s="52"/>
      <c r="U307" s="52"/>
      <c r="V307" s="52"/>
    </row>
    <row r="308" spans="1:22" ht="15.75" customHeight="1">
      <c r="A308" s="9" t="s">
        <v>45</v>
      </c>
      <c r="B308" s="31"/>
      <c r="C308" s="31"/>
      <c r="D308" s="31"/>
      <c r="E308" s="31"/>
      <c r="F308" s="31">
        <v>58</v>
      </c>
      <c r="G308" s="31"/>
      <c r="H308" s="31"/>
      <c r="I308" s="31"/>
      <c r="J308" s="31"/>
      <c r="K308" s="51"/>
      <c r="L308" s="38"/>
      <c r="M308" s="17"/>
      <c r="N308" s="39"/>
      <c r="O308" s="40">
        <f>IF(F308=0,"",F308/E307)</f>
        <v>0.98305084745762716</v>
      </c>
      <c r="P308" s="41">
        <v>64</v>
      </c>
      <c r="Q308" s="42">
        <f t="shared" si="24"/>
        <v>1</v>
      </c>
      <c r="R308" s="42">
        <f t="shared" si="25"/>
        <v>0</v>
      </c>
      <c r="S308" s="52"/>
      <c r="T308" s="52"/>
      <c r="U308" s="52"/>
      <c r="V308" s="52"/>
    </row>
    <row r="309" spans="1:22" ht="15.75" customHeight="1">
      <c r="A309" s="9" t="s">
        <v>46</v>
      </c>
      <c r="B309" s="31"/>
      <c r="C309" s="31"/>
      <c r="D309" s="31"/>
      <c r="E309" s="31"/>
      <c r="F309" s="31"/>
      <c r="G309" s="31">
        <v>58</v>
      </c>
      <c r="H309" s="31"/>
      <c r="I309" s="31"/>
      <c r="J309" s="31"/>
      <c r="K309" s="51"/>
      <c r="L309" s="38"/>
      <c r="M309" s="17"/>
      <c r="N309" s="39"/>
      <c r="O309" s="40">
        <f>IF(G309=0,"",G309/F308)</f>
        <v>1</v>
      </c>
      <c r="P309" s="41">
        <v>65</v>
      </c>
      <c r="Q309" s="42">
        <f t="shared" si="24"/>
        <v>1.015625</v>
      </c>
      <c r="R309" s="42">
        <f t="shared" si="25"/>
        <v>-1.5625E-2</v>
      </c>
      <c r="S309" s="52"/>
      <c r="T309" s="52"/>
      <c r="U309" s="52"/>
      <c r="V309" s="52"/>
    </row>
    <row r="310" spans="1:22" ht="15.75" customHeight="1">
      <c r="A310" s="9" t="s">
        <v>47</v>
      </c>
      <c r="B310" s="31"/>
      <c r="C310" s="31"/>
      <c r="D310" s="31"/>
      <c r="E310" s="31"/>
      <c r="F310" s="31"/>
      <c r="G310" s="31"/>
      <c r="H310" s="31">
        <v>58</v>
      </c>
      <c r="I310" s="31"/>
      <c r="J310" s="31"/>
      <c r="K310" s="51"/>
      <c r="L310" s="38"/>
      <c r="M310" s="17"/>
      <c r="N310" s="39"/>
      <c r="O310" s="40">
        <f>IF(H310=0,"",H310/G309)</f>
        <v>1</v>
      </c>
      <c r="P310" s="41">
        <v>64</v>
      </c>
      <c r="Q310" s="42">
        <f t="shared" si="24"/>
        <v>0.98461538461538467</v>
      </c>
      <c r="R310" s="42">
        <f t="shared" si="25"/>
        <v>1.538461538461533E-2</v>
      </c>
      <c r="S310" s="52"/>
      <c r="T310" s="52"/>
      <c r="U310" s="52"/>
      <c r="V310" s="52"/>
    </row>
    <row r="311" spans="1:22" ht="15.75" customHeight="1">
      <c r="A311" s="9" t="s">
        <v>49</v>
      </c>
      <c r="B311" s="31"/>
      <c r="C311" s="31"/>
      <c r="D311" s="31"/>
      <c r="E311" s="31"/>
      <c r="F311" s="31"/>
      <c r="G311" s="31"/>
      <c r="H311" s="31"/>
      <c r="I311" s="31">
        <v>58</v>
      </c>
      <c r="J311" s="31"/>
      <c r="K311" s="51"/>
      <c r="L311" s="38"/>
      <c r="M311" s="17"/>
      <c r="N311" s="39"/>
      <c r="O311" s="40">
        <f>IF(I311=0,"",I311/H310)</f>
        <v>1</v>
      </c>
      <c r="P311" s="41">
        <v>63</v>
      </c>
      <c r="Q311" s="42">
        <f t="shared" si="24"/>
        <v>0.984375</v>
      </c>
      <c r="R311" s="42">
        <f t="shared" si="25"/>
        <v>1.5625E-2</v>
      </c>
      <c r="S311" s="52"/>
      <c r="T311" s="52"/>
      <c r="U311" s="52"/>
      <c r="V311" s="52"/>
    </row>
    <row r="312" spans="1:22" ht="15.75" customHeight="1">
      <c r="A312" s="9" t="s">
        <v>52</v>
      </c>
      <c r="B312" s="31"/>
      <c r="C312" s="31"/>
      <c r="D312" s="31"/>
      <c r="E312" s="31"/>
      <c r="F312" s="31"/>
      <c r="G312" s="31"/>
      <c r="H312" s="31"/>
      <c r="I312" s="31"/>
      <c r="J312" s="31">
        <v>51</v>
      </c>
      <c r="K312" s="51">
        <v>36</v>
      </c>
      <c r="L312" s="38"/>
      <c r="M312" s="17"/>
      <c r="N312" s="39"/>
      <c r="O312" s="55">
        <f>IF(J312=0,"",J312/I311)</f>
        <v>0.87931034482758619</v>
      </c>
      <c r="P312" s="41">
        <v>62</v>
      </c>
      <c r="Q312" s="56">
        <f t="shared" si="24"/>
        <v>0.98412698412698407</v>
      </c>
      <c r="R312" s="56">
        <f t="shared" si="25"/>
        <v>1.5873015873015928E-2</v>
      </c>
      <c r="S312" s="52"/>
      <c r="T312" s="52"/>
      <c r="U312" s="52"/>
      <c r="V312" s="52"/>
    </row>
    <row r="313" spans="1:22" ht="15.75" customHeight="1">
      <c r="A313" s="9" t="s">
        <v>53</v>
      </c>
      <c r="B313" s="31"/>
      <c r="C313" s="31"/>
      <c r="D313" s="31"/>
      <c r="E313" s="31"/>
      <c r="F313" s="31"/>
      <c r="G313" s="31"/>
      <c r="H313" s="31"/>
      <c r="I313" s="31"/>
      <c r="J313" s="31">
        <v>24</v>
      </c>
      <c r="K313" s="51">
        <v>20</v>
      </c>
      <c r="L313" s="38"/>
      <c r="M313" s="17"/>
      <c r="N313" s="18"/>
      <c r="O313" s="59"/>
      <c r="P313" s="41">
        <v>26</v>
      </c>
      <c r="Q313" s="60"/>
      <c r="R313" s="61"/>
      <c r="S313" s="52"/>
      <c r="T313" s="52"/>
      <c r="U313" s="52"/>
      <c r="V313" s="52"/>
    </row>
    <row r="314" spans="1:22" ht="15.75" customHeight="1">
      <c r="A314" s="9" t="s">
        <v>54</v>
      </c>
      <c r="B314" s="31"/>
      <c r="C314" s="31"/>
      <c r="D314" s="31"/>
      <c r="E314" s="31"/>
      <c r="F314" s="31"/>
      <c r="G314" s="31"/>
      <c r="H314" s="31"/>
      <c r="I314" s="31"/>
      <c r="J314" s="31">
        <v>4</v>
      </c>
      <c r="K314" s="51">
        <v>4</v>
      </c>
      <c r="L314" s="38"/>
      <c r="M314" s="17"/>
      <c r="N314" s="18"/>
      <c r="O314" s="29"/>
      <c r="P314" s="44">
        <v>5</v>
      </c>
      <c r="Q314" s="46"/>
      <c r="R314" s="29"/>
      <c r="S314" s="52"/>
      <c r="T314" s="52"/>
      <c r="U314" s="52"/>
      <c r="V314" s="52"/>
    </row>
    <row r="315" spans="1:22" ht="15.75" customHeight="1">
      <c r="A315" s="9" t="s">
        <v>55</v>
      </c>
      <c r="B315" s="31"/>
      <c r="C315" s="31"/>
      <c r="D315" s="31"/>
      <c r="E315" s="31"/>
      <c r="F315" s="31"/>
      <c r="G315" s="31"/>
      <c r="H315" s="31"/>
      <c r="I315" s="31"/>
      <c r="J315" s="31">
        <v>2</v>
      </c>
      <c r="K315" s="51">
        <v>1</v>
      </c>
      <c r="L315" s="38"/>
      <c r="M315" s="17"/>
      <c r="N315" s="18"/>
      <c r="O315" s="29"/>
      <c r="P315" s="44">
        <v>2</v>
      </c>
      <c r="Q315" s="46"/>
      <c r="R315" s="29"/>
      <c r="S315" s="52"/>
      <c r="T315" s="52"/>
      <c r="U315" s="52"/>
      <c r="V315" s="52"/>
    </row>
    <row r="316" spans="1:22" ht="15.75" customHeight="1">
      <c r="A316" s="9" t="s">
        <v>56</v>
      </c>
      <c r="B316" s="31"/>
      <c r="C316" s="31"/>
      <c r="D316" s="31"/>
      <c r="E316" s="31"/>
      <c r="F316" s="31"/>
      <c r="G316" s="31"/>
      <c r="H316" s="31"/>
      <c r="I316" s="31"/>
      <c r="J316" s="31"/>
      <c r="K316" s="51"/>
      <c r="L316" s="38"/>
      <c r="M316" s="17"/>
      <c r="N316" s="18"/>
      <c r="O316" s="29"/>
      <c r="P316" s="44"/>
      <c r="Q316" s="46"/>
      <c r="R316" s="29"/>
      <c r="S316" s="52"/>
      <c r="T316" s="52"/>
      <c r="U316" s="52"/>
      <c r="V316" s="52"/>
    </row>
    <row r="317" spans="1:22" ht="15.75" customHeight="1">
      <c r="A317" s="9" t="s">
        <v>57</v>
      </c>
      <c r="B317" s="31"/>
      <c r="C317" s="31"/>
      <c r="D317" s="31"/>
      <c r="E317" s="31"/>
      <c r="F317" s="31"/>
      <c r="G317" s="31"/>
      <c r="H317" s="31"/>
      <c r="I317" s="31"/>
      <c r="J317" s="31"/>
      <c r="K317" s="51"/>
      <c r="L317" s="38"/>
      <c r="M317" s="17"/>
      <c r="N317" s="18"/>
      <c r="O317" s="17"/>
      <c r="P317" s="18"/>
      <c r="Q317" s="28"/>
      <c r="R317" s="29"/>
      <c r="S317" s="52"/>
      <c r="T317" s="52"/>
      <c r="U317" s="52"/>
      <c r="V317" s="52"/>
    </row>
    <row r="318" spans="1:22" ht="15.75" customHeight="1">
      <c r="A318" s="9" t="s">
        <v>58</v>
      </c>
      <c r="B318" s="31"/>
      <c r="C318" s="31"/>
      <c r="D318" s="31"/>
      <c r="E318" s="31"/>
      <c r="F318" s="31"/>
      <c r="G318" s="31"/>
      <c r="H318" s="31"/>
      <c r="I318" s="31"/>
      <c r="J318" s="31"/>
      <c r="K318" s="51"/>
      <c r="L318" s="38"/>
      <c r="M318" s="17"/>
      <c r="N318" s="18"/>
      <c r="O318" s="19" t="s">
        <v>48</v>
      </c>
      <c r="P318" s="20">
        <v>52</v>
      </c>
      <c r="Q318" s="21">
        <f>K321</f>
        <v>61</v>
      </c>
      <c r="R318" s="22" t="s">
        <v>3</v>
      </c>
      <c r="S318" s="52"/>
      <c r="T318" s="52"/>
      <c r="U318" s="52"/>
      <c r="V318" s="52"/>
    </row>
    <row r="319" spans="1:22" ht="15.75" customHeight="1">
      <c r="A319" s="9" t="s">
        <v>59</v>
      </c>
      <c r="B319" s="31"/>
      <c r="C319" s="31"/>
      <c r="D319" s="31"/>
      <c r="E319" s="31"/>
      <c r="F319" s="31"/>
      <c r="G319" s="31"/>
      <c r="H319" s="31"/>
      <c r="I319" s="31"/>
      <c r="J319" s="31"/>
      <c r="K319" s="51"/>
      <c r="L319" s="38"/>
      <c r="M319" s="17"/>
      <c r="N319" s="18"/>
      <c r="O319" s="23" t="s">
        <v>50</v>
      </c>
      <c r="P319" s="24">
        <f>IF(P318/B304=0,"",P318/B304)</f>
        <v>0.70270270270270274</v>
      </c>
      <c r="Q319" s="25">
        <f>IF(P318/Q318=0,"",P318/Q318)</f>
        <v>0.85245901639344257</v>
      </c>
      <c r="R319" s="26" t="s">
        <v>51</v>
      </c>
      <c r="S319" s="52"/>
      <c r="T319" s="52"/>
      <c r="U319" s="52"/>
      <c r="V319" s="52"/>
    </row>
    <row r="320" spans="1:22" ht="15.75" customHeight="1">
      <c r="A320" s="9" t="s">
        <v>60</v>
      </c>
      <c r="B320" s="115"/>
      <c r="C320" s="115"/>
      <c r="D320" s="115"/>
      <c r="E320" s="115"/>
      <c r="F320" s="115"/>
      <c r="G320" s="115"/>
      <c r="H320" s="115"/>
      <c r="I320" s="115"/>
      <c r="J320" s="115"/>
      <c r="K320" s="51"/>
      <c r="L320" s="47"/>
      <c r="M320" s="48"/>
      <c r="N320" s="49"/>
      <c r="O320" s="11"/>
      <c r="P320" s="12"/>
      <c r="Q320" s="12"/>
      <c r="R320" s="13"/>
      <c r="S320" s="52"/>
      <c r="T320" s="52"/>
      <c r="U320" s="52"/>
      <c r="V320" s="52"/>
    </row>
    <row r="321" spans="1:22" ht="18.75" customHeight="1">
      <c r="A321" s="14"/>
      <c r="B321" s="193" t="s">
        <v>37</v>
      </c>
      <c r="C321" s="193"/>
      <c r="D321" s="193"/>
      <c r="E321" s="193"/>
      <c r="F321" s="193"/>
      <c r="G321" s="193"/>
      <c r="H321" s="193"/>
      <c r="I321" s="193"/>
      <c r="J321" s="193"/>
      <c r="K321" s="114">
        <f>SUM(K304:K317)</f>
        <v>61</v>
      </c>
      <c r="L321" s="30">
        <f>IF(K312=0,"",K312/B304)</f>
        <v>0.48648648648648651</v>
      </c>
      <c r="M321" s="30">
        <f>IF(K321=0,"",K321/B304)</f>
        <v>0.82432432432432434</v>
      </c>
      <c r="N321" s="30">
        <f>IF(K312=0,"",M321-L321)</f>
        <v>0.33783783783783783</v>
      </c>
      <c r="O321" s="5"/>
      <c r="P321" s="6"/>
      <c r="Q321" s="16"/>
      <c r="R321" s="5"/>
      <c r="S321" s="52"/>
      <c r="T321" s="52"/>
      <c r="U321" s="52"/>
      <c r="V321" s="52"/>
    </row>
    <row r="322" spans="1:22" ht="12.75" customHeight="1">
      <c r="L322" s="5"/>
      <c r="M322" s="5"/>
      <c r="O322" s="5"/>
      <c r="S322" s="52"/>
      <c r="T322" s="52"/>
      <c r="U322" s="52"/>
      <c r="V322" s="52"/>
    </row>
    <row r="323" spans="1:22" ht="12.75" customHeight="1">
      <c r="L323" s="5"/>
      <c r="M323" s="5"/>
      <c r="O323" s="5"/>
      <c r="S323" s="52"/>
      <c r="T323" s="52"/>
      <c r="U323" s="52"/>
      <c r="V323" s="52"/>
    </row>
    <row r="324" spans="1:22" ht="26.25" customHeight="1">
      <c r="A324" s="7"/>
      <c r="B324" s="194" t="s">
        <v>72</v>
      </c>
      <c r="C324" s="194"/>
      <c r="D324" s="194"/>
      <c r="E324" s="194"/>
      <c r="F324" s="194"/>
      <c r="G324" s="194"/>
      <c r="H324" s="194"/>
      <c r="I324" s="194"/>
      <c r="J324" s="194"/>
      <c r="K324" s="113" t="s">
        <v>42</v>
      </c>
      <c r="L324" s="67"/>
      <c r="M324" s="67"/>
      <c r="N324" s="6"/>
      <c r="O324" s="5"/>
      <c r="P324" s="6"/>
      <c r="Q324" s="6"/>
      <c r="R324" s="6"/>
      <c r="S324" s="52"/>
      <c r="T324" s="52"/>
      <c r="U324" s="52"/>
      <c r="V324" s="52"/>
    </row>
    <row r="325" spans="1:22" ht="20.25">
      <c r="A325" s="195" t="s">
        <v>1</v>
      </c>
      <c r="B325" s="197" t="s">
        <v>2</v>
      </c>
      <c r="C325" s="205"/>
      <c r="D325" s="205"/>
      <c r="E325" s="205"/>
      <c r="F325" s="205"/>
      <c r="G325" s="205"/>
      <c r="H325" s="205"/>
      <c r="I325" s="205"/>
      <c r="J325" s="206"/>
      <c r="K325" s="200" t="s">
        <v>3</v>
      </c>
      <c r="L325" s="191" t="s">
        <v>4</v>
      </c>
      <c r="M325" s="191" t="s">
        <v>5</v>
      </c>
      <c r="N325" s="202" t="s">
        <v>6</v>
      </c>
      <c r="O325" s="191" t="s">
        <v>7</v>
      </c>
      <c r="P325" s="189" t="s">
        <v>8</v>
      </c>
      <c r="Q325" s="189" t="s">
        <v>9</v>
      </c>
      <c r="R325" s="191" t="s">
        <v>10</v>
      </c>
      <c r="S325" s="52"/>
      <c r="T325" s="52"/>
      <c r="U325" s="52"/>
      <c r="V325" s="52"/>
    </row>
    <row r="326" spans="1:22" ht="15.75" customHeight="1">
      <c r="A326" s="204"/>
      <c r="B326" s="9" t="s">
        <v>11</v>
      </c>
      <c r="C326" s="9" t="s">
        <v>12</v>
      </c>
      <c r="D326" s="9" t="s">
        <v>13</v>
      </c>
      <c r="E326" s="9" t="s">
        <v>14</v>
      </c>
      <c r="F326" s="9" t="s">
        <v>15</v>
      </c>
      <c r="G326" s="9" t="s">
        <v>16</v>
      </c>
      <c r="H326" s="9" t="s">
        <v>17</v>
      </c>
      <c r="I326" s="9" t="s">
        <v>18</v>
      </c>
      <c r="J326" s="135" t="s">
        <v>19</v>
      </c>
      <c r="K326" s="207"/>
      <c r="L326" s="204"/>
      <c r="M326" s="204"/>
      <c r="N326" s="204"/>
      <c r="O326" s="204"/>
      <c r="P326" s="204"/>
      <c r="Q326" s="204"/>
      <c r="R326" s="204"/>
      <c r="S326" s="52"/>
      <c r="T326" s="52"/>
      <c r="U326" s="52"/>
      <c r="V326" s="52"/>
    </row>
    <row r="327" spans="1:22" ht="15.75" customHeight="1">
      <c r="A327" s="9" t="s">
        <v>42</v>
      </c>
      <c r="B327" s="31">
        <v>81</v>
      </c>
      <c r="C327" s="31"/>
      <c r="D327" s="31"/>
      <c r="E327" s="31"/>
      <c r="F327" s="31"/>
      <c r="G327" s="31"/>
      <c r="H327" s="31"/>
      <c r="I327" s="31"/>
      <c r="J327" s="31"/>
      <c r="K327" s="51"/>
      <c r="L327" s="32"/>
      <c r="M327" s="33"/>
      <c r="N327" s="34"/>
      <c r="O327" s="53"/>
      <c r="P327" s="36">
        <v>81</v>
      </c>
      <c r="Q327" s="54"/>
      <c r="R327" s="53"/>
      <c r="S327" s="52"/>
      <c r="T327" s="52"/>
      <c r="U327" s="52"/>
      <c r="V327" s="52"/>
    </row>
    <row r="328" spans="1:22" ht="15.75" customHeight="1">
      <c r="A328" s="9" t="s">
        <v>43</v>
      </c>
      <c r="B328" s="31"/>
      <c r="C328" s="31">
        <v>71</v>
      </c>
      <c r="D328" s="31"/>
      <c r="E328" s="31"/>
      <c r="F328" s="31"/>
      <c r="G328" s="31"/>
      <c r="H328" s="31"/>
      <c r="I328" s="31"/>
      <c r="J328" s="31"/>
      <c r="K328" s="51"/>
      <c r="L328" s="38"/>
      <c r="M328" s="17"/>
      <c r="N328" s="39"/>
      <c r="O328" s="40">
        <f>IF(C328=0,"",C328/B327)</f>
        <v>0.87654320987654322</v>
      </c>
      <c r="P328" s="41">
        <v>73</v>
      </c>
      <c r="Q328" s="42">
        <f t="shared" ref="Q328:Q335" si="26">IF(P328=0,"",P328/P327)</f>
        <v>0.90123456790123457</v>
      </c>
      <c r="R328" s="42">
        <f t="shared" ref="R328:R335" si="27">IF(P328=0,"",100%-Q328)</f>
        <v>9.8765432098765427E-2</v>
      </c>
      <c r="S328" s="52"/>
      <c r="T328" s="52"/>
      <c r="U328" s="52"/>
      <c r="V328" s="52"/>
    </row>
    <row r="329" spans="1:22" ht="15.75" customHeight="1">
      <c r="A329" s="9" t="s">
        <v>44</v>
      </c>
      <c r="B329" s="31"/>
      <c r="C329" s="31"/>
      <c r="D329" s="31">
        <v>62</v>
      </c>
      <c r="E329" s="31"/>
      <c r="F329" s="31"/>
      <c r="G329" s="31"/>
      <c r="H329" s="31"/>
      <c r="I329" s="31"/>
      <c r="J329" s="31"/>
      <c r="K329" s="51"/>
      <c r="L329" s="38"/>
      <c r="M329" s="17"/>
      <c r="N329" s="39"/>
      <c r="O329" s="40">
        <f>IF(D329=0,"",D329/C328)</f>
        <v>0.87323943661971826</v>
      </c>
      <c r="P329" s="41">
        <v>66</v>
      </c>
      <c r="Q329" s="42">
        <f t="shared" si="26"/>
        <v>0.90410958904109584</v>
      </c>
      <c r="R329" s="42">
        <f t="shared" si="27"/>
        <v>9.589041095890416E-2</v>
      </c>
      <c r="S329" s="27">
        <f>P329/P327</f>
        <v>0.81481481481481477</v>
      </c>
      <c r="T329" s="52"/>
      <c r="U329" s="52"/>
      <c r="V329" s="52"/>
    </row>
    <row r="330" spans="1:22" ht="15.75" customHeight="1">
      <c r="A330" s="9" t="s">
        <v>45</v>
      </c>
      <c r="B330" s="31"/>
      <c r="C330" s="31"/>
      <c r="D330" s="31"/>
      <c r="E330" s="31">
        <v>54</v>
      </c>
      <c r="F330" s="31"/>
      <c r="G330" s="31"/>
      <c r="H330" s="31"/>
      <c r="I330" s="31"/>
      <c r="J330" s="31"/>
      <c r="K330" s="51"/>
      <c r="L330" s="38"/>
      <c r="M330" s="17"/>
      <c r="N330" s="39"/>
      <c r="O330" s="40">
        <f>IF(E330=0,"",E330/D329)</f>
        <v>0.87096774193548387</v>
      </c>
      <c r="P330" s="41">
        <v>63</v>
      </c>
      <c r="Q330" s="42">
        <f t="shared" si="26"/>
        <v>0.95454545454545459</v>
      </c>
      <c r="R330" s="42">
        <f t="shared" si="27"/>
        <v>4.5454545454545414E-2</v>
      </c>
      <c r="S330" s="52"/>
      <c r="T330" s="52"/>
      <c r="U330" s="52"/>
      <c r="V330" s="52"/>
    </row>
    <row r="331" spans="1:22" ht="15.75" customHeight="1">
      <c r="A331" s="9" t="s">
        <v>46</v>
      </c>
      <c r="B331" s="31"/>
      <c r="C331" s="31"/>
      <c r="D331" s="31"/>
      <c r="E331" s="31"/>
      <c r="F331" s="31">
        <v>52</v>
      </c>
      <c r="G331" s="31"/>
      <c r="H331" s="31"/>
      <c r="I331" s="31"/>
      <c r="J331" s="31"/>
      <c r="K331" s="51"/>
      <c r="L331" s="38"/>
      <c r="M331" s="17"/>
      <c r="N331" s="39"/>
      <c r="O331" s="40">
        <f>IF(F331=0,"",F331/E330)</f>
        <v>0.96296296296296291</v>
      </c>
      <c r="P331" s="41">
        <v>59</v>
      </c>
      <c r="Q331" s="42">
        <f t="shared" si="26"/>
        <v>0.93650793650793651</v>
      </c>
      <c r="R331" s="42">
        <f t="shared" si="27"/>
        <v>6.3492063492063489E-2</v>
      </c>
      <c r="S331" s="52"/>
      <c r="T331" s="52"/>
      <c r="U331" s="52"/>
      <c r="V331" s="52"/>
    </row>
    <row r="332" spans="1:22" ht="15.75" customHeight="1">
      <c r="A332" s="9" t="s">
        <v>47</v>
      </c>
      <c r="B332" s="31"/>
      <c r="C332" s="31"/>
      <c r="D332" s="31"/>
      <c r="E332" s="31"/>
      <c r="F332" s="31"/>
      <c r="G332" s="31">
        <v>45</v>
      </c>
      <c r="H332" s="31"/>
      <c r="I332" s="31"/>
      <c r="J332" s="31"/>
      <c r="K332" s="51"/>
      <c r="L332" s="38"/>
      <c r="M332" s="17"/>
      <c r="N332" s="39"/>
      <c r="O332" s="40">
        <f>IF(G332=0,"",G332/F331)</f>
        <v>0.86538461538461542</v>
      </c>
      <c r="P332" s="41">
        <v>58</v>
      </c>
      <c r="Q332" s="42">
        <f t="shared" si="26"/>
        <v>0.98305084745762716</v>
      </c>
      <c r="R332" s="42">
        <f t="shared" si="27"/>
        <v>1.6949152542372836E-2</v>
      </c>
      <c r="S332" s="52"/>
      <c r="T332" s="52"/>
      <c r="U332" s="52"/>
      <c r="V332" s="52"/>
    </row>
    <row r="333" spans="1:22" ht="15.75" customHeight="1">
      <c r="A333" s="9" t="s">
        <v>49</v>
      </c>
      <c r="B333" s="31"/>
      <c r="C333" s="31"/>
      <c r="D333" s="31"/>
      <c r="E333" s="31"/>
      <c r="F333" s="31"/>
      <c r="G333" s="31"/>
      <c r="H333" s="31">
        <v>41</v>
      </c>
      <c r="I333" s="31"/>
      <c r="J333" s="31"/>
      <c r="K333" s="51"/>
      <c r="L333" s="38"/>
      <c r="M333" s="17"/>
      <c r="N333" s="39"/>
      <c r="O333" s="40">
        <f>IF(H333=0,"",H333/G332)</f>
        <v>0.91111111111111109</v>
      </c>
      <c r="P333" s="41">
        <v>56</v>
      </c>
      <c r="Q333" s="42">
        <f t="shared" si="26"/>
        <v>0.96551724137931039</v>
      </c>
      <c r="R333" s="42">
        <f t="shared" si="27"/>
        <v>3.4482758620689613E-2</v>
      </c>
      <c r="S333" s="52"/>
      <c r="T333" s="52"/>
      <c r="U333" s="52"/>
      <c r="V333" s="52"/>
    </row>
    <row r="334" spans="1:22" ht="15.75" customHeight="1">
      <c r="A334" s="9" t="s">
        <v>52</v>
      </c>
      <c r="B334" s="31"/>
      <c r="C334" s="31"/>
      <c r="D334" s="31"/>
      <c r="E334" s="31"/>
      <c r="F334" s="31"/>
      <c r="G334" s="31"/>
      <c r="H334" s="31"/>
      <c r="I334" s="31">
        <v>41</v>
      </c>
      <c r="J334" s="31"/>
      <c r="K334" s="51"/>
      <c r="L334" s="38"/>
      <c r="M334" s="17"/>
      <c r="N334" s="39"/>
      <c r="O334" s="40">
        <f>IF(I334=0,"",I334/H333)</f>
        <v>1</v>
      </c>
      <c r="P334" s="41">
        <v>55</v>
      </c>
      <c r="Q334" s="42">
        <f t="shared" si="26"/>
        <v>0.9821428571428571</v>
      </c>
      <c r="R334" s="42">
        <f t="shared" si="27"/>
        <v>1.7857142857142905E-2</v>
      </c>
      <c r="S334" s="52"/>
      <c r="T334" s="52"/>
      <c r="U334" s="52"/>
      <c r="V334" s="52"/>
    </row>
    <row r="335" spans="1:22" ht="15.75" customHeight="1">
      <c r="A335" s="9" t="s">
        <v>53</v>
      </c>
      <c r="B335" s="31"/>
      <c r="C335" s="31"/>
      <c r="D335" s="31"/>
      <c r="E335" s="31"/>
      <c r="F335" s="31"/>
      <c r="G335" s="31"/>
      <c r="H335" s="31"/>
      <c r="I335" s="31"/>
      <c r="J335" s="31">
        <v>41</v>
      </c>
      <c r="K335" s="51">
        <v>33</v>
      </c>
      <c r="L335" s="38"/>
      <c r="M335" s="17"/>
      <c r="N335" s="39"/>
      <c r="O335" s="55">
        <f>IF(J335=0,"",J335/I334)</f>
        <v>1</v>
      </c>
      <c r="P335" s="41">
        <v>53</v>
      </c>
      <c r="Q335" s="56">
        <f t="shared" si="26"/>
        <v>0.96363636363636362</v>
      </c>
      <c r="R335" s="56">
        <f t="shared" si="27"/>
        <v>3.6363636363636376E-2</v>
      </c>
      <c r="S335" s="52"/>
      <c r="T335" s="52"/>
      <c r="U335" s="52"/>
      <c r="V335" s="52"/>
    </row>
    <row r="336" spans="1:22" ht="15.75" customHeight="1">
      <c r="A336" s="9" t="s">
        <v>54</v>
      </c>
      <c r="B336" s="31"/>
      <c r="C336" s="31"/>
      <c r="D336" s="31"/>
      <c r="E336" s="31"/>
      <c r="F336" s="31"/>
      <c r="G336" s="31"/>
      <c r="H336" s="31"/>
      <c r="I336" s="31"/>
      <c r="J336" s="31">
        <v>16</v>
      </c>
      <c r="K336" s="51">
        <v>12</v>
      </c>
      <c r="L336" s="38"/>
      <c r="M336" s="17"/>
      <c r="N336" s="18"/>
      <c r="O336" s="59"/>
      <c r="P336" s="41">
        <v>20</v>
      </c>
      <c r="Q336" s="60"/>
      <c r="R336" s="61"/>
      <c r="S336" s="52"/>
      <c r="T336" s="52"/>
      <c r="U336" s="52"/>
      <c r="V336" s="52"/>
    </row>
    <row r="337" spans="1:22" ht="15.75" customHeight="1">
      <c r="A337" s="9" t="s">
        <v>55</v>
      </c>
      <c r="B337" s="31"/>
      <c r="C337" s="31"/>
      <c r="D337" s="31"/>
      <c r="E337" s="31"/>
      <c r="F337" s="31"/>
      <c r="G337" s="31"/>
      <c r="H337" s="31"/>
      <c r="I337" s="31"/>
      <c r="J337" s="31">
        <v>4</v>
      </c>
      <c r="K337" s="51">
        <v>3</v>
      </c>
      <c r="L337" s="38"/>
      <c r="M337" s="17"/>
      <c r="N337" s="18"/>
      <c r="O337" s="29"/>
      <c r="P337" s="44">
        <v>6</v>
      </c>
      <c r="Q337" s="46"/>
      <c r="R337" s="29"/>
      <c r="S337" s="52"/>
      <c r="T337" s="52"/>
      <c r="U337" s="52"/>
      <c r="V337" s="52"/>
    </row>
    <row r="338" spans="1:22" ht="15.75" customHeight="1">
      <c r="A338" s="9" t="s">
        <v>56</v>
      </c>
      <c r="B338" s="31"/>
      <c r="C338" s="31"/>
      <c r="D338" s="31"/>
      <c r="E338" s="31"/>
      <c r="F338" s="31"/>
      <c r="G338" s="31"/>
      <c r="H338" s="31"/>
      <c r="I338" s="31"/>
      <c r="J338" s="31">
        <v>2</v>
      </c>
      <c r="K338" s="51">
        <v>1</v>
      </c>
      <c r="L338" s="38"/>
      <c r="M338" s="17"/>
      <c r="N338" s="18"/>
      <c r="O338" s="29"/>
      <c r="P338" s="44">
        <v>2</v>
      </c>
      <c r="Q338" s="46"/>
      <c r="R338" s="29"/>
      <c r="S338" s="52"/>
      <c r="T338" s="52"/>
      <c r="U338" s="52"/>
      <c r="V338" s="52"/>
    </row>
    <row r="339" spans="1:22" ht="15.75" customHeight="1">
      <c r="A339" s="9" t="s">
        <v>57</v>
      </c>
      <c r="B339" s="31"/>
      <c r="C339" s="31"/>
      <c r="D339" s="31"/>
      <c r="E339" s="31"/>
      <c r="F339" s="31"/>
      <c r="G339" s="31"/>
      <c r="H339" s="31"/>
      <c r="I339" s="31"/>
      <c r="J339" s="31"/>
      <c r="K339" s="51"/>
      <c r="L339" s="38"/>
      <c r="M339" s="17"/>
      <c r="N339" s="18"/>
      <c r="O339" s="29"/>
      <c r="P339" s="44"/>
      <c r="Q339" s="46"/>
      <c r="R339" s="29"/>
      <c r="S339" s="52"/>
      <c r="T339" s="52"/>
      <c r="U339" s="52"/>
      <c r="V339" s="52"/>
    </row>
    <row r="340" spans="1:22" ht="15.75" customHeight="1">
      <c r="A340" s="9" t="s">
        <v>58</v>
      </c>
      <c r="B340" s="31"/>
      <c r="C340" s="31"/>
      <c r="D340" s="31"/>
      <c r="E340" s="31"/>
      <c r="F340" s="31"/>
      <c r="G340" s="31"/>
      <c r="H340" s="31"/>
      <c r="I340" s="31"/>
      <c r="J340" s="31"/>
      <c r="K340" s="51"/>
      <c r="L340" s="38"/>
      <c r="M340" s="17"/>
      <c r="N340" s="18"/>
      <c r="O340" s="17"/>
      <c r="P340" s="18"/>
      <c r="Q340" s="28"/>
      <c r="R340" s="29"/>
      <c r="S340" s="52"/>
      <c r="T340" s="52"/>
      <c r="U340" s="52"/>
      <c r="V340" s="52"/>
    </row>
    <row r="341" spans="1:22" ht="15.75" customHeight="1">
      <c r="A341" s="9" t="s">
        <v>59</v>
      </c>
      <c r="B341" s="31"/>
      <c r="C341" s="31"/>
      <c r="D341" s="31"/>
      <c r="E341" s="31"/>
      <c r="F341" s="31"/>
      <c r="G341" s="31"/>
      <c r="H341" s="31"/>
      <c r="I341" s="31"/>
      <c r="J341" s="31"/>
      <c r="K341" s="51"/>
      <c r="L341" s="38"/>
      <c r="M341" s="17"/>
      <c r="N341" s="18"/>
      <c r="O341" s="19" t="s">
        <v>48</v>
      </c>
      <c r="P341" s="20">
        <v>43</v>
      </c>
      <c r="Q341" s="21">
        <f>K344</f>
        <v>49</v>
      </c>
      <c r="R341" s="22" t="s">
        <v>3</v>
      </c>
      <c r="S341" s="52"/>
      <c r="T341" s="52"/>
      <c r="U341" s="52"/>
      <c r="V341" s="52"/>
    </row>
    <row r="342" spans="1:22" ht="15.75" customHeight="1">
      <c r="A342" s="9" t="s">
        <v>60</v>
      </c>
      <c r="B342" s="31"/>
      <c r="C342" s="31"/>
      <c r="D342" s="31"/>
      <c r="E342" s="31"/>
      <c r="F342" s="31"/>
      <c r="G342" s="31"/>
      <c r="H342" s="31"/>
      <c r="I342" s="31"/>
      <c r="J342" s="31"/>
      <c r="K342" s="51"/>
      <c r="L342" s="38"/>
      <c r="M342" s="17"/>
      <c r="N342" s="18"/>
      <c r="O342" s="23" t="s">
        <v>50</v>
      </c>
      <c r="P342" s="24">
        <f>IF(P341/B327=0,"",P341/B327)</f>
        <v>0.53086419753086422</v>
      </c>
      <c r="Q342" s="25">
        <f>IF(P341/Q341=0,"",P341/Q341)</f>
        <v>0.87755102040816324</v>
      </c>
      <c r="R342" s="26" t="s">
        <v>51</v>
      </c>
      <c r="S342" s="52"/>
      <c r="T342" s="52"/>
      <c r="U342" s="52"/>
      <c r="V342" s="52"/>
    </row>
    <row r="343" spans="1:22" ht="15.75" customHeight="1">
      <c r="A343" s="9" t="s">
        <v>61</v>
      </c>
      <c r="B343" s="115"/>
      <c r="C343" s="115"/>
      <c r="D343" s="115"/>
      <c r="E343" s="115"/>
      <c r="F343" s="115"/>
      <c r="G343" s="115"/>
      <c r="H343" s="115"/>
      <c r="I343" s="115"/>
      <c r="J343" s="115"/>
      <c r="K343" s="51"/>
      <c r="L343" s="47"/>
      <c r="M343" s="48"/>
      <c r="N343" s="49"/>
      <c r="O343" s="11"/>
      <c r="P343" s="12"/>
      <c r="Q343" s="12"/>
      <c r="R343" s="13"/>
      <c r="S343" s="52"/>
      <c r="T343" s="52"/>
      <c r="U343" s="52"/>
      <c r="V343" s="52"/>
    </row>
    <row r="344" spans="1:22" ht="18" customHeight="1">
      <c r="A344" s="14"/>
      <c r="B344" s="193" t="s">
        <v>37</v>
      </c>
      <c r="C344" s="193"/>
      <c r="D344" s="193"/>
      <c r="E344" s="193"/>
      <c r="F344" s="193"/>
      <c r="G344" s="193"/>
      <c r="H344" s="193"/>
      <c r="I344" s="193"/>
      <c r="J344" s="193"/>
      <c r="K344" s="114">
        <f>SUM(K327:K340)</f>
        <v>49</v>
      </c>
      <c r="L344" s="30">
        <f>IF(K335=0,"",K335/B327)</f>
        <v>0.40740740740740738</v>
      </c>
      <c r="M344" s="30">
        <f>IF(K344=0,"",K344/B327)</f>
        <v>0.60493827160493829</v>
      </c>
      <c r="N344" s="30">
        <f>IF(K335=0,"",M344-L344)</f>
        <v>0.19753086419753091</v>
      </c>
      <c r="O344" s="5"/>
      <c r="P344" s="6"/>
      <c r="Q344" s="16"/>
      <c r="R344" s="5"/>
      <c r="S344" s="52"/>
      <c r="T344" s="52"/>
      <c r="U344" s="52"/>
      <c r="V344" s="52"/>
    </row>
    <row r="345" spans="1:22" ht="12.75" customHeight="1">
      <c r="L345" s="5"/>
      <c r="M345" s="5"/>
      <c r="O345" s="5"/>
      <c r="S345" s="52"/>
      <c r="T345" s="52"/>
      <c r="U345" s="52"/>
      <c r="V345" s="52"/>
    </row>
    <row r="346" spans="1:22" ht="12.75" customHeight="1">
      <c r="L346" s="5"/>
      <c r="M346" s="5"/>
      <c r="O346" s="5"/>
      <c r="S346" s="52"/>
      <c r="T346" s="52"/>
      <c r="U346" s="52"/>
      <c r="V346" s="52"/>
    </row>
    <row r="347" spans="1:22" ht="26.25" customHeight="1">
      <c r="A347" s="7"/>
      <c r="B347" s="194" t="s">
        <v>72</v>
      </c>
      <c r="C347" s="194"/>
      <c r="D347" s="194"/>
      <c r="E347" s="194"/>
      <c r="F347" s="194"/>
      <c r="G347" s="194"/>
      <c r="H347" s="194"/>
      <c r="I347" s="194"/>
      <c r="J347" s="194"/>
      <c r="K347" s="113" t="s">
        <v>43</v>
      </c>
      <c r="L347" s="67"/>
      <c r="M347" s="67"/>
      <c r="N347" s="6"/>
      <c r="O347" s="5"/>
      <c r="P347" s="6"/>
      <c r="Q347" s="6"/>
      <c r="R347" s="6"/>
      <c r="S347" s="52"/>
      <c r="T347" s="52"/>
      <c r="U347" s="52"/>
      <c r="V347" s="52"/>
    </row>
    <row r="348" spans="1:22" ht="20.25">
      <c r="A348" s="195" t="s">
        <v>1</v>
      </c>
      <c r="B348" s="197" t="s">
        <v>2</v>
      </c>
      <c r="C348" s="205"/>
      <c r="D348" s="205"/>
      <c r="E348" s="205"/>
      <c r="F348" s="205"/>
      <c r="G348" s="205"/>
      <c r="H348" s="205"/>
      <c r="I348" s="205"/>
      <c r="J348" s="206"/>
      <c r="K348" s="200" t="s">
        <v>3</v>
      </c>
      <c r="L348" s="191" t="s">
        <v>4</v>
      </c>
      <c r="M348" s="191" t="s">
        <v>5</v>
      </c>
      <c r="N348" s="202" t="s">
        <v>6</v>
      </c>
      <c r="O348" s="191" t="s">
        <v>7</v>
      </c>
      <c r="P348" s="189" t="s">
        <v>8</v>
      </c>
      <c r="Q348" s="189" t="s">
        <v>9</v>
      </c>
      <c r="R348" s="191" t="s">
        <v>10</v>
      </c>
      <c r="S348" s="52"/>
      <c r="T348" s="52"/>
      <c r="U348" s="52"/>
      <c r="V348" s="52"/>
    </row>
    <row r="349" spans="1:22" ht="15.75" customHeight="1">
      <c r="A349" s="204"/>
      <c r="B349" s="9" t="s">
        <v>11</v>
      </c>
      <c r="C349" s="9" t="s">
        <v>12</v>
      </c>
      <c r="D349" s="9" t="s">
        <v>13</v>
      </c>
      <c r="E349" s="9" t="s">
        <v>14</v>
      </c>
      <c r="F349" s="9" t="s">
        <v>15</v>
      </c>
      <c r="G349" s="9" t="s">
        <v>16</v>
      </c>
      <c r="H349" s="9" t="s">
        <v>17</v>
      </c>
      <c r="I349" s="9" t="s">
        <v>18</v>
      </c>
      <c r="J349" s="135" t="s">
        <v>19</v>
      </c>
      <c r="K349" s="207"/>
      <c r="L349" s="204"/>
      <c r="M349" s="204"/>
      <c r="N349" s="204"/>
      <c r="O349" s="204"/>
      <c r="P349" s="204"/>
      <c r="Q349" s="204"/>
      <c r="R349" s="204"/>
      <c r="S349" s="52"/>
      <c r="T349" s="52"/>
      <c r="U349" s="52"/>
      <c r="V349" s="52"/>
    </row>
    <row r="350" spans="1:22" ht="15.75" customHeight="1">
      <c r="A350" s="9" t="s">
        <v>43</v>
      </c>
      <c r="B350" s="31">
        <v>69</v>
      </c>
      <c r="C350" s="31"/>
      <c r="D350" s="31"/>
      <c r="E350" s="31"/>
      <c r="F350" s="31"/>
      <c r="G350" s="31"/>
      <c r="H350" s="31"/>
      <c r="I350" s="31"/>
      <c r="J350" s="31"/>
      <c r="K350" s="51"/>
      <c r="L350" s="32"/>
      <c r="M350" s="33"/>
      <c r="N350" s="34"/>
      <c r="O350" s="53"/>
      <c r="P350" s="36">
        <v>69</v>
      </c>
      <c r="Q350" s="54"/>
      <c r="R350" s="53"/>
      <c r="S350" s="52"/>
      <c r="T350" s="52"/>
      <c r="U350" s="52"/>
      <c r="V350" s="52"/>
    </row>
    <row r="351" spans="1:22" ht="15.75" customHeight="1">
      <c r="A351" s="9" t="s">
        <v>44</v>
      </c>
      <c r="B351" s="31"/>
      <c r="C351" s="31">
        <v>64</v>
      </c>
      <c r="D351" s="31"/>
      <c r="E351" s="31"/>
      <c r="F351" s="31"/>
      <c r="G351" s="31"/>
      <c r="H351" s="31"/>
      <c r="I351" s="31"/>
      <c r="J351" s="31"/>
      <c r="K351" s="51"/>
      <c r="L351" s="38"/>
      <c r="M351" s="17"/>
      <c r="N351" s="39"/>
      <c r="O351" s="40">
        <f>IF(C351=0,"",C351/B350)</f>
        <v>0.92753623188405798</v>
      </c>
      <c r="P351" s="41">
        <v>65</v>
      </c>
      <c r="Q351" s="42">
        <f t="shared" ref="Q351:Q358" si="28">IF(P351=0,"",P351/P350)</f>
        <v>0.94202898550724634</v>
      </c>
      <c r="R351" s="42">
        <f t="shared" ref="R351:R358" si="29">IF(P351=0,"",100%-Q351)</f>
        <v>5.7971014492753659E-2</v>
      </c>
      <c r="S351" s="52"/>
      <c r="T351" s="52"/>
      <c r="U351" s="52"/>
      <c r="V351" s="52"/>
    </row>
    <row r="352" spans="1:22" ht="15.75" customHeight="1">
      <c r="A352" s="9" t="s">
        <v>45</v>
      </c>
      <c r="B352" s="31"/>
      <c r="C352" s="31"/>
      <c r="D352" s="31">
        <v>57</v>
      </c>
      <c r="E352" s="31"/>
      <c r="F352" s="31"/>
      <c r="G352" s="31"/>
      <c r="H352" s="31"/>
      <c r="I352" s="31"/>
      <c r="J352" s="31"/>
      <c r="K352" s="51"/>
      <c r="L352" s="38"/>
      <c r="M352" s="17"/>
      <c r="N352" s="39"/>
      <c r="O352" s="40">
        <f>IF(D352=0,"",D352/C351)</f>
        <v>0.890625</v>
      </c>
      <c r="P352" s="41">
        <v>63</v>
      </c>
      <c r="Q352" s="42">
        <f t="shared" si="28"/>
        <v>0.96923076923076923</v>
      </c>
      <c r="R352" s="42">
        <f t="shared" si="29"/>
        <v>3.0769230769230771E-2</v>
      </c>
      <c r="S352" s="27">
        <f>P352/P350</f>
        <v>0.91304347826086951</v>
      </c>
      <c r="T352" s="52"/>
      <c r="U352" s="52"/>
      <c r="V352" s="52"/>
    </row>
    <row r="353" spans="1:22" ht="15.75" customHeight="1">
      <c r="A353" s="9" t="s">
        <v>46</v>
      </c>
      <c r="B353" s="31"/>
      <c r="C353" s="31"/>
      <c r="D353" s="31"/>
      <c r="E353" s="31">
        <v>55</v>
      </c>
      <c r="F353" s="31"/>
      <c r="G353" s="31"/>
      <c r="H353" s="31"/>
      <c r="I353" s="31"/>
      <c r="J353" s="31"/>
      <c r="K353" s="51"/>
      <c r="L353" s="38"/>
      <c r="M353" s="17"/>
      <c r="N353" s="39"/>
      <c r="O353" s="40">
        <f>IF(E353=0,"",E353/D352)</f>
        <v>0.96491228070175439</v>
      </c>
      <c r="P353" s="41">
        <v>61</v>
      </c>
      <c r="Q353" s="42">
        <f t="shared" si="28"/>
        <v>0.96825396825396826</v>
      </c>
      <c r="R353" s="42">
        <f t="shared" si="29"/>
        <v>3.1746031746031744E-2</v>
      </c>
      <c r="S353" s="52"/>
      <c r="T353" s="52"/>
      <c r="U353" s="52"/>
      <c r="V353" s="52"/>
    </row>
    <row r="354" spans="1:22" ht="15.75" customHeight="1">
      <c r="A354" s="9" t="s">
        <v>47</v>
      </c>
      <c r="B354" s="31"/>
      <c r="C354" s="31"/>
      <c r="D354" s="31"/>
      <c r="E354" s="31"/>
      <c r="F354" s="31">
        <v>53</v>
      </c>
      <c r="G354" s="31"/>
      <c r="H354" s="31"/>
      <c r="I354" s="31"/>
      <c r="J354" s="31"/>
      <c r="K354" s="51"/>
      <c r="L354" s="38"/>
      <c r="M354" s="17"/>
      <c r="N354" s="39"/>
      <c r="O354" s="40">
        <f>IF(F354=0,"",F354/E353)</f>
        <v>0.96363636363636362</v>
      </c>
      <c r="P354" s="41">
        <v>59</v>
      </c>
      <c r="Q354" s="42">
        <f t="shared" si="28"/>
        <v>0.96721311475409832</v>
      </c>
      <c r="R354" s="42">
        <f t="shared" si="29"/>
        <v>3.2786885245901676E-2</v>
      </c>
      <c r="S354" s="52"/>
      <c r="T354" s="52"/>
      <c r="U354" s="52"/>
      <c r="V354" s="52"/>
    </row>
    <row r="355" spans="1:22" ht="15.75" customHeight="1">
      <c r="A355" s="9" t="s">
        <v>49</v>
      </c>
      <c r="B355" s="31"/>
      <c r="C355" s="31"/>
      <c r="D355" s="31"/>
      <c r="E355" s="31"/>
      <c r="F355" s="31"/>
      <c r="G355" s="31">
        <v>52</v>
      </c>
      <c r="H355" s="31"/>
      <c r="I355" s="31"/>
      <c r="J355" s="31"/>
      <c r="K355" s="51"/>
      <c r="L355" s="38"/>
      <c r="M355" s="17"/>
      <c r="N355" s="39"/>
      <c r="O355" s="40">
        <f>IF(G355=0,"",G355/F354)</f>
        <v>0.98113207547169812</v>
      </c>
      <c r="P355" s="41">
        <v>59</v>
      </c>
      <c r="Q355" s="42">
        <f t="shared" si="28"/>
        <v>1</v>
      </c>
      <c r="R355" s="42">
        <f t="shared" si="29"/>
        <v>0</v>
      </c>
      <c r="S355" s="52"/>
      <c r="T355" s="52"/>
      <c r="U355" s="52"/>
      <c r="V355" s="52"/>
    </row>
    <row r="356" spans="1:22" ht="15.75" customHeight="1">
      <c r="A356" s="9" t="s">
        <v>52</v>
      </c>
      <c r="B356" s="31"/>
      <c r="C356" s="31"/>
      <c r="D356" s="31"/>
      <c r="E356" s="31"/>
      <c r="F356" s="31"/>
      <c r="G356" s="31"/>
      <c r="H356" s="31">
        <v>49</v>
      </c>
      <c r="I356" s="31"/>
      <c r="J356" s="31"/>
      <c r="K356" s="51"/>
      <c r="L356" s="38"/>
      <c r="M356" s="17"/>
      <c r="N356" s="39"/>
      <c r="O356" s="40">
        <f>IF(H356=0,"",H356/G355)</f>
        <v>0.94230769230769229</v>
      </c>
      <c r="P356" s="41">
        <v>56</v>
      </c>
      <c r="Q356" s="42">
        <f t="shared" si="28"/>
        <v>0.94915254237288138</v>
      </c>
      <c r="R356" s="42">
        <f t="shared" si="29"/>
        <v>5.084745762711862E-2</v>
      </c>
      <c r="S356" s="52"/>
      <c r="T356" s="52"/>
      <c r="U356" s="52"/>
      <c r="V356" s="52"/>
    </row>
    <row r="357" spans="1:22" ht="15.75" customHeight="1">
      <c r="A357" s="9" t="s">
        <v>53</v>
      </c>
      <c r="B357" s="31"/>
      <c r="C357" s="31"/>
      <c r="D357" s="31"/>
      <c r="E357" s="31"/>
      <c r="F357" s="31"/>
      <c r="G357" s="31"/>
      <c r="H357" s="31"/>
      <c r="I357" s="31">
        <v>49</v>
      </c>
      <c r="J357" s="31"/>
      <c r="K357" s="51">
        <v>1</v>
      </c>
      <c r="L357" s="38"/>
      <c r="M357" s="17"/>
      <c r="N357" s="39"/>
      <c r="O357" s="40">
        <f>IF(I357=0,"",I357/H356)</f>
        <v>1</v>
      </c>
      <c r="P357" s="41">
        <v>56</v>
      </c>
      <c r="Q357" s="42">
        <f t="shared" si="28"/>
        <v>1</v>
      </c>
      <c r="R357" s="42">
        <f t="shared" si="29"/>
        <v>0</v>
      </c>
      <c r="S357" s="52"/>
      <c r="T357" s="52"/>
      <c r="U357" s="52"/>
      <c r="V357" s="52"/>
    </row>
    <row r="358" spans="1:22" ht="15.75" customHeight="1">
      <c r="A358" s="9" t="s">
        <v>54</v>
      </c>
      <c r="B358" s="31"/>
      <c r="C358" s="31"/>
      <c r="D358" s="31"/>
      <c r="E358" s="31"/>
      <c r="F358" s="31"/>
      <c r="G358" s="31"/>
      <c r="H358" s="31"/>
      <c r="I358" s="31"/>
      <c r="J358" s="31">
        <v>44</v>
      </c>
      <c r="K358" s="51">
        <v>39</v>
      </c>
      <c r="L358" s="38"/>
      <c r="M358" s="17"/>
      <c r="N358" s="39"/>
      <c r="O358" s="55">
        <f>IF(J358=0,"",J358/I357)</f>
        <v>0.89795918367346939</v>
      </c>
      <c r="P358" s="41">
        <v>55</v>
      </c>
      <c r="Q358" s="56">
        <f t="shared" si="28"/>
        <v>0.9821428571428571</v>
      </c>
      <c r="R358" s="56">
        <f t="shared" si="29"/>
        <v>1.7857142857142905E-2</v>
      </c>
      <c r="S358" s="52"/>
      <c r="T358" s="52"/>
      <c r="U358" s="52"/>
      <c r="V358" s="52"/>
    </row>
    <row r="359" spans="1:22" ht="15.75" customHeight="1">
      <c r="A359" s="9" t="s">
        <v>55</v>
      </c>
      <c r="B359" s="31"/>
      <c r="C359" s="31"/>
      <c r="D359" s="31"/>
      <c r="E359" s="31"/>
      <c r="F359" s="31"/>
      <c r="G359" s="31"/>
      <c r="H359" s="31"/>
      <c r="I359" s="31"/>
      <c r="J359" s="31">
        <v>10</v>
      </c>
      <c r="K359" s="51">
        <v>7</v>
      </c>
      <c r="L359" s="38"/>
      <c r="M359" s="17"/>
      <c r="N359" s="18"/>
      <c r="O359" s="59"/>
      <c r="P359" s="41">
        <v>15</v>
      </c>
      <c r="Q359" s="60"/>
      <c r="R359" s="61"/>
      <c r="S359" s="52"/>
      <c r="T359" s="52"/>
      <c r="U359" s="52"/>
      <c r="V359" s="52"/>
    </row>
    <row r="360" spans="1:22" ht="15.75" customHeight="1">
      <c r="A360" s="9" t="s">
        <v>56</v>
      </c>
      <c r="B360" s="31"/>
      <c r="C360" s="31"/>
      <c r="D360" s="31"/>
      <c r="E360" s="31"/>
      <c r="F360" s="31"/>
      <c r="G360" s="31"/>
      <c r="H360" s="31"/>
      <c r="I360" s="31"/>
      <c r="J360" s="31">
        <v>5</v>
      </c>
      <c r="K360" s="51">
        <v>2</v>
      </c>
      <c r="L360" s="38"/>
      <c r="M360" s="17"/>
      <c r="N360" s="18"/>
      <c r="O360" s="29"/>
      <c r="P360" s="44">
        <v>7</v>
      </c>
      <c r="Q360" s="46"/>
      <c r="R360" s="29"/>
      <c r="S360" s="52"/>
      <c r="T360" s="52"/>
      <c r="U360" s="52"/>
      <c r="V360" s="52"/>
    </row>
    <row r="361" spans="1:22" ht="15.75" customHeight="1">
      <c r="A361" s="9" t="s">
        <v>57</v>
      </c>
      <c r="B361" s="31"/>
      <c r="C361" s="31"/>
      <c r="D361" s="31"/>
      <c r="E361" s="31"/>
      <c r="F361" s="31"/>
      <c r="G361" s="31"/>
      <c r="H361" s="31"/>
      <c r="I361" s="31"/>
      <c r="J361" s="31">
        <v>4</v>
      </c>
      <c r="K361" s="51">
        <v>1</v>
      </c>
      <c r="L361" s="38"/>
      <c r="M361" s="17"/>
      <c r="N361" s="18"/>
      <c r="O361" s="29"/>
      <c r="P361" s="44">
        <v>4</v>
      </c>
      <c r="Q361" s="46"/>
      <c r="R361" s="29"/>
      <c r="S361" s="52"/>
      <c r="T361" s="52"/>
      <c r="U361" s="52"/>
      <c r="V361" s="52"/>
    </row>
    <row r="362" spans="1:22" ht="15.75" customHeight="1">
      <c r="A362" s="9" t="s">
        <v>58</v>
      </c>
      <c r="B362" s="31"/>
      <c r="C362" s="31"/>
      <c r="D362" s="31"/>
      <c r="E362" s="31"/>
      <c r="F362" s="31"/>
      <c r="G362" s="31"/>
      <c r="H362" s="31"/>
      <c r="I362" s="31"/>
      <c r="J362" s="31">
        <v>1</v>
      </c>
      <c r="K362" s="51">
        <v>2</v>
      </c>
      <c r="L362" s="38"/>
      <c r="M362" s="17"/>
      <c r="N362" s="18"/>
      <c r="O362" s="29"/>
      <c r="P362" s="44">
        <v>3</v>
      </c>
      <c r="Q362" s="46"/>
      <c r="R362" s="29"/>
      <c r="S362" s="52"/>
      <c r="T362" s="52"/>
      <c r="U362" s="52"/>
      <c r="V362" s="52"/>
    </row>
    <row r="363" spans="1:22" ht="15.75" customHeight="1">
      <c r="A363" s="9" t="s">
        <v>59</v>
      </c>
      <c r="B363" s="31"/>
      <c r="C363" s="31"/>
      <c r="D363" s="31"/>
      <c r="E363" s="31"/>
      <c r="F363" s="31"/>
      <c r="G363" s="31"/>
      <c r="H363" s="31"/>
      <c r="I363" s="31"/>
      <c r="J363" s="31"/>
      <c r="K363" s="51"/>
      <c r="L363" s="38"/>
      <c r="M363" s="17"/>
      <c r="N363" s="18"/>
      <c r="O363" s="17"/>
      <c r="P363" s="18"/>
      <c r="Q363" s="28"/>
      <c r="R363" s="29"/>
      <c r="S363" s="52"/>
      <c r="T363" s="52"/>
      <c r="U363" s="52"/>
      <c r="V363" s="52"/>
    </row>
    <row r="364" spans="1:22" ht="15.75" customHeight="1">
      <c r="A364" s="9" t="s">
        <v>60</v>
      </c>
      <c r="B364" s="31"/>
      <c r="C364" s="31"/>
      <c r="D364" s="31"/>
      <c r="E364" s="31"/>
      <c r="F364" s="31"/>
      <c r="G364" s="31"/>
      <c r="H364" s="31"/>
      <c r="I364" s="31"/>
      <c r="J364" s="31"/>
      <c r="K364" s="51"/>
      <c r="L364" s="38"/>
      <c r="M364" s="17"/>
      <c r="N364" s="18"/>
      <c r="O364" s="19" t="s">
        <v>48</v>
      </c>
      <c r="P364" s="20">
        <v>48</v>
      </c>
      <c r="Q364" s="21">
        <f>K367</f>
        <v>52</v>
      </c>
      <c r="R364" s="22" t="s">
        <v>3</v>
      </c>
      <c r="S364" s="52"/>
      <c r="T364" s="52"/>
      <c r="U364" s="52"/>
      <c r="V364" s="52"/>
    </row>
    <row r="365" spans="1:22" ht="15.75" customHeight="1">
      <c r="A365" s="9" t="s">
        <v>61</v>
      </c>
      <c r="B365" s="31"/>
      <c r="C365" s="31"/>
      <c r="D365" s="31"/>
      <c r="E365" s="31"/>
      <c r="F365" s="31"/>
      <c r="G365" s="31"/>
      <c r="H365" s="31"/>
      <c r="I365" s="31"/>
      <c r="J365" s="31"/>
      <c r="K365" s="51"/>
      <c r="L365" s="38"/>
      <c r="M365" s="17"/>
      <c r="N365" s="18"/>
      <c r="O365" s="23" t="s">
        <v>50</v>
      </c>
      <c r="P365" s="24">
        <f>IF(P364/B350=0,"",P364/B350)</f>
        <v>0.69565217391304346</v>
      </c>
      <c r="Q365" s="25">
        <f>IF(P364/Q364=0,"",P364/Q364)</f>
        <v>0.92307692307692313</v>
      </c>
      <c r="R365" s="26" t="s">
        <v>51</v>
      </c>
      <c r="S365" s="52"/>
      <c r="T365" s="52"/>
      <c r="U365" s="52"/>
      <c r="V365" s="52"/>
    </row>
    <row r="366" spans="1:22" ht="15.75" customHeight="1">
      <c r="A366" s="9" t="s">
        <v>62</v>
      </c>
      <c r="B366" s="115"/>
      <c r="C366" s="115"/>
      <c r="D366" s="115"/>
      <c r="E366" s="115"/>
      <c r="F366" s="115"/>
      <c r="G366" s="115"/>
      <c r="H366" s="115"/>
      <c r="I366" s="115"/>
      <c r="J366" s="115"/>
      <c r="K366" s="51"/>
      <c r="L366" s="47"/>
      <c r="M366" s="48"/>
      <c r="N366" s="49"/>
      <c r="O366" s="11"/>
      <c r="P366" s="12"/>
      <c r="Q366" s="12"/>
      <c r="R366" s="13"/>
      <c r="S366" s="52"/>
      <c r="T366" s="52"/>
      <c r="U366" s="52"/>
      <c r="V366" s="52"/>
    </row>
    <row r="367" spans="1:22" ht="18" customHeight="1">
      <c r="A367" s="14"/>
      <c r="B367" s="193" t="s">
        <v>37</v>
      </c>
      <c r="C367" s="193"/>
      <c r="D367" s="193"/>
      <c r="E367" s="193"/>
      <c r="F367" s="193"/>
      <c r="G367" s="193"/>
      <c r="H367" s="193"/>
      <c r="I367" s="193"/>
      <c r="J367" s="193"/>
      <c r="K367" s="114">
        <f>SUM(K350:K363)</f>
        <v>52</v>
      </c>
      <c r="L367" s="30">
        <f>IF(K358=0,"",(K357+K358)/B350)</f>
        <v>0.57971014492753625</v>
      </c>
      <c r="M367" s="30">
        <f>IF(K367=0,"",K367/B350)</f>
        <v>0.75362318840579712</v>
      </c>
      <c r="N367" s="30">
        <f>IF(K358=0,"",M367-L367)</f>
        <v>0.17391304347826086</v>
      </c>
      <c r="O367" s="5"/>
      <c r="P367" s="6"/>
      <c r="Q367" s="16"/>
      <c r="R367" s="5"/>
      <c r="S367" s="52"/>
      <c r="T367" s="52"/>
      <c r="U367" s="52"/>
      <c r="V367" s="52"/>
    </row>
    <row r="368" spans="1:22" ht="12.75" customHeight="1">
      <c r="L368" s="5"/>
      <c r="M368" s="5"/>
      <c r="O368" s="5"/>
      <c r="S368" s="52"/>
      <c r="T368" s="52"/>
      <c r="U368" s="52"/>
      <c r="V368" s="52"/>
    </row>
    <row r="369" spans="1:22" ht="12.75" customHeight="1">
      <c r="L369" s="5"/>
      <c r="M369" s="5"/>
      <c r="O369" s="5"/>
      <c r="S369" s="52"/>
      <c r="T369" s="52"/>
      <c r="U369" s="52"/>
      <c r="V369" s="52"/>
    </row>
    <row r="370" spans="1:22" ht="26.25" customHeight="1">
      <c r="A370" s="7"/>
      <c r="B370" s="194" t="s">
        <v>72</v>
      </c>
      <c r="C370" s="194"/>
      <c r="D370" s="194"/>
      <c r="E370" s="194"/>
      <c r="F370" s="194"/>
      <c r="G370" s="194"/>
      <c r="H370" s="194"/>
      <c r="I370" s="194"/>
      <c r="J370" s="194"/>
      <c r="K370" s="113" t="s">
        <v>44</v>
      </c>
      <c r="L370" s="67"/>
      <c r="M370" s="67"/>
      <c r="N370" s="6"/>
      <c r="O370" s="5"/>
      <c r="P370" s="6"/>
      <c r="Q370" s="6"/>
      <c r="R370" s="6"/>
      <c r="S370" s="52"/>
      <c r="T370" s="52"/>
      <c r="U370" s="52"/>
      <c r="V370" s="52"/>
    </row>
    <row r="371" spans="1:22" ht="20.25">
      <c r="A371" s="195" t="s">
        <v>1</v>
      </c>
      <c r="B371" s="197" t="s">
        <v>2</v>
      </c>
      <c r="C371" s="205"/>
      <c r="D371" s="205"/>
      <c r="E371" s="205"/>
      <c r="F371" s="205"/>
      <c r="G371" s="205"/>
      <c r="H371" s="205"/>
      <c r="I371" s="205"/>
      <c r="J371" s="206"/>
      <c r="K371" s="200" t="s">
        <v>3</v>
      </c>
      <c r="L371" s="191" t="s">
        <v>4</v>
      </c>
      <c r="M371" s="191" t="s">
        <v>5</v>
      </c>
      <c r="N371" s="202" t="s">
        <v>6</v>
      </c>
      <c r="O371" s="191" t="s">
        <v>7</v>
      </c>
      <c r="P371" s="189" t="s">
        <v>8</v>
      </c>
      <c r="Q371" s="189" t="s">
        <v>9</v>
      </c>
      <c r="R371" s="191" t="s">
        <v>10</v>
      </c>
      <c r="S371" s="52"/>
      <c r="T371" s="52"/>
      <c r="U371" s="52"/>
      <c r="V371" s="52"/>
    </row>
    <row r="372" spans="1:22" ht="15.75" customHeight="1">
      <c r="A372" s="204"/>
      <c r="B372" s="9" t="s">
        <v>11</v>
      </c>
      <c r="C372" s="9" t="s">
        <v>12</v>
      </c>
      <c r="D372" s="9" t="s">
        <v>13</v>
      </c>
      <c r="E372" s="9" t="s">
        <v>14</v>
      </c>
      <c r="F372" s="9" t="s">
        <v>15</v>
      </c>
      <c r="G372" s="9" t="s">
        <v>16</v>
      </c>
      <c r="H372" s="9" t="s">
        <v>17</v>
      </c>
      <c r="I372" s="9" t="s">
        <v>18</v>
      </c>
      <c r="J372" s="135" t="s">
        <v>19</v>
      </c>
      <c r="K372" s="207"/>
      <c r="L372" s="204"/>
      <c r="M372" s="204"/>
      <c r="N372" s="204"/>
      <c r="O372" s="204"/>
      <c r="P372" s="204"/>
      <c r="Q372" s="204"/>
      <c r="R372" s="204"/>
      <c r="S372" s="52"/>
      <c r="T372" s="52"/>
      <c r="U372" s="52"/>
      <c r="V372" s="52"/>
    </row>
    <row r="373" spans="1:22" ht="15.75" customHeight="1">
      <c r="A373" s="9" t="s">
        <v>44</v>
      </c>
      <c r="B373" s="31">
        <v>78</v>
      </c>
      <c r="C373" s="31"/>
      <c r="D373" s="31"/>
      <c r="E373" s="31"/>
      <c r="F373" s="31"/>
      <c r="G373" s="31"/>
      <c r="H373" s="31"/>
      <c r="I373" s="31"/>
      <c r="J373" s="31"/>
      <c r="K373" s="51"/>
      <c r="L373" s="32"/>
      <c r="M373" s="33"/>
      <c r="N373" s="34"/>
      <c r="O373" s="53"/>
      <c r="P373" s="36">
        <v>78</v>
      </c>
      <c r="Q373" s="54"/>
      <c r="R373" s="53"/>
      <c r="S373" s="52"/>
      <c r="T373" s="52"/>
      <c r="U373" s="52"/>
      <c r="V373" s="52"/>
    </row>
    <row r="374" spans="1:22" ht="15.75" customHeight="1">
      <c r="A374" s="9" t="s">
        <v>45</v>
      </c>
      <c r="B374" s="31"/>
      <c r="C374" s="31">
        <v>68</v>
      </c>
      <c r="D374" s="31"/>
      <c r="E374" s="31"/>
      <c r="F374" s="31"/>
      <c r="G374" s="31"/>
      <c r="H374" s="31"/>
      <c r="I374" s="31"/>
      <c r="J374" s="31"/>
      <c r="K374" s="51"/>
      <c r="L374" s="38"/>
      <c r="M374" s="17"/>
      <c r="N374" s="39"/>
      <c r="O374" s="40">
        <f>IF(C374=0,"",C374/B373)</f>
        <v>0.87179487179487181</v>
      </c>
      <c r="P374" s="41">
        <v>69</v>
      </c>
      <c r="Q374" s="42">
        <f t="shared" ref="Q374:Q381" si="30">IF(P374=0,"",P374/P373)</f>
        <v>0.88461538461538458</v>
      </c>
      <c r="R374" s="42">
        <f t="shared" ref="R374:R381" si="31">IF(P374=0,"",100%-Q374)</f>
        <v>0.11538461538461542</v>
      </c>
      <c r="S374" s="52"/>
      <c r="T374" s="52"/>
      <c r="U374" s="52"/>
      <c r="V374" s="52"/>
    </row>
    <row r="375" spans="1:22" ht="15.75" customHeight="1">
      <c r="A375" s="9" t="s">
        <v>46</v>
      </c>
      <c r="B375" s="31"/>
      <c r="C375" s="31"/>
      <c r="D375" s="31">
        <v>58</v>
      </c>
      <c r="E375" s="31"/>
      <c r="F375" s="31"/>
      <c r="G375" s="31"/>
      <c r="H375" s="31"/>
      <c r="I375" s="31"/>
      <c r="J375" s="31"/>
      <c r="K375" s="51"/>
      <c r="L375" s="38"/>
      <c r="M375" s="17"/>
      <c r="N375" s="39"/>
      <c r="O375" s="40">
        <f>IF(D375=0,"",D375/C374)</f>
        <v>0.8529411764705882</v>
      </c>
      <c r="P375" s="41">
        <v>67</v>
      </c>
      <c r="Q375" s="42">
        <f t="shared" si="30"/>
        <v>0.97101449275362317</v>
      </c>
      <c r="R375" s="42">
        <f t="shared" si="31"/>
        <v>2.8985507246376829E-2</v>
      </c>
      <c r="S375" s="27">
        <f>P375/P373</f>
        <v>0.85897435897435892</v>
      </c>
      <c r="T375" s="52"/>
      <c r="U375" s="52"/>
      <c r="V375" s="52"/>
    </row>
    <row r="376" spans="1:22" ht="15.75" customHeight="1">
      <c r="A376" s="9" t="s">
        <v>47</v>
      </c>
      <c r="B376" s="31"/>
      <c r="C376" s="31"/>
      <c r="D376" s="31"/>
      <c r="E376" s="31">
        <v>53</v>
      </c>
      <c r="F376" s="31"/>
      <c r="G376" s="31"/>
      <c r="H376" s="31"/>
      <c r="I376" s="31"/>
      <c r="J376" s="31"/>
      <c r="K376" s="51"/>
      <c r="L376" s="38"/>
      <c r="M376" s="17"/>
      <c r="N376" s="39"/>
      <c r="O376" s="40">
        <f>IF(E376=0,"",E376/D375)</f>
        <v>0.91379310344827591</v>
      </c>
      <c r="P376" s="41">
        <v>64</v>
      </c>
      <c r="Q376" s="42">
        <f t="shared" si="30"/>
        <v>0.95522388059701491</v>
      </c>
      <c r="R376" s="42">
        <f t="shared" si="31"/>
        <v>4.4776119402985093E-2</v>
      </c>
      <c r="S376" s="52"/>
      <c r="T376" s="52"/>
      <c r="U376" s="52"/>
      <c r="V376" s="52"/>
    </row>
    <row r="377" spans="1:22" ht="15.75" customHeight="1">
      <c r="A377" s="9" t="s">
        <v>49</v>
      </c>
      <c r="B377" s="31"/>
      <c r="C377" s="31"/>
      <c r="D377" s="31"/>
      <c r="E377" s="31"/>
      <c r="F377" s="31">
        <v>53</v>
      </c>
      <c r="G377" s="31"/>
      <c r="H377" s="31"/>
      <c r="I377" s="31"/>
      <c r="J377" s="31"/>
      <c r="K377" s="51"/>
      <c r="L377" s="38"/>
      <c r="M377" s="17"/>
      <c r="N377" s="39"/>
      <c r="O377" s="40">
        <f>IF(F377=0,"",F377/E376)</f>
        <v>1</v>
      </c>
      <c r="P377" s="41">
        <v>60</v>
      </c>
      <c r="Q377" s="42">
        <f t="shared" si="30"/>
        <v>0.9375</v>
      </c>
      <c r="R377" s="42">
        <f t="shared" si="31"/>
        <v>6.25E-2</v>
      </c>
      <c r="S377" s="52"/>
      <c r="T377" s="52"/>
      <c r="U377" s="52"/>
      <c r="V377" s="52"/>
    </row>
    <row r="378" spans="1:22" ht="15.75" customHeight="1">
      <c r="A378" s="9" t="s">
        <v>52</v>
      </c>
      <c r="B378" s="31"/>
      <c r="C378" s="31"/>
      <c r="D378" s="31"/>
      <c r="E378" s="31"/>
      <c r="F378" s="31"/>
      <c r="G378" s="31">
        <v>52</v>
      </c>
      <c r="H378" s="31"/>
      <c r="I378" s="31"/>
      <c r="J378" s="31"/>
      <c r="K378" s="51"/>
      <c r="L378" s="38"/>
      <c r="M378" s="17"/>
      <c r="N378" s="39"/>
      <c r="O378" s="40">
        <f>IF(G378=0,"",G378/F377)</f>
        <v>0.98113207547169812</v>
      </c>
      <c r="P378" s="41">
        <v>59</v>
      </c>
      <c r="Q378" s="42">
        <f t="shared" si="30"/>
        <v>0.98333333333333328</v>
      </c>
      <c r="R378" s="42">
        <f t="shared" si="31"/>
        <v>1.6666666666666718E-2</v>
      </c>
      <c r="S378" s="52"/>
      <c r="T378" s="52"/>
      <c r="U378" s="52"/>
      <c r="V378" s="52"/>
    </row>
    <row r="379" spans="1:22" ht="15.75" customHeight="1">
      <c r="A379" s="9" t="s">
        <v>53</v>
      </c>
      <c r="B379" s="31"/>
      <c r="C379" s="31"/>
      <c r="D379" s="31"/>
      <c r="E379" s="31"/>
      <c r="F379" s="31"/>
      <c r="G379" s="31"/>
      <c r="H379" s="31">
        <v>51</v>
      </c>
      <c r="I379" s="31"/>
      <c r="J379" s="31"/>
      <c r="K379" s="51"/>
      <c r="L379" s="38"/>
      <c r="M379" s="17"/>
      <c r="N379" s="39"/>
      <c r="O379" s="40">
        <f>IF(H379=0,"",H379/G378)</f>
        <v>0.98076923076923073</v>
      </c>
      <c r="P379" s="41">
        <v>59</v>
      </c>
      <c r="Q379" s="42">
        <f t="shared" si="30"/>
        <v>1</v>
      </c>
      <c r="R379" s="42">
        <f t="shared" si="31"/>
        <v>0</v>
      </c>
      <c r="S379" s="52"/>
      <c r="T379" s="52"/>
      <c r="U379" s="52"/>
      <c r="V379" s="52"/>
    </row>
    <row r="380" spans="1:22" ht="15.75" customHeight="1">
      <c r="A380" s="9" t="s">
        <v>54</v>
      </c>
      <c r="B380" s="31"/>
      <c r="C380" s="31"/>
      <c r="D380" s="31"/>
      <c r="E380" s="31"/>
      <c r="F380" s="31"/>
      <c r="G380" s="31"/>
      <c r="H380" s="31"/>
      <c r="I380" s="31">
        <v>51</v>
      </c>
      <c r="J380" s="31"/>
      <c r="K380" s="51"/>
      <c r="L380" s="38"/>
      <c r="M380" s="17"/>
      <c r="N380" s="39"/>
      <c r="O380" s="40">
        <f>IF(I380=0,"",I380/H379)</f>
        <v>1</v>
      </c>
      <c r="P380" s="41">
        <v>59</v>
      </c>
      <c r="Q380" s="42">
        <f t="shared" si="30"/>
        <v>1</v>
      </c>
      <c r="R380" s="42">
        <f t="shared" si="31"/>
        <v>0</v>
      </c>
      <c r="S380" s="52"/>
      <c r="T380" s="52"/>
      <c r="U380" s="52"/>
      <c r="V380" s="52"/>
    </row>
    <row r="381" spans="1:22" ht="15.75" customHeight="1">
      <c r="A381" s="9" t="s">
        <v>55</v>
      </c>
      <c r="B381" s="31"/>
      <c r="C381" s="31"/>
      <c r="D381" s="31"/>
      <c r="E381" s="31"/>
      <c r="F381" s="31"/>
      <c r="G381" s="31"/>
      <c r="H381" s="31"/>
      <c r="I381" s="31"/>
      <c r="J381" s="31">
        <v>48</v>
      </c>
      <c r="K381" s="51">
        <v>40</v>
      </c>
      <c r="L381" s="38"/>
      <c r="M381" s="17"/>
      <c r="N381" s="39"/>
      <c r="O381" s="55">
        <f>IF(J381=0,"",J381/I380)</f>
        <v>0.94117647058823528</v>
      </c>
      <c r="P381" s="41">
        <v>56</v>
      </c>
      <c r="Q381" s="56">
        <f t="shared" si="30"/>
        <v>0.94915254237288138</v>
      </c>
      <c r="R381" s="56">
        <f t="shared" si="31"/>
        <v>5.084745762711862E-2</v>
      </c>
      <c r="S381" s="52"/>
      <c r="T381" s="52"/>
      <c r="U381" s="52"/>
      <c r="V381" s="52"/>
    </row>
    <row r="382" spans="1:22" ht="15.75" customHeight="1">
      <c r="A382" s="9" t="s">
        <v>56</v>
      </c>
      <c r="B382" s="31"/>
      <c r="C382" s="31"/>
      <c r="D382" s="31"/>
      <c r="E382" s="31"/>
      <c r="F382" s="31"/>
      <c r="G382" s="31"/>
      <c r="H382" s="31"/>
      <c r="I382" s="31"/>
      <c r="J382" s="31">
        <v>9</v>
      </c>
      <c r="K382" s="51">
        <v>6</v>
      </c>
      <c r="L382" s="38"/>
      <c r="M382" s="17"/>
      <c r="N382" s="18"/>
      <c r="O382" s="59"/>
      <c r="P382" s="41">
        <v>14</v>
      </c>
      <c r="Q382" s="60"/>
      <c r="R382" s="61"/>
      <c r="S382" s="52"/>
      <c r="T382" s="52"/>
      <c r="U382" s="52"/>
      <c r="V382" s="52"/>
    </row>
    <row r="383" spans="1:22" ht="15.75" customHeight="1">
      <c r="A383" s="9" t="s">
        <v>57</v>
      </c>
      <c r="B383" s="31"/>
      <c r="C383" s="31"/>
      <c r="D383" s="31"/>
      <c r="E383" s="31"/>
      <c r="F383" s="31"/>
      <c r="G383" s="31"/>
      <c r="H383" s="31"/>
      <c r="I383" s="31"/>
      <c r="J383" s="31">
        <v>3</v>
      </c>
      <c r="K383" s="51">
        <v>5</v>
      </c>
      <c r="L383" s="38"/>
      <c r="M383" s="17"/>
      <c r="N383" s="18"/>
      <c r="O383" s="29"/>
      <c r="P383" s="44">
        <v>8</v>
      </c>
      <c r="Q383" s="46"/>
      <c r="R383" s="29"/>
      <c r="S383" s="52"/>
      <c r="T383" s="52"/>
      <c r="U383" s="52"/>
      <c r="V383" s="52"/>
    </row>
    <row r="384" spans="1:22" ht="15.75" customHeight="1">
      <c r="A384" s="9" t="s">
        <v>58</v>
      </c>
      <c r="B384" s="31"/>
      <c r="C384" s="31"/>
      <c r="D384" s="31"/>
      <c r="E384" s="31"/>
      <c r="F384" s="31"/>
      <c r="G384" s="31"/>
      <c r="H384" s="31"/>
      <c r="I384" s="31"/>
      <c r="J384" s="31">
        <v>0</v>
      </c>
      <c r="K384" s="51"/>
      <c r="L384" s="38"/>
      <c r="M384" s="17"/>
      <c r="N384" s="18"/>
      <c r="O384" s="29"/>
      <c r="P384" s="44">
        <v>2</v>
      </c>
      <c r="Q384" s="46"/>
      <c r="R384" s="29"/>
      <c r="S384" s="52"/>
      <c r="T384" s="52"/>
      <c r="U384" s="52"/>
      <c r="V384" s="52"/>
    </row>
    <row r="385" spans="1:22" ht="15.75" customHeight="1">
      <c r="A385" s="9" t="s">
        <v>59</v>
      </c>
      <c r="B385" s="31"/>
      <c r="C385" s="31"/>
      <c r="D385" s="31"/>
      <c r="E385" s="31"/>
      <c r="F385" s="31"/>
      <c r="G385" s="31"/>
      <c r="H385" s="31"/>
      <c r="I385" s="31"/>
      <c r="J385" s="31">
        <v>1</v>
      </c>
      <c r="K385" s="51">
        <v>1</v>
      </c>
      <c r="L385" s="38"/>
      <c r="M385" s="17"/>
      <c r="N385" s="18"/>
      <c r="O385" s="29"/>
      <c r="P385" s="44">
        <v>1</v>
      </c>
      <c r="Q385" s="46"/>
      <c r="R385" s="29"/>
      <c r="S385" s="52"/>
      <c r="T385" s="52"/>
      <c r="U385" s="52"/>
      <c r="V385" s="52"/>
    </row>
    <row r="386" spans="1:22" ht="15.75" customHeight="1">
      <c r="A386" s="9" t="s">
        <v>60</v>
      </c>
      <c r="B386" s="31"/>
      <c r="C386" s="31"/>
      <c r="D386" s="31"/>
      <c r="E386" s="31"/>
      <c r="F386" s="31"/>
      <c r="G386" s="31"/>
      <c r="H386" s="31"/>
      <c r="I386" s="31"/>
      <c r="J386" s="31"/>
      <c r="K386" s="51"/>
      <c r="L386" s="38"/>
      <c r="M386" s="17"/>
      <c r="N386" s="18"/>
      <c r="O386" s="17"/>
      <c r="P386" s="18"/>
      <c r="Q386" s="28"/>
      <c r="R386" s="29"/>
      <c r="S386" s="52"/>
      <c r="T386" s="52"/>
      <c r="U386" s="52"/>
      <c r="V386" s="52"/>
    </row>
    <row r="387" spans="1:22" ht="15.75" customHeight="1">
      <c r="A387" s="9" t="s">
        <v>61</v>
      </c>
      <c r="B387" s="31"/>
      <c r="C387" s="31"/>
      <c r="D387" s="31"/>
      <c r="E387" s="31"/>
      <c r="F387" s="31"/>
      <c r="G387" s="31"/>
      <c r="H387" s="31"/>
      <c r="I387" s="31"/>
      <c r="J387" s="31"/>
      <c r="K387" s="51"/>
      <c r="L387" s="38"/>
      <c r="M387" s="17"/>
      <c r="N387" s="18"/>
      <c r="O387" s="19" t="s">
        <v>48</v>
      </c>
      <c r="P387" s="20">
        <v>52</v>
      </c>
      <c r="Q387" s="21">
        <f>K390</f>
        <v>52</v>
      </c>
      <c r="R387" s="22" t="s">
        <v>3</v>
      </c>
      <c r="S387" s="52"/>
      <c r="T387" s="52"/>
      <c r="U387" s="52"/>
      <c r="V387" s="52"/>
    </row>
    <row r="388" spans="1:22" ht="15.75" customHeight="1">
      <c r="A388" s="9" t="s">
        <v>62</v>
      </c>
      <c r="B388" s="31"/>
      <c r="C388" s="31"/>
      <c r="D388" s="31"/>
      <c r="E388" s="31"/>
      <c r="F388" s="31"/>
      <c r="G388" s="31"/>
      <c r="H388" s="31"/>
      <c r="I388" s="31"/>
      <c r="J388" s="31"/>
      <c r="K388" s="51"/>
      <c r="L388" s="38"/>
      <c r="M388" s="17"/>
      <c r="N388" s="18"/>
      <c r="O388" s="23" t="s">
        <v>50</v>
      </c>
      <c r="P388" s="24">
        <f>IF(P387/B373=0,"",P387/B373)</f>
        <v>0.66666666666666663</v>
      </c>
      <c r="Q388" s="25">
        <f>IF(P387/Q387=0,"",P387/Q387)</f>
        <v>1</v>
      </c>
      <c r="R388" s="26" t="s">
        <v>51</v>
      </c>
      <c r="S388" s="52"/>
      <c r="T388" s="52"/>
      <c r="U388" s="52"/>
      <c r="V388" s="52"/>
    </row>
    <row r="389" spans="1:22" ht="15.75" customHeight="1">
      <c r="A389" s="9" t="s">
        <v>63</v>
      </c>
      <c r="B389" s="115"/>
      <c r="C389" s="115"/>
      <c r="D389" s="115"/>
      <c r="E389" s="115"/>
      <c r="F389" s="115"/>
      <c r="G389" s="115"/>
      <c r="H389" s="115"/>
      <c r="I389" s="115"/>
      <c r="J389" s="115"/>
      <c r="K389" s="51"/>
      <c r="L389" s="47"/>
      <c r="M389" s="48"/>
      <c r="N389" s="49"/>
      <c r="O389" s="11"/>
      <c r="P389" s="12"/>
      <c r="Q389" s="12"/>
      <c r="R389" s="13"/>
      <c r="S389" s="52"/>
      <c r="T389" s="52"/>
      <c r="U389" s="52"/>
      <c r="V389" s="52"/>
    </row>
    <row r="390" spans="1:22" ht="18.75" customHeight="1">
      <c r="A390" s="14"/>
      <c r="B390" s="193" t="s">
        <v>37</v>
      </c>
      <c r="C390" s="193"/>
      <c r="D390" s="193"/>
      <c r="E390" s="193"/>
      <c r="F390" s="193"/>
      <c r="G390" s="193"/>
      <c r="H390" s="193"/>
      <c r="I390" s="193"/>
      <c r="J390" s="193"/>
      <c r="K390" s="114">
        <f>SUM(K373:K386)</f>
        <v>52</v>
      </c>
      <c r="L390" s="30">
        <f>IF(K381=0,"",K381/B373)</f>
        <v>0.51282051282051277</v>
      </c>
      <c r="M390" s="30">
        <f>IF(K390=0,"",K390/B373)</f>
        <v>0.66666666666666663</v>
      </c>
      <c r="N390" s="30">
        <f>IF(K381=0,"",M390-L390)</f>
        <v>0.15384615384615385</v>
      </c>
      <c r="O390" s="5"/>
      <c r="P390" s="6"/>
      <c r="Q390" s="16"/>
      <c r="R390" s="5"/>
      <c r="S390" s="52"/>
      <c r="T390" s="52"/>
      <c r="U390" s="52"/>
      <c r="V390" s="52"/>
    </row>
    <row r="391" spans="1:22" ht="12.75" customHeight="1">
      <c r="L391" s="5"/>
      <c r="M391" s="5"/>
      <c r="O391" s="5"/>
      <c r="S391" s="52"/>
      <c r="T391" s="52"/>
      <c r="U391" s="52"/>
      <c r="V391" s="52"/>
    </row>
    <row r="392" spans="1:22" ht="12.75" customHeight="1">
      <c r="L392" s="5"/>
      <c r="M392" s="5"/>
      <c r="O392" s="5"/>
      <c r="S392" s="52"/>
      <c r="T392" s="52"/>
      <c r="U392" s="52"/>
      <c r="V392" s="52"/>
    </row>
    <row r="393" spans="1:22" ht="26.25" customHeight="1">
      <c r="A393" s="7"/>
      <c r="B393" s="194" t="s">
        <v>72</v>
      </c>
      <c r="C393" s="194"/>
      <c r="D393" s="194"/>
      <c r="E393" s="194"/>
      <c r="F393" s="194"/>
      <c r="G393" s="194"/>
      <c r="H393" s="194"/>
      <c r="I393" s="194"/>
      <c r="J393" s="194"/>
      <c r="K393" s="113" t="s">
        <v>45</v>
      </c>
      <c r="L393" s="67"/>
      <c r="M393" s="67"/>
      <c r="N393" s="6"/>
      <c r="O393" s="5"/>
      <c r="P393" s="6"/>
      <c r="Q393" s="6"/>
      <c r="R393" s="6"/>
      <c r="S393" s="52"/>
      <c r="T393" s="52"/>
      <c r="U393" s="52"/>
      <c r="V393" s="52"/>
    </row>
    <row r="394" spans="1:22" ht="20.25">
      <c r="A394" s="195" t="s">
        <v>1</v>
      </c>
      <c r="B394" s="197" t="s">
        <v>2</v>
      </c>
      <c r="C394" s="205"/>
      <c r="D394" s="205"/>
      <c r="E394" s="205"/>
      <c r="F394" s="205"/>
      <c r="G394" s="205"/>
      <c r="H394" s="205"/>
      <c r="I394" s="205"/>
      <c r="J394" s="206"/>
      <c r="K394" s="200" t="s">
        <v>3</v>
      </c>
      <c r="L394" s="191" t="s">
        <v>4</v>
      </c>
      <c r="M394" s="191" t="s">
        <v>5</v>
      </c>
      <c r="N394" s="202" t="s">
        <v>6</v>
      </c>
      <c r="O394" s="191" t="s">
        <v>7</v>
      </c>
      <c r="P394" s="189" t="s">
        <v>8</v>
      </c>
      <c r="Q394" s="189" t="s">
        <v>9</v>
      </c>
      <c r="R394" s="191" t="s">
        <v>10</v>
      </c>
      <c r="S394" s="52"/>
      <c r="T394" s="52"/>
      <c r="U394" s="52"/>
      <c r="V394" s="52"/>
    </row>
    <row r="395" spans="1:22" ht="15.75" customHeight="1">
      <c r="A395" s="204"/>
      <c r="B395" s="9" t="s">
        <v>11</v>
      </c>
      <c r="C395" s="9" t="s">
        <v>12</v>
      </c>
      <c r="D395" s="9" t="s">
        <v>13</v>
      </c>
      <c r="E395" s="9" t="s">
        <v>14</v>
      </c>
      <c r="F395" s="9" t="s">
        <v>15</v>
      </c>
      <c r="G395" s="9" t="s">
        <v>16</v>
      </c>
      <c r="H395" s="9" t="s">
        <v>17</v>
      </c>
      <c r="I395" s="9" t="s">
        <v>18</v>
      </c>
      <c r="J395" s="135" t="s">
        <v>19</v>
      </c>
      <c r="K395" s="207"/>
      <c r="L395" s="204"/>
      <c r="M395" s="204"/>
      <c r="N395" s="204"/>
      <c r="O395" s="204"/>
      <c r="P395" s="204"/>
      <c r="Q395" s="204"/>
      <c r="R395" s="204"/>
      <c r="S395" s="52"/>
      <c r="T395" s="52"/>
      <c r="U395" s="52"/>
      <c r="V395" s="52"/>
    </row>
    <row r="396" spans="1:22" ht="15.75" customHeight="1">
      <c r="A396" s="9" t="s">
        <v>45</v>
      </c>
      <c r="B396" s="31">
        <v>70</v>
      </c>
      <c r="C396" s="31"/>
      <c r="D396" s="31"/>
      <c r="E396" s="31"/>
      <c r="F396" s="31"/>
      <c r="G396" s="31"/>
      <c r="H396" s="31"/>
      <c r="I396" s="31"/>
      <c r="J396" s="31"/>
      <c r="K396" s="51"/>
      <c r="L396" s="32"/>
      <c r="M396" s="33"/>
      <c r="N396" s="34"/>
      <c r="O396" s="53"/>
      <c r="P396" s="36">
        <v>70</v>
      </c>
      <c r="Q396" s="54"/>
      <c r="R396" s="53"/>
      <c r="S396" s="52"/>
      <c r="T396" s="52"/>
      <c r="U396" s="52"/>
      <c r="V396" s="52"/>
    </row>
    <row r="397" spans="1:22" ht="15.75" customHeight="1">
      <c r="A397" s="9" t="s">
        <v>46</v>
      </c>
      <c r="B397" s="31"/>
      <c r="C397" s="31">
        <v>56</v>
      </c>
      <c r="D397" s="31"/>
      <c r="E397" s="31"/>
      <c r="F397" s="31"/>
      <c r="G397" s="31"/>
      <c r="H397" s="31"/>
      <c r="I397" s="31"/>
      <c r="J397" s="31"/>
      <c r="K397" s="51"/>
      <c r="L397" s="38"/>
      <c r="M397" s="17"/>
      <c r="N397" s="39"/>
      <c r="O397" s="40">
        <f>IF(C397=0,"",C397/B396)</f>
        <v>0.8</v>
      </c>
      <c r="P397" s="41">
        <v>56</v>
      </c>
      <c r="Q397" s="42">
        <f t="shared" ref="Q397:Q404" si="32">IF(P397=0,"",P397/P396)</f>
        <v>0.8</v>
      </c>
      <c r="R397" s="42">
        <f t="shared" ref="R397:R404" si="33">IF(P397=0,"",100%-Q397)</f>
        <v>0.19999999999999996</v>
      </c>
      <c r="S397" s="52"/>
      <c r="T397" s="52"/>
      <c r="U397" s="52"/>
      <c r="V397" s="52"/>
    </row>
    <row r="398" spans="1:22" ht="15.75" customHeight="1">
      <c r="A398" s="9" t="s">
        <v>47</v>
      </c>
      <c r="B398" s="31"/>
      <c r="C398" s="31"/>
      <c r="D398" s="31">
        <v>53</v>
      </c>
      <c r="E398" s="31"/>
      <c r="F398" s="31"/>
      <c r="G398" s="31"/>
      <c r="H398" s="31"/>
      <c r="I398" s="31"/>
      <c r="J398" s="31"/>
      <c r="K398" s="51"/>
      <c r="L398" s="38"/>
      <c r="M398" s="17"/>
      <c r="N398" s="39"/>
      <c r="O398" s="40">
        <f>IF(D398=0,"",D398/C397)</f>
        <v>0.9464285714285714</v>
      </c>
      <c r="P398" s="41">
        <v>55</v>
      </c>
      <c r="Q398" s="42">
        <f t="shared" si="32"/>
        <v>0.9821428571428571</v>
      </c>
      <c r="R398" s="42">
        <f t="shared" si="33"/>
        <v>1.7857142857142905E-2</v>
      </c>
      <c r="S398" s="27">
        <f>P398/P396</f>
        <v>0.7857142857142857</v>
      </c>
      <c r="T398" s="52"/>
      <c r="U398" s="52"/>
      <c r="V398" s="52"/>
    </row>
    <row r="399" spans="1:22" ht="15.75" customHeight="1">
      <c r="A399" s="9" t="s">
        <v>49</v>
      </c>
      <c r="B399" s="31"/>
      <c r="C399" s="31"/>
      <c r="D399" s="31"/>
      <c r="E399" s="31">
        <v>52</v>
      </c>
      <c r="F399" s="31"/>
      <c r="G399" s="31"/>
      <c r="H399" s="31"/>
      <c r="I399" s="31"/>
      <c r="J399" s="31"/>
      <c r="K399" s="51"/>
      <c r="L399" s="38"/>
      <c r="M399" s="17"/>
      <c r="N399" s="39"/>
      <c r="O399" s="40">
        <f>IF(E399=0,"",E399/D398)</f>
        <v>0.98113207547169812</v>
      </c>
      <c r="P399" s="41">
        <v>55</v>
      </c>
      <c r="Q399" s="42">
        <f t="shared" si="32"/>
        <v>1</v>
      </c>
      <c r="R399" s="42">
        <f t="shared" si="33"/>
        <v>0</v>
      </c>
      <c r="S399" s="52"/>
      <c r="T399" s="52"/>
      <c r="U399" s="52"/>
      <c r="V399" s="52"/>
    </row>
    <row r="400" spans="1:22" ht="15.75" customHeight="1">
      <c r="A400" s="9" t="s">
        <v>52</v>
      </c>
      <c r="B400" s="31"/>
      <c r="C400" s="31"/>
      <c r="D400" s="31"/>
      <c r="E400" s="31"/>
      <c r="F400" s="31">
        <v>51</v>
      </c>
      <c r="G400" s="31"/>
      <c r="H400" s="31"/>
      <c r="I400" s="31"/>
      <c r="J400" s="31"/>
      <c r="K400" s="51"/>
      <c r="L400" s="38"/>
      <c r="M400" s="17"/>
      <c r="N400" s="39"/>
      <c r="O400" s="40">
        <f>IF(F400=0,"",F400/E399)</f>
        <v>0.98076923076923073</v>
      </c>
      <c r="P400" s="41">
        <v>54</v>
      </c>
      <c r="Q400" s="42">
        <f t="shared" si="32"/>
        <v>0.98181818181818181</v>
      </c>
      <c r="R400" s="42">
        <f t="shared" si="33"/>
        <v>1.8181818181818188E-2</v>
      </c>
      <c r="S400" s="52"/>
      <c r="T400" s="52"/>
      <c r="U400" s="52"/>
      <c r="V400" s="52"/>
    </row>
    <row r="401" spans="1:22" ht="15.75" customHeight="1">
      <c r="A401" s="9" t="s">
        <v>53</v>
      </c>
      <c r="B401" s="31"/>
      <c r="C401" s="31"/>
      <c r="D401" s="31"/>
      <c r="E401" s="31"/>
      <c r="F401" s="31"/>
      <c r="G401" s="31">
        <v>49</v>
      </c>
      <c r="H401" s="31"/>
      <c r="I401" s="31"/>
      <c r="J401" s="31"/>
      <c r="K401" s="51"/>
      <c r="L401" s="38"/>
      <c r="M401" s="17"/>
      <c r="N401" s="39"/>
      <c r="O401" s="40">
        <f>IF(G401=0,"",G401/F400)</f>
        <v>0.96078431372549022</v>
      </c>
      <c r="P401" s="41">
        <v>54</v>
      </c>
      <c r="Q401" s="42">
        <f t="shared" si="32"/>
        <v>1</v>
      </c>
      <c r="R401" s="42">
        <f t="shared" si="33"/>
        <v>0</v>
      </c>
      <c r="S401" s="52"/>
      <c r="T401" s="52"/>
      <c r="U401" s="52"/>
      <c r="V401" s="52"/>
    </row>
    <row r="402" spans="1:22" ht="15.75" customHeight="1">
      <c r="A402" s="9" t="s">
        <v>54</v>
      </c>
      <c r="B402" s="31"/>
      <c r="C402" s="31"/>
      <c r="D402" s="31"/>
      <c r="E402" s="31"/>
      <c r="F402" s="31"/>
      <c r="G402" s="31"/>
      <c r="H402" s="31">
        <v>47</v>
      </c>
      <c r="I402" s="31"/>
      <c r="J402" s="31"/>
      <c r="K402" s="51"/>
      <c r="L402" s="38"/>
      <c r="M402" s="17"/>
      <c r="N402" s="39"/>
      <c r="O402" s="40">
        <f>IF(H402=0,"",H402/G401)</f>
        <v>0.95918367346938771</v>
      </c>
      <c r="P402" s="41">
        <v>53</v>
      </c>
      <c r="Q402" s="42">
        <f t="shared" si="32"/>
        <v>0.98148148148148151</v>
      </c>
      <c r="R402" s="42">
        <f t="shared" si="33"/>
        <v>1.851851851851849E-2</v>
      </c>
      <c r="S402" s="52"/>
      <c r="T402" s="52"/>
      <c r="U402" s="52"/>
      <c r="V402" s="52"/>
    </row>
    <row r="403" spans="1:22" ht="15.75" customHeight="1">
      <c r="A403" s="9" t="s">
        <v>55</v>
      </c>
      <c r="B403" s="31"/>
      <c r="C403" s="31"/>
      <c r="D403" s="31"/>
      <c r="E403" s="31"/>
      <c r="F403" s="31"/>
      <c r="G403" s="31"/>
      <c r="H403" s="31"/>
      <c r="I403" s="31">
        <v>45</v>
      </c>
      <c r="J403" s="31"/>
      <c r="K403" s="51"/>
      <c r="L403" s="38"/>
      <c r="M403" s="17"/>
      <c r="N403" s="39"/>
      <c r="O403" s="40">
        <f>IF(I403=0,"",I403/H402)</f>
        <v>0.95744680851063835</v>
      </c>
      <c r="P403" s="41">
        <v>52</v>
      </c>
      <c r="Q403" s="42">
        <f t="shared" si="32"/>
        <v>0.98113207547169812</v>
      </c>
      <c r="R403" s="42">
        <f t="shared" si="33"/>
        <v>1.8867924528301883E-2</v>
      </c>
      <c r="S403" s="52"/>
      <c r="T403" s="52"/>
      <c r="U403" s="52"/>
      <c r="V403" s="52"/>
    </row>
    <row r="404" spans="1:22" ht="15.75" customHeight="1">
      <c r="A404" s="9" t="s">
        <v>56</v>
      </c>
      <c r="B404" s="31"/>
      <c r="C404" s="31"/>
      <c r="D404" s="31"/>
      <c r="E404" s="31"/>
      <c r="F404" s="31"/>
      <c r="G404" s="31"/>
      <c r="H404" s="31"/>
      <c r="I404" s="31"/>
      <c r="J404" s="31">
        <v>45</v>
      </c>
      <c r="K404" s="51">
        <v>38</v>
      </c>
      <c r="L404" s="38"/>
      <c r="M404" s="17"/>
      <c r="N404" s="39"/>
      <c r="O404" s="55">
        <f>IF(J404=0,"",J404/I403)</f>
        <v>1</v>
      </c>
      <c r="P404" s="41">
        <v>52</v>
      </c>
      <c r="Q404" s="56">
        <f t="shared" si="32"/>
        <v>1</v>
      </c>
      <c r="R404" s="56">
        <f t="shared" si="33"/>
        <v>0</v>
      </c>
      <c r="S404" s="52"/>
      <c r="T404" s="52"/>
      <c r="U404" s="52"/>
      <c r="V404" s="52"/>
    </row>
    <row r="405" spans="1:22" ht="15.75" customHeight="1">
      <c r="A405" s="9" t="s">
        <v>57</v>
      </c>
      <c r="B405" s="31"/>
      <c r="C405" s="31"/>
      <c r="D405" s="31"/>
      <c r="E405" s="31"/>
      <c r="F405" s="31"/>
      <c r="G405" s="31"/>
      <c r="H405" s="31"/>
      <c r="I405" s="31"/>
      <c r="J405" s="31">
        <v>4</v>
      </c>
      <c r="K405" s="51">
        <v>2</v>
      </c>
      <c r="L405" s="38"/>
      <c r="M405" s="17"/>
      <c r="N405" s="18"/>
      <c r="O405" s="59"/>
      <c r="P405" s="41">
        <v>7</v>
      </c>
      <c r="Q405" s="60"/>
      <c r="R405" s="61"/>
      <c r="S405" s="52"/>
      <c r="T405" s="52"/>
      <c r="U405" s="52"/>
      <c r="V405" s="52"/>
    </row>
    <row r="406" spans="1:22" ht="15.75" customHeight="1">
      <c r="A406" s="9" t="s">
        <v>58</v>
      </c>
      <c r="B406" s="31"/>
      <c r="C406" s="31"/>
      <c r="D406" s="31"/>
      <c r="E406" s="31"/>
      <c r="F406" s="31"/>
      <c r="G406" s="31"/>
      <c r="H406" s="31"/>
      <c r="I406" s="31"/>
      <c r="J406" s="31">
        <v>5</v>
      </c>
      <c r="K406" s="51">
        <v>2</v>
      </c>
      <c r="L406" s="38"/>
      <c r="M406" s="17"/>
      <c r="N406" s="18"/>
      <c r="O406" s="29"/>
      <c r="P406" s="44">
        <v>6</v>
      </c>
      <c r="Q406" s="46"/>
      <c r="R406" s="29"/>
      <c r="S406" s="52"/>
      <c r="T406" s="52"/>
      <c r="U406" s="52"/>
      <c r="V406" s="52"/>
    </row>
    <row r="407" spans="1:22" ht="15.75" customHeight="1">
      <c r="A407" s="9" t="s">
        <v>59</v>
      </c>
      <c r="B407" s="31"/>
      <c r="C407" s="31"/>
      <c r="D407" s="31"/>
      <c r="E407" s="31"/>
      <c r="F407" s="31"/>
      <c r="G407" s="31"/>
      <c r="H407" s="31"/>
      <c r="I407" s="31"/>
      <c r="J407" s="31">
        <v>3</v>
      </c>
      <c r="K407" s="51"/>
      <c r="L407" s="38"/>
      <c r="M407" s="17"/>
      <c r="N407" s="18"/>
      <c r="O407" s="29"/>
      <c r="P407" s="44">
        <v>3</v>
      </c>
      <c r="Q407" s="46"/>
      <c r="R407" s="29"/>
      <c r="S407" s="52"/>
      <c r="T407" s="52"/>
      <c r="U407" s="52"/>
      <c r="V407" s="52"/>
    </row>
    <row r="408" spans="1:22" ht="15.75" customHeight="1">
      <c r="A408" s="9" t="s">
        <v>60</v>
      </c>
      <c r="B408" s="31"/>
      <c r="C408" s="31"/>
      <c r="D408" s="31"/>
      <c r="E408" s="31"/>
      <c r="F408" s="31"/>
      <c r="G408" s="31"/>
      <c r="H408" s="31"/>
      <c r="I408" s="31"/>
      <c r="J408" s="31">
        <v>3</v>
      </c>
      <c r="K408" s="51">
        <v>2</v>
      </c>
      <c r="L408" s="38"/>
      <c r="M408" s="17"/>
      <c r="N408" s="18"/>
      <c r="O408" s="29"/>
      <c r="P408" s="44">
        <v>3</v>
      </c>
      <c r="Q408" s="46"/>
      <c r="R408" s="29"/>
      <c r="S408" s="52"/>
      <c r="T408" s="52"/>
      <c r="U408" s="52"/>
      <c r="V408" s="52"/>
    </row>
    <row r="409" spans="1:22" ht="15.75" customHeight="1">
      <c r="A409" s="9" t="s">
        <v>61</v>
      </c>
      <c r="B409" s="31"/>
      <c r="C409" s="31"/>
      <c r="D409" s="31"/>
      <c r="E409" s="31"/>
      <c r="F409" s="31"/>
      <c r="G409" s="31"/>
      <c r="H409" s="31"/>
      <c r="I409" s="31"/>
      <c r="J409" s="31">
        <v>1</v>
      </c>
      <c r="K409" s="51"/>
      <c r="L409" s="38"/>
      <c r="M409" s="17"/>
      <c r="N409" s="18"/>
      <c r="O409" s="17"/>
      <c r="P409" s="18"/>
      <c r="Q409" s="28"/>
      <c r="R409" s="29"/>
      <c r="S409" s="52"/>
      <c r="T409" s="52"/>
      <c r="U409" s="52"/>
      <c r="V409" s="52"/>
    </row>
    <row r="410" spans="1:22" ht="15.75" customHeight="1">
      <c r="A410" s="9" t="s">
        <v>62</v>
      </c>
      <c r="B410" s="31"/>
      <c r="C410" s="31"/>
      <c r="D410" s="31"/>
      <c r="E410" s="31"/>
      <c r="F410" s="31"/>
      <c r="G410" s="31"/>
      <c r="H410" s="31"/>
      <c r="I410" s="31"/>
      <c r="J410" s="31"/>
      <c r="K410" s="51"/>
      <c r="L410" s="38"/>
      <c r="M410" s="17"/>
      <c r="N410" s="18"/>
      <c r="O410" s="19" t="s">
        <v>48</v>
      </c>
      <c r="P410" s="20">
        <v>44</v>
      </c>
      <c r="Q410" s="21">
        <f>K413</f>
        <v>44</v>
      </c>
      <c r="R410" s="22" t="s">
        <v>3</v>
      </c>
      <c r="S410" s="52"/>
      <c r="T410" s="52"/>
      <c r="U410" s="52"/>
      <c r="V410" s="52"/>
    </row>
    <row r="411" spans="1:22" ht="15.75" customHeight="1">
      <c r="A411" s="9" t="s">
        <v>63</v>
      </c>
      <c r="B411" s="31"/>
      <c r="C411" s="31"/>
      <c r="D411" s="31"/>
      <c r="E411" s="31"/>
      <c r="F411" s="31"/>
      <c r="G411" s="31"/>
      <c r="H411" s="31"/>
      <c r="I411" s="31"/>
      <c r="J411" s="31"/>
      <c r="K411" s="51"/>
      <c r="L411" s="38"/>
      <c r="M411" s="17"/>
      <c r="N411" s="18"/>
      <c r="O411" s="23" t="s">
        <v>50</v>
      </c>
      <c r="P411" s="24">
        <f>IF(P410/B396=0,"",P410/B396)</f>
        <v>0.62857142857142856</v>
      </c>
      <c r="Q411" s="25">
        <f>IF(P410/Q410=0,"",P410/Q410)</f>
        <v>1</v>
      </c>
      <c r="R411" s="26" t="s">
        <v>51</v>
      </c>
      <c r="S411" s="52"/>
      <c r="T411" s="52"/>
      <c r="U411" s="52"/>
      <c r="V411" s="52"/>
    </row>
    <row r="412" spans="1:22" ht="15.75" customHeight="1">
      <c r="A412" s="9" t="s">
        <v>64</v>
      </c>
      <c r="B412" s="115"/>
      <c r="C412" s="115"/>
      <c r="D412" s="115"/>
      <c r="E412" s="115"/>
      <c r="F412" s="115"/>
      <c r="G412" s="115"/>
      <c r="H412" s="115"/>
      <c r="I412" s="115"/>
      <c r="J412" s="115"/>
      <c r="K412" s="51"/>
      <c r="L412" s="47"/>
      <c r="M412" s="48"/>
      <c r="N412" s="49"/>
      <c r="O412" s="11"/>
      <c r="P412" s="12"/>
      <c r="Q412" s="12"/>
      <c r="R412" s="13"/>
      <c r="S412" s="52"/>
      <c r="T412" s="52"/>
      <c r="U412" s="52"/>
      <c r="V412" s="52"/>
    </row>
    <row r="413" spans="1:22" ht="18.75" customHeight="1">
      <c r="A413" s="14"/>
      <c r="B413" s="193" t="s">
        <v>37</v>
      </c>
      <c r="C413" s="193"/>
      <c r="D413" s="193"/>
      <c r="E413" s="193"/>
      <c r="F413" s="193"/>
      <c r="G413" s="193"/>
      <c r="H413" s="193"/>
      <c r="I413" s="193"/>
      <c r="J413" s="193"/>
      <c r="K413" s="114">
        <f>SUM(K396:K409)</f>
        <v>44</v>
      </c>
      <c r="L413" s="30">
        <f>IF(K404=0,"",K404/B396)</f>
        <v>0.54285714285714282</v>
      </c>
      <c r="M413" s="30">
        <f>IF(K413=0,"",K413/B396)</f>
        <v>0.62857142857142856</v>
      </c>
      <c r="N413" s="30">
        <f>IF(K404=0,"",M413-L413)</f>
        <v>8.5714285714285743E-2</v>
      </c>
      <c r="O413" s="5"/>
      <c r="P413" s="6"/>
      <c r="Q413" s="16"/>
      <c r="R413" s="5"/>
      <c r="S413" s="52"/>
      <c r="T413" s="52"/>
      <c r="U413" s="52"/>
      <c r="V413" s="52"/>
    </row>
    <row r="414" spans="1:22" ht="12.75" customHeight="1">
      <c r="L414" s="5"/>
      <c r="M414" s="5"/>
      <c r="O414" s="5"/>
      <c r="S414" s="52"/>
      <c r="T414" s="52"/>
      <c r="U414" s="52"/>
      <c r="V414" s="52"/>
    </row>
    <row r="415" spans="1:22" ht="12.75" customHeight="1">
      <c r="L415" s="5"/>
      <c r="M415" s="5"/>
      <c r="O415" s="5"/>
      <c r="S415" s="52"/>
      <c r="T415" s="52"/>
      <c r="U415" s="52"/>
      <c r="V415" s="52"/>
    </row>
    <row r="416" spans="1:22" ht="26.25" customHeight="1">
      <c r="A416" s="7"/>
      <c r="B416" s="194" t="s">
        <v>84</v>
      </c>
      <c r="C416" s="194"/>
      <c r="D416" s="194"/>
      <c r="E416" s="194"/>
      <c r="F416" s="194"/>
      <c r="G416" s="194"/>
      <c r="H416" s="194"/>
      <c r="I416" s="194"/>
      <c r="J416" s="194"/>
      <c r="K416" s="113" t="s">
        <v>46</v>
      </c>
      <c r="L416" s="67"/>
      <c r="M416" s="67"/>
      <c r="N416" s="6"/>
      <c r="O416" s="5"/>
      <c r="P416" s="6"/>
      <c r="Q416" s="6"/>
      <c r="R416" s="6"/>
      <c r="S416" s="52"/>
      <c r="T416" s="52"/>
      <c r="U416" s="52"/>
      <c r="V416" s="52"/>
    </row>
    <row r="417" spans="1:22" ht="20.25">
      <c r="A417" s="195" t="s">
        <v>1</v>
      </c>
      <c r="B417" s="197" t="s">
        <v>2</v>
      </c>
      <c r="C417" s="205"/>
      <c r="D417" s="205"/>
      <c r="E417" s="205"/>
      <c r="F417" s="205"/>
      <c r="G417" s="205"/>
      <c r="H417" s="205"/>
      <c r="I417" s="205"/>
      <c r="J417" s="206"/>
      <c r="K417" s="200" t="s">
        <v>3</v>
      </c>
      <c r="L417" s="191" t="s">
        <v>4</v>
      </c>
      <c r="M417" s="191" t="s">
        <v>5</v>
      </c>
      <c r="N417" s="202" t="s">
        <v>6</v>
      </c>
      <c r="O417" s="191" t="s">
        <v>7</v>
      </c>
      <c r="P417" s="189" t="s">
        <v>8</v>
      </c>
      <c r="Q417" s="189" t="s">
        <v>9</v>
      </c>
      <c r="R417" s="191" t="s">
        <v>10</v>
      </c>
      <c r="S417" s="52"/>
      <c r="T417" s="52"/>
      <c r="U417" s="52"/>
      <c r="V417" s="52"/>
    </row>
    <row r="418" spans="1:22" ht="15.75" customHeight="1">
      <c r="A418" s="204"/>
      <c r="B418" s="9" t="s">
        <v>11</v>
      </c>
      <c r="C418" s="9" t="s">
        <v>12</v>
      </c>
      <c r="D418" s="9" t="s">
        <v>13</v>
      </c>
      <c r="E418" s="9" t="s">
        <v>14</v>
      </c>
      <c r="F418" s="9" t="s">
        <v>15</v>
      </c>
      <c r="G418" s="9" t="s">
        <v>16</v>
      </c>
      <c r="H418" s="9" t="s">
        <v>17</v>
      </c>
      <c r="I418" s="9" t="s">
        <v>18</v>
      </c>
      <c r="J418" s="135" t="s">
        <v>19</v>
      </c>
      <c r="K418" s="207"/>
      <c r="L418" s="204"/>
      <c r="M418" s="204"/>
      <c r="N418" s="204"/>
      <c r="O418" s="204"/>
      <c r="P418" s="204"/>
      <c r="Q418" s="204"/>
      <c r="R418" s="204"/>
      <c r="S418" s="52"/>
      <c r="T418" s="52"/>
      <c r="U418" s="52"/>
      <c r="V418" s="52"/>
    </row>
    <row r="419" spans="1:22" ht="15.75" customHeight="1">
      <c r="A419" s="9" t="s">
        <v>46</v>
      </c>
      <c r="B419" s="31">
        <v>80</v>
      </c>
      <c r="C419" s="31"/>
      <c r="D419" s="31"/>
      <c r="E419" s="31"/>
      <c r="F419" s="31"/>
      <c r="G419" s="31"/>
      <c r="H419" s="31"/>
      <c r="I419" s="31"/>
      <c r="J419" s="31"/>
      <c r="K419" s="51"/>
      <c r="L419" s="32"/>
      <c r="M419" s="33"/>
      <c r="N419" s="34"/>
      <c r="O419" s="53"/>
      <c r="P419" s="36">
        <v>80</v>
      </c>
      <c r="Q419" s="54"/>
      <c r="R419" s="53"/>
      <c r="S419" s="52"/>
      <c r="T419" s="52"/>
      <c r="U419" s="52"/>
      <c r="V419" s="52"/>
    </row>
    <row r="420" spans="1:22" ht="15.75" customHeight="1">
      <c r="A420" s="9" t="s">
        <v>47</v>
      </c>
      <c r="B420" s="31"/>
      <c r="C420" s="31">
        <v>68</v>
      </c>
      <c r="D420" s="31"/>
      <c r="E420" s="31"/>
      <c r="F420" s="31"/>
      <c r="G420" s="31"/>
      <c r="H420" s="31"/>
      <c r="I420" s="31"/>
      <c r="J420" s="31"/>
      <c r="K420" s="51"/>
      <c r="L420" s="38"/>
      <c r="M420" s="17"/>
      <c r="N420" s="39"/>
      <c r="O420" s="40">
        <f>IF(C420=0,"",C420/B419)</f>
        <v>0.85</v>
      </c>
      <c r="P420" s="41">
        <v>68</v>
      </c>
      <c r="Q420" s="42">
        <f t="shared" ref="Q420:Q427" si="34">IF(P420=0,"",P420/P419)</f>
        <v>0.85</v>
      </c>
      <c r="R420" s="42">
        <f t="shared" ref="R420:R427" si="35">IF(P420=0,"",100%-Q420)</f>
        <v>0.15000000000000002</v>
      </c>
      <c r="S420" s="52"/>
      <c r="T420" s="52"/>
      <c r="U420" s="52"/>
      <c r="V420" s="52"/>
    </row>
    <row r="421" spans="1:22" ht="15.75" customHeight="1">
      <c r="A421" s="9" t="s">
        <v>49</v>
      </c>
      <c r="B421" s="31"/>
      <c r="C421" s="31"/>
      <c r="D421" s="31">
        <v>59</v>
      </c>
      <c r="E421" s="31"/>
      <c r="F421" s="31"/>
      <c r="G421" s="31"/>
      <c r="H421" s="31"/>
      <c r="I421" s="31"/>
      <c r="J421" s="31"/>
      <c r="K421" s="51"/>
      <c r="L421" s="38"/>
      <c r="M421" s="17"/>
      <c r="N421" s="39"/>
      <c r="O421" s="40">
        <f>IF(D421=0,"",D421/C420)</f>
        <v>0.86764705882352944</v>
      </c>
      <c r="P421" s="41">
        <v>65</v>
      </c>
      <c r="Q421" s="42">
        <f t="shared" si="34"/>
        <v>0.95588235294117652</v>
      </c>
      <c r="R421" s="42">
        <f t="shared" si="35"/>
        <v>4.4117647058823484E-2</v>
      </c>
      <c r="S421" s="27">
        <f>P421/P419</f>
        <v>0.8125</v>
      </c>
      <c r="T421" s="52"/>
      <c r="U421" s="52"/>
      <c r="V421" s="52"/>
    </row>
    <row r="422" spans="1:22" ht="15.75" customHeight="1">
      <c r="A422" s="9" t="s">
        <v>52</v>
      </c>
      <c r="B422" s="31"/>
      <c r="C422" s="31"/>
      <c r="D422" s="31"/>
      <c r="E422" s="31">
        <v>55</v>
      </c>
      <c r="F422" s="31"/>
      <c r="G422" s="31"/>
      <c r="H422" s="31"/>
      <c r="I422" s="31"/>
      <c r="J422" s="31"/>
      <c r="K422" s="51"/>
      <c r="L422" s="38"/>
      <c r="M422" s="17"/>
      <c r="N422" s="39"/>
      <c r="O422" s="40">
        <f>IF(E422=0,"",E422/D421)</f>
        <v>0.93220338983050843</v>
      </c>
      <c r="P422" s="41">
        <v>59</v>
      </c>
      <c r="Q422" s="42">
        <f t="shared" si="34"/>
        <v>0.90769230769230769</v>
      </c>
      <c r="R422" s="42">
        <f t="shared" si="35"/>
        <v>9.2307692307692313E-2</v>
      </c>
      <c r="S422" s="52"/>
      <c r="T422" s="52"/>
      <c r="U422" s="52"/>
      <c r="V422" s="52"/>
    </row>
    <row r="423" spans="1:22" ht="15.75" customHeight="1">
      <c r="A423" s="9" t="s">
        <v>53</v>
      </c>
      <c r="B423" s="31"/>
      <c r="C423" s="31"/>
      <c r="D423" s="31"/>
      <c r="E423" s="31"/>
      <c r="F423" s="31">
        <v>49</v>
      </c>
      <c r="G423" s="31"/>
      <c r="H423" s="31"/>
      <c r="I423" s="31"/>
      <c r="J423" s="31"/>
      <c r="K423" s="51"/>
      <c r="L423" s="38"/>
      <c r="M423" s="17"/>
      <c r="N423" s="39"/>
      <c r="O423" s="40">
        <f>IF(F423=0,"",F423/E422)</f>
        <v>0.89090909090909087</v>
      </c>
      <c r="P423" s="41">
        <v>58</v>
      </c>
      <c r="Q423" s="42">
        <f t="shared" si="34"/>
        <v>0.98305084745762716</v>
      </c>
      <c r="R423" s="42">
        <f t="shared" si="35"/>
        <v>1.6949152542372836E-2</v>
      </c>
      <c r="S423" s="52"/>
      <c r="T423" s="52"/>
      <c r="U423" s="52"/>
      <c r="V423" s="52"/>
    </row>
    <row r="424" spans="1:22" ht="15.75" customHeight="1">
      <c r="A424" s="9" t="s">
        <v>54</v>
      </c>
      <c r="B424" s="31"/>
      <c r="C424" s="31"/>
      <c r="D424" s="31"/>
      <c r="E424" s="31"/>
      <c r="F424" s="31"/>
      <c r="G424" s="31">
        <v>45</v>
      </c>
      <c r="H424" s="31"/>
      <c r="I424" s="31"/>
      <c r="J424" s="31"/>
      <c r="K424" s="51"/>
      <c r="L424" s="38"/>
      <c r="M424" s="17"/>
      <c r="N424" s="39"/>
      <c r="O424" s="40">
        <f>IF(G424=0,"",G424/F423)</f>
        <v>0.91836734693877553</v>
      </c>
      <c r="P424" s="41">
        <v>56</v>
      </c>
      <c r="Q424" s="42">
        <f t="shared" si="34"/>
        <v>0.96551724137931039</v>
      </c>
      <c r="R424" s="42">
        <f t="shared" si="35"/>
        <v>3.4482758620689613E-2</v>
      </c>
      <c r="S424" s="52"/>
      <c r="T424" s="52"/>
      <c r="U424" s="52"/>
      <c r="V424" s="52"/>
    </row>
    <row r="425" spans="1:22" ht="15.75" customHeight="1">
      <c r="A425" s="9" t="s">
        <v>55</v>
      </c>
      <c r="B425" s="31"/>
      <c r="C425" s="31"/>
      <c r="D425" s="31"/>
      <c r="E425" s="31"/>
      <c r="F425" s="31"/>
      <c r="G425" s="31"/>
      <c r="H425" s="31">
        <v>44</v>
      </c>
      <c r="I425" s="31"/>
      <c r="J425" s="31"/>
      <c r="K425" s="51"/>
      <c r="L425" s="38"/>
      <c r="M425" s="17"/>
      <c r="N425" s="39"/>
      <c r="O425" s="40">
        <f>IF(H425=0,"",H425/G424)</f>
        <v>0.97777777777777775</v>
      </c>
      <c r="P425" s="41">
        <v>53</v>
      </c>
      <c r="Q425" s="42">
        <f t="shared" si="34"/>
        <v>0.9464285714285714</v>
      </c>
      <c r="R425" s="42">
        <f t="shared" si="35"/>
        <v>5.3571428571428603E-2</v>
      </c>
      <c r="S425" s="52"/>
      <c r="T425" s="52"/>
      <c r="U425" s="52"/>
      <c r="V425" s="52"/>
    </row>
    <row r="426" spans="1:22" ht="15.75" customHeight="1">
      <c r="A426" s="9" t="s">
        <v>56</v>
      </c>
      <c r="B426" s="31"/>
      <c r="C426" s="31"/>
      <c r="D426" s="31"/>
      <c r="E426" s="31"/>
      <c r="F426" s="31"/>
      <c r="G426" s="31"/>
      <c r="H426" s="31"/>
      <c r="I426" s="31">
        <v>40</v>
      </c>
      <c r="J426" s="31"/>
      <c r="K426" s="51"/>
      <c r="L426" s="38"/>
      <c r="M426" s="17"/>
      <c r="N426" s="39"/>
      <c r="O426" s="40">
        <f>IF(I426=0,"",I426/H425)</f>
        <v>0.90909090909090906</v>
      </c>
      <c r="P426" s="41">
        <v>52</v>
      </c>
      <c r="Q426" s="42">
        <f t="shared" si="34"/>
        <v>0.98113207547169812</v>
      </c>
      <c r="R426" s="42">
        <f t="shared" si="35"/>
        <v>1.8867924528301883E-2</v>
      </c>
      <c r="S426" s="52"/>
      <c r="T426" s="52"/>
      <c r="U426" s="52"/>
      <c r="V426" s="52"/>
    </row>
    <row r="427" spans="1:22" ht="15.75" customHeight="1">
      <c r="A427" s="9" t="s">
        <v>57</v>
      </c>
      <c r="B427" s="31"/>
      <c r="C427" s="31"/>
      <c r="D427" s="31"/>
      <c r="E427" s="31"/>
      <c r="F427" s="31"/>
      <c r="G427" s="31"/>
      <c r="H427" s="31"/>
      <c r="I427" s="31"/>
      <c r="J427" s="31">
        <v>37</v>
      </c>
      <c r="K427" s="51">
        <v>30</v>
      </c>
      <c r="L427" s="38"/>
      <c r="M427" s="17"/>
      <c r="N427" s="39"/>
      <c r="O427" s="55">
        <f>IF(J427=0,"",J427/I426)</f>
        <v>0.92500000000000004</v>
      </c>
      <c r="P427" s="41">
        <v>52</v>
      </c>
      <c r="Q427" s="56">
        <f t="shared" si="34"/>
        <v>1</v>
      </c>
      <c r="R427" s="56">
        <f t="shared" si="35"/>
        <v>0</v>
      </c>
      <c r="S427" s="52"/>
      <c r="T427" s="52"/>
      <c r="U427" s="52"/>
      <c r="V427" s="52"/>
    </row>
    <row r="428" spans="1:22" ht="15.75" customHeight="1">
      <c r="A428" s="9" t="s">
        <v>58</v>
      </c>
      <c r="B428" s="31"/>
      <c r="C428" s="31"/>
      <c r="D428" s="31"/>
      <c r="E428" s="31"/>
      <c r="F428" s="31"/>
      <c r="G428" s="31"/>
      <c r="H428" s="31"/>
      <c r="I428" s="31"/>
      <c r="J428" s="31">
        <v>12</v>
      </c>
      <c r="K428" s="51">
        <v>14</v>
      </c>
      <c r="L428" s="38"/>
      <c r="M428" s="17"/>
      <c r="N428" s="18"/>
      <c r="O428" s="59"/>
      <c r="P428" s="41">
        <v>19</v>
      </c>
      <c r="Q428" s="60"/>
      <c r="R428" s="61"/>
      <c r="S428" s="52"/>
      <c r="T428" s="52"/>
      <c r="U428" s="52"/>
      <c r="V428" s="52"/>
    </row>
    <row r="429" spans="1:22" ht="15.75" customHeight="1">
      <c r="A429" s="9" t="s">
        <v>59</v>
      </c>
      <c r="B429" s="31"/>
      <c r="C429" s="31"/>
      <c r="D429" s="31"/>
      <c r="E429" s="31"/>
      <c r="F429" s="31"/>
      <c r="G429" s="31"/>
      <c r="H429" s="31"/>
      <c r="I429" s="31"/>
      <c r="J429" s="31">
        <v>3</v>
      </c>
      <c r="K429" s="51">
        <v>2</v>
      </c>
      <c r="L429" s="38"/>
      <c r="M429" s="17"/>
      <c r="N429" s="18"/>
      <c r="O429" s="29"/>
      <c r="P429" s="44">
        <v>5</v>
      </c>
      <c r="Q429" s="46"/>
      <c r="R429" s="29"/>
      <c r="S429" s="52"/>
      <c r="T429" s="52"/>
      <c r="U429" s="52"/>
      <c r="V429" s="52"/>
    </row>
    <row r="430" spans="1:22" ht="15.75" customHeight="1">
      <c r="A430" s="9" t="s">
        <v>60</v>
      </c>
      <c r="B430" s="31"/>
      <c r="C430" s="31"/>
      <c r="D430" s="31"/>
      <c r="E430" s="31"/>
      <c r="F430" s="31"/>
      <c r="G430" s="31"/>
      <c r="H430" s="31"/>
      <c r="I430" s="31"/>
      <c r="J430" s="31">
        <v>1</v>
      </c>
      <c r="K430" s="51">
        <v>1</v>
      </c>
      <c r="L430" s="38"/>
      <c r="M430" s="17"/>
      <c r="N430" s="18"/>
      <c r="O430" s="29"/>
      <c r="P430" s="44">
        <v>1</v>
      </c>
      <c r="Q430" s="46"/>
      <c r="R430" s="29"/>
      <c r="S430" s="52"/>
      <c r="T430" s="52"/>
      <c r="U430" s="52"/>
      <c r="V430" s="52"/>
    </row>
    <row r="431" spans="1:22" ht="15.75" customHeight="1">
      <c r="A431" s="9" t="s">
        <v>61</v>
      </c>
      <c r="B431" s="31"/>
      <c r="C431" s="31"/>
      <c r="D431" s="31"/>
      <c r="E431" s="31"/>
      <c r="F431" s="31"/>
      <c r="G431" s="31"/>
      <c r="H431" s="31"/>
      <c r="I431" s="31"/>
      <c r="J431" s="31"/>
      <c r="K431" s="51"/>
      <c r="L431" s="38"/>
      <c r="M431" s="17"/>
      <c r="N431" s="18"/>
      <c r="O431" s="29"/>
      <c r="P431" s="44"/>
      <c r="Q431" s="46"/>
      <c r="R431" s="29"/>
      <c r="S431" s="52"/>
      <c r="T431" s="52"/>
      <c r="U431" s="52"/>
      <c r="V431" s="52"/>
    </row>
    <row r="432" spans="1:22" ht="15.75" customHeight="1">
      <c r="A432" s="9" t="s">
        <v>62</v>
      </c>
      <c r="B432" s="31"/>
      <c r="C432" s="31"/>
      <c r="D432" s="31"/>
      <c r="E432" s="31"/>
      <c r="F432" s="31"/>
      <c r="G432" s="31"/>
      <c r="H432" s="31"/>
      <c r="I432" s="31"/>
      <c r="J432" s="31"/>
      <c r="K432" s="51"/>
      <c r="L432" s="38"/>
      <c r="M432" s="17"/>
      <c r="N432" s="18"/>
      <c r="O432" s="17"/>
      <c r="P432" s="18"/>
      <c r="Q432" s="28"/>
      <c r="R432" s="29"/>
      <c r="S432" s="52"/>
      <c r="T432" s="52"/>
      <c r="U432" s="52"/>
      <c r="V432" s="52"/>
    </row>
    <row r="433" spans="1:22" ht="15.75" customHeight="1">
      <c r="A433" s="9" t="s">
        <v>63</v>
      </c>
      <c r="B433" s="31"/>
      <c r="C433" s="31"/>
      <c r="D433" s="31"/>
      <c r="E433" s="31"/>
      <c r="F433" s="31"/>
      <c r="G433" s="31"/>
      <c r="H433" s="31"/>
      <c r="I433" s="31"/>
      <c r="J433" s="31"/>
      <c r="K433" s="51"/>
      <c r="L433" s="38"/>
      <c r="M433" s="17"/>
      <c r="N433" s="18"/>
      <c r="O433" s="19" t="s">
        <v>48</v>
      </c>
      <c r="P433" s="20">
        <v>43</v>
      </c>
      <c r="Q433" s="21">
        <f>K436</f>
        <v>47</v>
      </c>
      <c r="R433" s="22" t="s">
        <v>3</v>
      </c>
      <c r="S433" s="52"/>
      <c r="T433" s="52"/>
      <c r="U433" s="52"/>
      <c r="V433" s="52"/>
    </row>
    <row r="434" spans="1:22" ht="15.75" customHeight="1">
      <c r="A434" s="9" t="s">
        <v>64</v>
      </c>
      <c r="B434" s="31"/>
      <c r="C434" s="31"/>
      <c r="D434" s="31"/>
      <c r="E434" s="31"/>
      <c r="F434" s="31"/>
      <c r="G434" s="31"/>
      <c r="H434" s="31"/>
      <c r="I434" s="31"/>
      <c r="J434" s="31"/>
      <c r="K434" s="51"/>
      <c r="L434" s="38"/>
      <c r="M434" s="17"/>
      <c r="N434" s="18"/>
      <c r="O434" s="23" t="s">
        <v>50</v>
      </c>
      <c r="P434" s="24">
        <f>IF(P433/B419=0,"",P433/B419)</f>
        <v>0.53749999999999998</v>
      </c>
      <c r="Q434" s="25">
        <f>IF(P433/Q433=0,"",P433/Q433)</f>
        <v>0.91489361702127658</v>
      </c>
      <c r="R434" s="26" t="s">
        <v>51</v>
      </c>
      <c r="S434" s="52"/>
      <c r="T434" s="52"/>
      <c r="U434" s="52"/>
      <c r="V434" s="52"/>
    </row>
    <row r="435" spans="1:22" ht="15.75" customHeight="1">
      <c r="A435" s="9" t="s">
        <v>65</v>
      </c>
      <c r="B435" s="115"/>
      <c r="C435" s="115"/>
      <c r="D435" s="115"/>
      <c r="E435" s="115"/>
      <c r="F435" s="115"/>
      <c r="G435" s="115"/>
      <c r="H435" s="115"/>
      <c r="I435" s="115"/>
      <c r="J435" s="115"/>
      <c r="K435" s="51"/>
      <c r="L435" s="47"/>
      <c r="M435" s="48"/>
      <c r="N435" s="49"/>
      <c r="O435" s="11"/>
      <c r="P435" s="12"/>
      <c r="Q435" s="12"/>
      <c r="R435" s="13"/>
      <c r="S435" s="52"/>
      <c r="T435" s="52"/>
      <c r="U435" s="52"/>
      <c r="V435" s="52"/>
    </row>
    <row r="436" spans="1:22" ht="18.75" customHeight="1">
      <c r="A436" s="14"/>
      <c r="B436" s="193" t="s">
        <v>37</v>
      </c>
      <c r="C436" s="193"/>
      <c r="D436" s="193"/>
      <c r="E436" s="193"/>
      <c r="F436" s="193"/>
      <c r="G436" s="193"/>
      <c r="H436" s="193"/>
      <c r="I436" s="193"/>
      <c r="J436" s="193"/>
      <c r="K436" s="114">
        <f>SUM(K419:K432)</f>
        <v>47</v>
      </c>
      <c r="L436" s="30">
        <f>IF(K427=0,"",K427/B419)</f>
        <v>0.375</v>
      </c>
      <c r="M436" s="30">
        <f>IF(K436=0,"",K436/B419)</f>
        <v>0.58750000000000002</v>
      </c>
      <c r="N436" s="30">
        <f>IF(K427=0,"",M436-L436)</f>
        <v>0.21250000000000002</v>
      </c>
      <c r="O436" s="5"/>
      <c r="P436" s="6"/>
      <c r="Q436" s="16"/>
      <c r="R436" s="5"/>
      <c r="S436" s="52"/>
      <c r="T436" s="52"/>
      <c r="U436" s="52"/>
      <c r="V436" s="52"/>
    </row>
    <row r="437" spans="1:22" ht="12.75" customHeight="1">
      <c r="L437" s="5"/>
      <c r="M437" s="5"/>
      <c r="O437" s="5"/>
      <c r="S437" s="52"/>
      <c r="T437" s="52"/>
      <c r="U437" s="52"/>
      <c r="V437" s="52"/>
    </row>
    <row r="438" spans="1:22" ht="12.75" customHeight="1">
      <c r="L438" s="5"/>
      <c r="M438" s="5"/>
      <c r="O438" s="5"/>
      <c r="S438" s="52"/>
      <c r="T438" s="52"/>
      <c r="U438" s="52"/>
      <c r="V438" s="52"/>
    </row>
    <row r="439" spans="1:22" ht="26.25" customHeight="1">
      <c r="A439" s="7"/>
      <c r="B439" s="194" t="s">
        <v>72</v>
      </c>
      <c r="C439" s="194"/>
      <c r="D439" s="194"/>
      <c r="E439" s="194"/>
      <c r="F439" s="194"/>
      <c r="G439" s="194"/>
      <c r="H439" s="194"/>
      <c r="I439" s="194"/>
      <c r="J439" s="194"/>
      <c r="K439" s="113" t="s">
        <v>47</v>
      </c>
      <c r="L439" s="67"/>
      <c r="M439" s="67"/>
      <c r="N439" s="6"/>
      <c r="O439" s="5"/>
      <c r="P439" s="6"/>
      <c r="Q439" s="6"/>
      <c r="R439" s="6"/>
      <c r="S439" s="52"/>
      <c r="T439" s="52"/>
      <c r="U439" s="52"/>
      <c r="V439" s="52"/>
    </row>
    <row r="440" spans="1:22" ht="20.25">
      <c r="A440" s="195" t="s">
        <v>1</v>
      </c>
      <c r="B440" s="197" t="s">
        <v>2</v>
      </c>
      <c r="C440" s="205"/>
      <c r="D440" s="205"/>
      <c r="E440" s="205"/>
      <c r="F440" s="205"/>
      <c r="G440" s="205"/>
      <c r="H440" s="205"/>
      <c r="I440" s="205"/>
      <c r="J440" s="206"/>
      <c r="K440" s="200" t="s">
        <v>3</v>
      </c>
      <c r="L440" s="191" t="s">
        <v>4</v>
      </c>
      <c r="M440" s="191" t="s">
        <v>5</v>
      </c>
      <c r="N440" s="202" t="s">
        <v>6</v>
      </c>
      <c r="O440" s="191" t="s">
        <v>7</v>
      </c>
      <c r="P440" s="189" t="s">
        <v>8</v>
      </c>
      <c r="Q440" s="189" t="s">
        <v>9</v>
      </c>
      <c r="R440" s="191" t="s">
        <v>10</v>
      </c>
      <c r="S440" s="52"/>
      <c r="T440" s="52"/>
      <c r="U440" s="52"/>
      <c r="V440" s="52"/>
    </row>
    <row r="441" spans="1:22" ht="15.75" customHeight="1">
      <c r="A441" s="204"/>
      <c r="B441" s="9" t="s">
        <v>11</v>
      </c>
      <c r="C441" s="9" t="s">
        <v>12</v>
      </c>
      <c r="D441" s="9" t="s">
        <v>13</v>
      </c>
      <c r="E441" s="9" t="s">
        <v>14</v>
      </c>
      <c r="F441" s="9" t="s">
        <v>15</v>
      </c>
      <c r="G441" s="9" t="s">
        <v>16</v>
      </c>
      <c r="H441" s="9" t="s">
        <v>17</v>
      </c>
      <c r="I441" s="9" t="s">
        <v>18</v>
      </c>
      <c r="J441" s="135" t="s">
        <v>19</v>
      </c>
      <c r="K441" s="207"/>
      <c r="L441" s="204"/>
      <c r="M441" s="204"/>
      <c r="N441" s="204"/>
      <c r="O441" s="204"/>
      <c r="P441" s="204"/>
      <c r="Q441" s="204"/>
      <c r="R441" s="204"/>
      <c r="S441" s="52"/>
      <c r="T441" s="52"/>
      <c r="U441" s="52"/>
      <c r="V441" s="52"/>
    </row>
    <row r="442" spans="1:22" ht="15.75" customHeight="1">
      <c r="A442" s="9" t="s">
        <v>47</v>
      </c>
      <c r="B442" s="31">
        <v>77</v>
      </c>
      <c r="C442" s="31"/>
      <c r="D442" s="31"/>
      <c r="E442" s="31"/>
      <c r="F442" s="31"/>
      <c r="G442" s="31"/>
      <c r="H442" s="31"/>
      <c r="I442" s="31"/>
      <c r="J442" s="31"/>
      <c r="K442" s="51"/>
      <c r="L442" s="32"/>
      <c r="M442" s="33"/>
      <c r="N442" s="34"/>
      <c r="O442" s="53"/>
      <c r="P442" s="36">
        <v>77</v>
      </c>
      <c r="Q442" s="54"/>
      <c r="R442" s="53"/>
      <c r="S442" s="52"/>
      <c r="T442" s="52"/>
      <c r="U442" s="52"/>
      <c r="V442" s="52"/>
    </row>
    <row r="443" spans="1:22" ht="15.75" customHeight="1">
      <c r="A443" s="9" t="s">
        <v>49</v>
      </c>
      <c r="B443" s="31"/>
      <c r="C443" s="31">
        <v>73</v>
      </c>
      <c r="D443" s="31"/>
      <c r="E443" s="31"/>
      <c r="F443" s="31"/>
      <c r="G443" s="31"/>
      <c r="H443" s="31"/>
      <c r="I443" s="31"/>
      <c r="J443" s="31"/>
      <c r="K443" s="51"/>
      <c r="L443" s="38"/>
      <c r="M443" s="17"/>
      <c r="N443" s="39"/>
      <c r="O443" s="40">
        <f>IF(C443=0,"",C443/B442)</f>
        <v>0.94805194805194803</v>
      </c>
      <c r="P443" s="41">
        <v>73</v>
      </c>
      <c r="Q443" s="42">
        <f t="shared" ref="Q443:Q450" si="36">IF(P443=0,"",P443/P442)</f>
        <v>0.94805194805194803</v>
      </c>
      <c r="R443" s="42">
        <f t="shared" ref="R443:R450" si="37">IF(P443=0,"",100%-Q443)</f>
        <v>5.1948051948051965E-2</v>
      </c>
      <c r="S443" s="52"/>
      <c r="T443" s="52"/>
      <c r="U443" s="52"/>
      <c r="V443" s="52"/>
    </row>
    <row r="444" spans="1:22" ht="15.75" customHeight="1">
      <c r="A444" s="9" t="s">
        <v>52</v>
      </c>
      <c r="B444" s="31"/>
      <c r="C444" s="31"/>
      <c r="D444" s="31">
        <v>63</v>
      </c>
      <c r="E444" s="31"/>
      <c r="F444" s="31"/>
      <c r="G444" s="31"/>
      <c r="H444" s="31"/>
      <c r="I444" s="31"/>
      <c r="J444" s="31"/>
      <c r="K444" s="51"/>
      <c r="L444" s="38"/>
      <c r="M444" s="17"/>
      <c r="N444" s="39"/>
      <c r="O444" s="40">
        <f>IF(D444=0,"",D444/C443)</f>
        <v>0.86301369863013699</v>
      </c>
      <c r="P444" s="41">
        <v>69</v>
      </c>
      <c r="Q444" s="42">
        <f t="shared" si="36"/>
        <v>0.9452054794520548</v>
      </c>
      <c r="R444" s="42">
        <f t="shared" si="37"/>
        <v>5.4794520547945202E-2</v>
      </c>
      <c r="S444" s="27">
        <f>P444/P442</f>
        <v>0.89610389610389607</v>
      </c>
      <c r="T444" s="52"/>
      <c r="U444" s="52"/>
      <c r="V444" s="52"/>
    </row>
    <row r="445" spans="1:22" ht="15.75" customHeight="1">
      <c r="A445" s="9" t="s">
        <v>53</v>
      </c>
      <c r="B445" s="31"/>
      <c r="C445" s="31"/>
      <c r="D445" s="31"/>
      <c r="E445" s="31">
        <v>56</v>
      </c>
      <c r="F445" s="31"/>
      <c r="G445" s="31"/>
      <c r="H445" s="31"/>
      <c r="I445" s="31"/>
      <c r="J445" s="31"/>
      <c r="K445" s="51"/>
      <c r="L445" s="38"/>
      <c r="M445" s="17"/>
      <c r="N445" s="39"/>
      <c r="O445" s="40">
        <f>IF(E445=0,"",E445/D444)</f>
        <v>0.88888888888888884</v>
      </c>
      <c r="P445" s="41">
        <v>65</v>
      </c>
      <c r="Q445" s="42">
        <f t="shared" si="36"/>
        <v>0.94202898550724634</v>
      </c>
      <c r="R445" s="42">
        <f t="shared" si="37"/>
        <v>5.7971014492753659E-2</v>
      </c>
      <c r="S445" s="52"/>
      <c r="T445" s="52"/>
      <c r="U445" s="52"/>
      <c r="V445" s="52"/>
    </row>
    <row r="446" spans="1:22" ht="15.75" customHeight="1">
      <c r="A446" s="9" t="s">
        <v>54</v>
      </c>
      <c r="B446" s="31"/>
      <c r="C446" s="31"/>
      <c r="D446" s="31"/>
      <c r="E446" s="31"/>
      <c r="F446" s="31">
        <v>53</v>
      </c>
      <c r="G446" s="31"/>
      <c r="H446" s="31"/>
      <c r="I446" s="31"/>
      <c r="J446" s="31"/>
      <c r="K446" s="51"/>
      <c r="L446" s="38"/>
      <c r="M446" s="17"/>
      <c r="N446" s="39"/>
      <c r="O446" s="40">
        <f>IF(F446=0,"",F446/E445)</f>
        <v>0.9464285714285714</v>
      </c>
      <c r="P446" s="41">
        <v>64</v>
      </c>
      <c r="Q446" s="42">
        <f t="shared" si="36"/>
        <v>0.98461538461538467</v>
      </c>
      <c r="R446" s="42">
        <f t="shared" si="37"/>
        <v>1.538461538461533E-2</v>
      </c>
      <c r="S446" s="52"/>
      <c r="T446" s="52"/>
      <c r="U446" s="52"/>
      <c r="V446" s="52"/>
    </row>
    <row r="447" spans="1:22" ht="15.75" customHeight="1">
      <c r="A447" s="9" t="s">
        <v>55</v>
      </c>
      <c r="B447" s="31"/>
      <c r="C447" s="31"/>
      <c r="D447" s="31"/>
      <c r="E447" s="31"/>
      <c r="F447" s="31"/>
      <c r="G447" s="31">
        <v>55</v>
      </c>
      <c r="H447" s="31"/>
      <c r="I447" s="31"/>
      <c r="J447" s="31"/>
      <c r="K447" s="51"/>
      <c r="L447" s="38"/>
      <c r="M447" s="17"/>
      <c r="N447" s="39"/>
      <c r="O447" s="40">
        <f>IF(G447=0,"",G447/F446)</f>
        <v>1.0377358490566038</v>
      </c>
      <c r="P447" s="41">
        <v>62</v>
      </c>
      <c r="Q447" s="42">
        <f t="shared" si="36"/>
        <v>0.96875</v>
      </c>
      <c r="R447" s="42">
        <f t="shared" si="37"/>
        <v>3.125E-2</v>
      </c>
      <c r="S447" s="52"/>
      <c r="T447" s="52"/>
      <c r="U447" s="52"/>
      <c r="V447" s="52"/>
    </row>
    <row r="448" spans="1:22" ht="15.75" customHeight="1">
      <c r="A448" s="9" t="s">
        <v>56</v>
      </c>
      <c r="B448" s="31"/>
      <c r="C448" s="31"/>
      <c r="D448" s="31"/>
      <c r="E448" s="31"/>
      <c r="F448" s="31"/>
      <c r="G448" s="31"/>
      <c r="H448" s="31">
        <v>51</v>
      </c>
      <c r="I448" s="31"/>
      <c r="J448" s="31"/>
      <c r="K448" s="51"/>
      <c r="L448" s="38"/>
      <c r="M448" s="17"/>
      <c r="N448" s="39"/>
      <c r="O448" s="40">
        <f>IF(H448=0,"",H448/G447)</f>
        <v>0.92727272727272725</v>
      </c>
      <c r="P448" s="41">
        <v>61</v>
      </c>
      <c r="Q448" s="42">
        <f t="shared" si="36"/>
        <v>0.9838709677419355</v>
      </c>
      <c r="R448" s="42">
        <f t="shared" si="37"/>
        <v>1.6129032258064502E-2</v>
      </c>
      <c r="S448" s="52"/>
      <c r="T448" s="52"/>
      <c r="U448" s="52"/>
      <c r="V448" s="52"/>
    </row>
    <row r="449" spans="1:22" ht="15.75" customHeight="1">
      <c r="A449" s="9" t="s">
        <v>57</v>
      </c>
      <c r="B449" s="31"/>
      <c r="C449" s="31"/>
      <c r="D449" s="31"/>
      <c r="E449" s="31"/>
      <c r="F449" s="31"/>
      <c r="G449" s="31"/>
      <c r="H449" s="31"/>
      <c r="I449" s="31">
        <v>49</v>
      </c>
      <c r="J449" s="31"/>
      <c r="K449" s="51"/>
      <c r="L449" s="38"/>
      <c r="M449" s="17"/>
      <c r="N449" s="39"/>
      <c r="O449" s="40">
        <f>IF(I449=0,"",I449/H448)</f>
        <v>0.96078431372549022</v>
      </c>
      <c r="P449" s="41">
        <v>61</v>
      </c>
      <c r="Q449" s="42">
        <f t="shared" si="36"/>
        <v>1</v>
      </c>
      <c r="R449" s="42">
        <f t="shared" si="37"/>
        <v>0</v>
      </c>
      <c r="S449" s="52"/>
      <c r="T449" s="52"/>
      <c r="U449" s="52"/>
      <c r="V449" s="52"/>
    </row>
    <row r="450" spans="1:22" ht="15.75" customHeight="1">
      <c r="A450" s="9" t="s">
        <v>58</v>
      </c>
      <c r="B450" s="31"/>
      <c r="C450" s="31"/>
      <c r="D450" s="31"/>
      <c r="E450" s="31"/>
      <c r="F450" s="31"/>
      <c r="G450" s="31"/>
      <c r="H450" s="31"/>
      <c r="I450" s="31"/>
      <c r="J450" s="31">
        <v>43</v>
      </c>
      <c r="K450" s="51">
        <v>35</v>
      </c>
      <c r="L450" s="38"/>
      <c r="M450" s="17"/>
      <c r="N450" s="39"/>
      <c r="O450" s="55">
        <f>IF(J450=0,"",J450/I449)</f>
        <v>0.87755102040816324</v>
      </c>
      <c r="P450" s="41">
        <v>60</v>
      </c>
      <c r="Q450" s="56">
        <f t="shared" si="36"/>
        <v>0.98360655737704916</v>
      </c>
      <c r="R450" s="56">
        <f t="shared" si="37"/>
        <v>1.6393442622950838E-2</v>
      </c>
      <c r="S450" s="52"/>
      <c r="T450" s="52"/>
      <c r="U450" s="52"/>
      <c r="V450" s="52"/>
    </row>
    <row r="451" spans="1:22" ht="15.75" customHeight="1">
      <c r="A451" s="9" t="s">
        <v>59</v>
      </c>
      <c r="B451" s="31"/>
      <c r="C451" s="31"/>
      <c r="D451" s="31"/>
      <c r="E451" s="31"/>
      <c r="F451" s="31"/>
      <c r="G451" s="31"/>
      <c r="H451" s="31"/>
      <c r="I451" s="31"/>
      <c r="J451" s="31">
        <v>19</v>
      </c>
      <c r="K451" s="51">
        <v>14</v>
      </c>
      <c r="L451" s="38"/>
      <c r="M451" s="17"/>
      <c r="N451" s="18"/>
      <c r="O451" s="59"/>
      <c r="P451" s="41">
        <v>23</v>
      </c>
      <c r="Q451" s="60"/>
      <c r="R451" s="61"/>
      <c r="S451" s="52"/>
      <c r="T451" s="52"/>
      <c r="U451" s="52"/>
      <c r="V451" s="52"/>
    </row>
    <row r="452" spans="1:22" ht="15.75" customHeight="1">
      <c r="A452" s="9" t="s">
        <v>60</v>
      </c>
      <c r="B452" s="31"/>
      <c r="C452" s="31"/>
      <c r="D452" s="31"/>
      <c r="E452" s="31"/>
      <c r="F452" s="31"/>
      <c r="G452" s="31"/>
      <c r="H452" s="31"/>
      <c r="I452" s="31"/>
      <c r="J452" s="31">
        <v>4</v>
      </c>
      <c r="K452" s="51">
        <v>5</v>
      </c>
      <c r="L452" s="38"/>
      <c r="M452" s="17"/>
      <c r="N452" s="18"/>
      <c r="O452" s="29"/>
      <c r="P452" s="44">
        <v>8</v>
      </c>
      <c r="Q452" s="46"/>
      <c r="R452" s="29"/>
      <c r="S452" s="52"/>
      <c r="T452" s="52"/>
      <c r="U452" s="52"/>
      <c r="V452" s="52"/>
    </row>
    <row r="453" spans="1:22" ht="15.75" customHeight="1">
      <c r="A453" s="9" t="s">
        <v>61</v>
      </c>
      <c r="B453" s="31"/>
      <c r="C453" s="31"/>
      <c r="D453" s="31"/>
      <c r="E453" s="31"/>
      <c r="F453" s="31"/>
      <c r="G453" s="31"/>
      <c r="H453" s="31"/>
      <c r="I453" s="31"/>
      <c r="J453" s="31">
        <v>1</v>
      </c>
      <c r="K453" s="51">
        <v>1</v>
      </c>
      <c r="L453" s="38"/>
      <c r="M453" s="17"/>
      <c r="N453" s="18"/>
      <c r="O453" s="29"/>
      <c r="P453" s="118">
        <v>2</v>
      </c>
      <c r="Q453" s="46"/>
      <c r="R453" s="29"/>
      <c r="S453" s="52"/>
      <c r="T453" s="52"/>
      <c r="U453" s="52"/>
      <c r="V453" s="52"/>
    </row>
    <row r="454" spans="1:22" ht="15.75" customHeight="1">
      <c r="A454" s="9" t="s">
        <v>62</v>
      </c>
      <c r="B454" s="31"/>
      <c r="C454" s="31"/>
      <c r="D454" s="31"/>
      <c r="E454" s="31"/>
      <c r="F454" s="31"/>
      <c r="G454" s="31"/>
      <c r="H454" s="31"/>
      <c r="I454" s="31"/>
      <c r="J454" s="31">
        <v>1</v>
      </c>
      <c r="K454" s="51"/>
      <c r="L454" s="38"/>
      <c r="M454" s="17"/>
      <c r="N454" s="18"/>
      <c r="O454" s="102"/>
      <c r="P454" s="89">
        <v>1</v>
      </c>
      <c r="Q454" s="119"/>
      <c r="R454" s="29"/>
      <c r="S454" s="52"/>
      <c r="T454" s="52"/>
      <c r="U454" s="52"/>
      <c r="V454" s="52"/>
    </row>
    <row r="455" spans="1:22" ht="15.75" customHeight="1">
      <c r="A455" s="9" t="s">
        <v>63</v>
      </c>
      <c r="B455" s="31"/>
      <c r="C455" s="31"/>
      <c r="D455" s="31"/>
      <c r="E455" s="31"/>
      <c r="F455" s="31"/>
      <c r="G455" s="31"/>
      <c r="H455" s="31"/>
      <c r="I455" s="31"/>
      <c r="J455" s="31">
        <v>1</v>
      </c>
      <c r="K455" s="51">
        <v>1</v>
      </c>
      <c r="L455" s="38"/>
      <c r="M455" s="17"/>
      <c r="N455" s="18"/>
      <c r="O455" s="17"/>
      <c r="P455" s="89">
        <v>1</v>
      </c>
      <c r="Q455" s="28"/>
      <c r="R455" s="29"/>
      <c r="S455" s="52"/>
      <c r="T455" s="52"/>
      <c r="U455" s="52"/>
      <c r="V455" s="52"/>
    </row>
    <row r="456" spans="1:22" ht="15.75" customHeight="1">
      <c r="A456" s="9" t="s">
        <v>64</v>
      </c>
      <c r="B456" s="31"/>
      <c r="C456" s="31"/>
      <c r="D456" s="31"/>
      <c r="E456" s="31"/>
      <c r="F456" s="31"/>
      <c r="G456" s="31"/>
      <c r="H456" s="31"/>
      <c r="I456" s="31"/>
      <c r="J456" s="31"/>
      <c r="K456" s="51"/>
      <c r="L456" s="38"/>
      <c r="M456" s="17"/>
      <c r="N456" s="18"/>
      <c r="O456" s="19" t="s">
        <v>48</v>
      </c>
      <c r="P456" s="122">
        <v>51</v>
      </c>
      <c r="Q456" s="21">
        <f>K459</f>
        <v>56</v>
      </c>
      <c r="R456" s="22" t="s">
        <v>3</v>
      </c>
      <c r="S456" s="52"/>
      <c r="T456" s="52"/>
      <c r="U456" s="52"/>
      <c r="V456" s="52"/>
    </row>
    <row r="457" spans="1:22" ht="15.75" customHeight="1">
      <c r="A457" s="9" t="s">
        <v>65</v>
      </c>
      <c r="B457" s="31"/>
      <c r="C457" s="31"/>
      <c r="D457" s="31"/>
      <c r="E457" s="31"/>
      <c r="F457" s="31"/>
      <c r="G457" s="31"/>
      <c r="H457" s="31"/>
      <c r="I457" s="31"/>
      <c r="J457" s="31"/>
      <c r="K457" s="51"/>
      <c r="L457" s="38"/>
      <c r="M457" s="17"/>
      <c r="N457" s="18"/>
      <c r="O457" s="23" t="s">
        <v>50</v>
      </c>
      <c r="P457" s="24">
        <f>IF(P456/B442=0,"",P456/B442)</f>
        <v>0.66233766233766234</v>
      </c>
      <c r="Q457" s="25">
        <f>IF(P456/Q456=0,"",P456/Q456)</f>
        <v>0.9107142857142857</v>
      </c>
      <c r="R457" s="26" t="s">
        <v>51</v>
      </c>
      <c r="S457" s="52"/>
      <c r="T457" s="52"/>
      <c r="U457" s="52"/>
      <c r="V457" s="52"/>
    </row>
    <row r="458" spans="1:22" ht="15.75" customHeight="1">
      <c r="A458" s="9" t="s">
        <v>66</v>
      </c>
      <c r="B458" s="115"/>
      <c r="C458" s="115"/>
      <c r="D458" s="115"/>
      <c r="E458" s="115"/>
      <c r="F458" s="115"/>
      <c r="G458" s="115"/>
      <c r="H458" s="115"/>
      <c r="I458" s="115"/>
      <c r="J458" s="115"/>
      <c r="K458" s="51"/>
      <c r="L458" s="47"/>
      <c r="M458" s="48"/>
      <c r="N458" s="49"/>
      <c r="O458" s="11"/>
      <c r="P458" s="12"/>
      <c r="Q458" s="12"/>
      <c r="R458" s="13"/>
      <c r="S458" s="52"/>
      <c r="T458" s="52"/>
      <c r="U458" s="52"/>
      <c r="V458" s="52"/>
    </row>
    <row r="459" spans="1:22" ht="18.75" customHeight="1">
      <c r="A459" s="14"/>
      <c r="B459" s="193" t="s">
        <v>37</v>
      </c>
      <c r="C459" s="193"/>
      <c r="D459" s="193"/>
      <c r="E459" s="193"/>
      <c r="F459" s="193"/>
      <c r="G459" s="193"/>
      <c r="H459" s="193"/>
      <c r="I459" s="193"/>
      <c r="J459" s="193"/>
      <c r="K459" s="114">
        <f>SUM(K442:K455)</f>
        <v>56</v>
      </c>
      <c r="L459" s="30">
        <f>IF(K450=0,"",K450/B442)</f>
        <v>0.45454545454545453</v>
      </c>
      <c r="M459" s="30">
        <f>IF(K459=0,"",K459/B442)</f>
        <v>0.72727272727272729</v>
      </c>
      <c r="N459" s="30">
        <f>IF(K450=0,"",M459-L459)</f>
        <v>0.27272727272727276</v>
      </c>
      <c r="O459" s="5"/>
      <c r="P459" s="6"/>
      <c r="Q459" s="16"/>
      <c r="R459" s="5"/>
      <c r="S459" s="52"/>
      <c r="T459" s="52"/>
      <c r="U459" s="52"/>
      <c r="V459" s="52"/>
    </row>
    <row r="460" spans="1:22" ht="12.75" customHeight="1">
      <c r="L460" s="5"/>
      <c r="M460" s="5"/>
      <c r="O460" s="5"/>
      <c r="S460" s="52"/>
      <c r="T460" s="52"/>
      <c r="U460" s="52"/>
      <c r="V460" s="52"/>
    </row>
    <row r="461" spans="1:22" ht="12.75" customHeight="1">
      <c r="L461" s="5"/>
      <c r="M461" s="5"/>
      <c r="O461" s="5"/>
      <c r="S461" s="52"/>
      <c r="T461" s="52"/>
      <c r="U461" s="52"/>
      <c r="V461" s="52"/>
    </row>
    <row r="462" spans="1:22" ht="26.25">
      <c r="A462" s="7"/>
      <c r="B462" s="194" t="s">
        <v>72</v>
      </c>
      <c r="C462" s="194"/>
      <c r="D462" s="194"/>
      <c r="E462" s="194"/>
      <c r="F462" s="194"/>
      <c r="G462" s="194"/>
      <c r="H462" s="194"/>
      <c r="I462" s="194"/>
      <c r="J462" s="194"/>
      <c r="K462" s="113" t="s">
        <v>49</v>
      </c>
      <c r="L462" s="67"/>
      <c r="M462" s="67"/>
      <c r="N462" s="6"/>
      <c r="O462" s="5"/>
      <c r="P462" s="6"/>
      <c r="Q462" s="6"/>
      <c r="R462" s="6"/>
      <c r="S462" s="52"/>
      <c r="T462" s="52"/>
      <c r="U462" s="52"/>
      <c r="V462" s="52"/>
    </row>
    <row r="463" spans="1:22" ht="20.25">
      <c r="A463" s="195" t="s">
        <v>1</v>
      </c>
      <c r="B463" s="197" t="s">
        <v>2</v>
      </c>
      <c r="C463" s="205"/>
      <c r="D463" s="205"/>
      <c r="E463" s="205"/>
      <c r="F463" s="205"/>
      <c r="G463" s="205"/>
      <c r="H463" s="205"/>
      <c r="I463" s="205"/>
      <c r="J463" s="206"/>
      <c r="K463" s="200" t="s">
        <v>3</v>
      </c>
      <c r="L463" s="191" t="s">
        <v>4</v>
      </c>
      <c r="M463" s="191" t="s">
        <v>5</v>
      </c>
      <c r="N463" s="202" t="s">
        <v>6</v>
      </c>
      <c r="O463" s="191" t="s">
        <v>7</v>
      </c>
      <c r="P463" s="189" t="s">
        <v>8</v>
      </c>
      <c r="Q463" s="189" t="s">
        <v>9</v>
      </c>
      <c r="R463" s="191" t="s">
        <v>10</v>
      </c>
      <c r="S463" s="52"/>
      <c r="T463" s="52"/>
      <c r="U463" s="52"/>
      <c r="V463" s="52"/>
    </row>
    <row r="464" spans="1:22" ht="15.75" customHeight="1">
      <c r="A464" s="204"/>
      <c r="B464" s="9" t="s">
        <v>11</v>
      </c>
      <c r="C464" s="9" t="s">
        <v>12</v>
      </c>
      <c r="D464" s="9" t="s">
        <v>13</v>
      </c>
      <c r="E464" s="9" t="s">
        <v>14</v>
      </c>
      <c r="F464" s="9" t="s">
        <v>15</v>
      </c>
      <c r="G464" s="9" t="s">
        <v>16</v>
      </c>
      <c r="H464" s="9" t="s">
        <v>17</v>
      </c>
      <c r="I464" s="9" t="s">
        <v>18</v>
      </c>
      <c r="J464" s="135" t="s">
        <v>19</v>
      </c>
      <c r="K464" s="207"/>
      <c r="L464" s="204"/>
      <c r="M464" s="204"/>
      <c r="N464" s="204"/>
      <c r="O464" s="204"/>
      <c r="P464" s="204"/>
      <c r="Q464" s="204"/>
      <c r="R464" s="204"/>
      <c r="S464" s="52"/>
      <c r="T464" s="52"/>
      <c r="U464" s="52"/>
      <c r="V464" s="52"/>
    </row>
    <row r="465" spans="1:22" ht="15.75" customHeight="1">
      <c r="A465" s="9" t="s">
        <v>49</v>
      </c>
      <c r="B465" s="31">
        <v>65</v>
      </c>
      <c r="C465" s="31"/>
      <c r="D465" s="31"/>
      <c r="E465" s="31"/>
      <c r="F465" s="31"/>
      <c r="G465" s="31"/>
      <c r="H465" s="31"/>
      <c r="I465" s="31"/>
      <c r="J465" s="31"/>
      <c r="K465" s="51"/>
      <c r="L465" s="32"/>
      <c r="M465" s="33"/>
      <c r="N465" s="34"/>
      <c r="O465" s="53"/>
      <c r="P465" s="36">
        <v>65</v>
      </c>
      <c r="Q465" s="54"/>
      <c r="R465" s="53"/>
      <c r="S465" s="52"/>
      <c r="T465" s="52"/>
      <c r="U465" s="52"/>
      <c r="V465" s="52"/>
    </row>
    <row r="466" spans="1:22" ht="15.75" customHeight="1">
      <c r="A466" s="9" t="s">
        <v>52</v>
      </c>
      <c r="B466" s="31"/>
      <c r="C466" s="31">
        <v>61</v>
      </c>
      <c r="D466" s="31"/>
      <c r="E466" s="31"/>
      <c r="F466" s="31"/>
      <c r="G466" s="31"/>
      <c r="H466" s="31"/>
      <c r="I466" s="31"/>
      <c r="J466" s="31"/>
      <c r="K466" s="51"/>
      <c r="L466" s="38"/>
      <c r="M466" s="17"/>
      <c r="N466" s="39"/>
      <c r="O466" s="40">
        <f>IF(C466=0,"",C466/B465)</f>
        <v>0.93846153846153846</v>
      </c>
      <c r="P466" s="41">
        <v>62</v>
      </c>
      <c r="Q466" s="42">
        <f t="shared" ref="Q466:Q473" si="38">IF(P466=0,"",P466/P465)</f>
        <v>0.9538461538461539</v>
      </c>
      <c r="R466" s="42">
        <f t="shared" ref="R466:R473" si="39">IF(P466=0,"",100%-Q466)</f>
        <v>4.6153846153846101E-2</v>
      </c>
      <c r="S466" s="52"/>
      <c r="T466" s="52"/>
      <c r="U466" s="52"/>
      <c r="V466" s="52"/>
    </row>
    <row r="467" spans="1:22" ht="15.75" customHeight="1">
      <c r="A467" s="9" t="s">
        <v>53</v>
      </c>
      <c r="B467" s="31"/>
      <c r="C467" s="31"/>
      <c r="D467" s="31">
        <v>53</v>
      </c>
      <c r="E467" s="31"/>
      <c r="F467" s="31"/>
      <c r="G467" s="31"/>
      <c r="H467" s="31"/>
      <c r="I467" s="31"/>
      <c r="J467" s="31"/>
      <c r="K467" s="51"/>
      <c r="L467" s="38"/>
      <c r="M467" s="17"/>
      <c r="N467" s="39"/>
      <c r="O467" s="40">
        <f>IF(D467=0,"",D467/C466)</f>
        <v>0.86885245901639341</v>
      </c>
      <c r="P467" s="41">
        <v>58</v>
      </c>
      <c r="Q467" s="42">
        <f t="shared" si="38"/>
        <v>0.93548387096774188</v>
      </c>
      <c r="R467" s="42">
        <f t="shared" si="39"/>
        <v>6.4516129032258118E-2</v>
      </c>
      <c r="S467" s="27">
        <f>P467/P465</f>
        <v>0.89230769230769236</v>
      </c>
      <c r="T467" s="52"/>
      <c r="U467" s="52"/>
      <c r="V467" s="52"/>
    </row>
    <row r="468" spans="1:22" ht="15.75" customHeight="1">
      <c r="A468" s="9" t="s">
        <v>54</v>
      </c>
      <c r="B468" s="31"/>
      <c r="C468" s="31"/>
      <c r="D468" s="31"/>
      <c r="E468" s="31">
        <v>46</v>
      </c>
      <c r="F468" s="31"/>
      <c r="G468" s="31"/>
      <c r="H468" s="31"/>
      <c r="I468" s="31"/>
      <c r="J468" s="31"/>
      <c r="K468" s="51"/>
      <c r="L468" s="38"/>
      <c r="M468" s="17"/>
      <c r="N468" s="39"/>
      <c r="O468" s="40">
        <f>IF(E468=0,"",E468/D467)</f>
        <v>0.86792452830188682</v>
      </c>
      <c r="P468" s="41">
        <v>56</v>
      </c>
      <c r="Q468" s="42">
        <f t="shared" si="38"/>
        <v>0.96551724137931039</v>
      </c>
      <c r="R468" s="42">
        <f t="shared" si="39"/>
        <v>3.4482758620689613E-2</v>
      </c>
      <c r="S468" s="52"/>
      <c r="T468" s="52"/>
      <c r="U468" s="52"/>
      <c r="V468" s="52"/>
    </row>
    <row r="469" spans="1:22" ht="15.75" customHeight="1">
      <c r="A469" s="9" t="s">
        <v>55</v>
      </c>
      <c r="B469" s="31"/>
      <c r="C469" s="31"/>
      <c r="D469" s="31"/>
      <c r="E469" s="31"/>
      <c r="F469" s="31">
        <v>44</v>
      </c>
      <c r="G469" s="31"/>
      <c r="H469" s="31"/>
      <c r="I469" s="31"/>
      <c r="J469" s="31"/>
      <c r="K469" s="51"/>
      <c r="L469" s="38"/>
      <c r="M469" s="17"/>
      <c r="N469" s="39"/>
      <c r="O469" s="40">
        <f>IF(F469=0,"",F469/E468)</f>
        <v>0.95652173913043481</v>
      </c>
      <c r="P469" s="41">
        <v>52</v>
      </c>
      <c r="Q469" s="42">
        <f t="shared" si="38"/>
        <v>0.9285714285714286</v>
      </c>
      <c r="R469" s="42">
        <f t="shared" si="39"/>
        <v>7.1428571428571397E-2</v>
      </c>
      <c r="S469" s="52"/>
      <c r="T469" s="52"/>
      <c r="U469" s="52"/>
      <c r="V469" s="52"/>
    </row>
    <row r="470" spans="1:22" ht="15.75" customHeight="1">
      <c r="A470" s="9" t="s">
        <v>56</v>
      </c>
      <c r="B470" s="31"/>
      <c r="C470" s="31"/>
      <c r="D470" s="31"/>
      <c r="E470" s="31"/>
      <c r="F470" s="31"/>
      <c r="G470" s="31">
        <v>42</v>
      </c>
      <c r="H470" s="31"/>
      <c r="I470" s="31"/>
      <c r="J470" s="31"/>
      <c r="K470" s="51"/>
      <c r="L470" s="38"/>
      <c r="M470" s="17"/>
      <c r="N470" s="39"/>
      <c r="O470" s="40">
        <f>IF(G470=0,"",G470/F469)</f>
        <v>0.95454545454545459</v>
      </c>
      <c r="P470" s="41">
        <v>50</v>
      </c>
      <c r="Q470" s="42">
        <f t="shared" si="38"/>
        <v>0.96153846153846156</v>
      </c>
      <c r="R470" s="42">
        <f t="shared" si="39"/>
        <v>3.8461538461538436E-2</v>
      </c>
      <c r="S470" s="52"/>
      <c r="T470" s="52"/>
      <c r="U470" s="52"/>
      <c r="V470" s="52"/>
    </row>
    <row r="471" spans="1:22" ht="15.75" customHeight="1">
      <c r="A471" s="9" t="s">
        <v>57</v>
      </c>
      <c r="B471" s="31"/>
      <c r="C471" s="31"/>
      <c r="D471" s="31"/>
      <c r="E471" s="31"/>
      <c r="F471" s="31"/>
      <c r="G471" s="31"/>
      <c r="H471" s="31">
        <v>40</v>
      </c>
      <c r="I471" s="31"/>
      <c r="J471" s="31"/>
      <c r="K471" s="51"/>
      <c r="L471" s="38"/>
      <c r="M471" s="17"/>
      <c r="N471" s="39"/>
      <c r="O471" s="40">
        <f>IF(H471=0,"",H471/G470)</f>
        <v>0.95238095238095233</v>
      </c>
      <c r="P471" s="41">
        <v>49</v>
      </c>
      <c r="Q471" s="42">
        <f t="shared" si="38"/>
        <v>0.98</v>
      </c>
      <c r="R471" s="42">
        <f t="shared" si="39"/>
        <v>2.0000000000000018E-2</v>
      </c>
      <c r="S471" s="52"/>
      <c r="T471" s="52"/>
      <c r="U471" s="52"/>
      <c r="V471" s="52"/>
    </row>
    <row r="472" spans="1:22" ht="15.75" customHeight="1">
      <c r="A472" s="9" t="s">
        <v>58</v>
      </c>
      <c r="B472" s="31"/>
      <c r="C472" s="31"/>
      <c r="D472" s="31"/>
      <c r="E472" s="31"/>
      <c r="F472" s="31"/>
      <c r="G472" s="31"/>
      <c r="H472" s="31"/>
      <c r="I472" s="31">
        <v>40</v>
      </c>
      <c r="J472" s="31"/>
      <c r="K472" s="51"/>
      <c r="L472" s="38"/>
      <c r="M472" s="17"/>
      <c r="N472" s="39"/>
      <c r="O472" s="40">
        <f>IF(I472=0,"",I472/H471)</f>
        <v>1</v>
      </c>
      <c r="P472" s="41">
        <v>47</v>
      </c>
      <c r="Q472" s="42">
        <f t="shared" si="38"/>
        <v>0.95918367346938771</v>
      </c>
      <c r="R472" s="42">
        <f t="shared" si="39"/>
        <v>4.081632653061229E-2</v>
      </c>
      <c r="S472" s="52"/>
      <c r="T472" s="52"/>
      <c r="U472" s="52"/>
      <c r="V472" s="52"/>
    </row>
    <row r="473" spans="1:22" ht="15.75" customHeight="1">
      <c r="A473" s="9" t="s">
        <v>59</v>
      </c>
      <c r="B473" s="31"/>
      <c r="C473" s="31"/>
      <c r="D473" s="31"/>
      <c r="E473" s="31"/>
      <c r="F473" s="31"/>
      <c r="G473" s="31"/>
      <c r="H473" s="31"/>
      <c r="I473" s="31"/>
      <c r="J473" s="31">
        <v>38</v>
      </c>
      <c r="K473" s="51">
        <v>29</v>
      </c>
      <c r="L473" s="38"/>
      <c r="M473" s="17"/>
      <c r="N473" s="39"/>
      <c r="O473" s="55">
        <f>IF(J473=0,"",J473/I472)</f>
        <v>0.95</v>
      </c>
      <c r="P473" s="41">
        <v>46</v>
      </c>
      <c r="Q473" s="56">
        <f t="shared" si="38"/>
        <v>0.97872340425531912</v>
      </c>
      <c r="R473" s="56">
        <f t="shared" si="39"/>
        <v>2.1276595744680882E-2</v>
      </c>
      <c r="S473" s="52"/>
      <c r="T473" s="52"/>
      <c r="U473" s="52"/>
      <c r="V473" s="52"/>
    </row>
    <row r="474" spans="1:22" ht="15.75" customHeight="1">
      <c r="A474" s="9" t="s">
        <v>60</v>
      </c>
      <c r="B474" s="31"/>
      <c r="C474" s="31"/>
      <c r="D474" s="31"/>
      <c r="E474" s="31"/>
      <c r="F474" s="31"/>
      <c r="G474" s="31"/>
      <c r="H474" s="31"/>
      <c r="I474" s="31"/>
      <c r="J474" s="31">
        <v>13</v>
      </c>
      <c r="K474" s="51">
        <v>9</v>
      </c>
      <c r="L474" s="38"/>
      <c r="M474" s="17"/>
      <c r="N474" s="18"/>
      <c r="O474" s="59"/>
      <c r="P474" s="41">
        <v>14</v>
      </c>
      <c r="Q474" s="60"/>
      <c r="R474" s="61"/>
      <c r="S474" s="52"/>
      <c r="T474" s="52"/>
      <c r="U474" s="52"/>
      <c r="V474" s="52"/>
    </row>
    <row r="475" spans="1:22" ht="15.75" customHeight="1">
      <c r="A475" s="9" t="s">
        <v>61</v>
      </c>
      <c r="B475" s="31"/>
      <c r="C475" s="31"/>
      <c r="D475" s="31"/>
      <c r="E475" s="31"/>
      <c r="F475" s="31"/>
      <c r="G475" s="31"/>
      <c r="H475" s="31"/>
      <c r="I475" s="31"/>
      <c r="J475" s="31">
        <v>2</v>
      </c>
      <c r="K475" s="51">
        <v>2</v>
      </c>
      <c r="L475" s="38"/>
      <c r="M475" s="17"/>
      <c r="N475" s="18"/>
      <c r="O475" s="29"/>
      <c r="P475" s="44">
        <v>2</v>
      </c>
      <c r="Q475" s="46"/>
      <c r="R475" s="29"/>
      <c r="S475" s="52"/>
      <c r="T475" s="52"/>
      <c r="U475" s="52"/>
      <c r="V475" s="52"/>
    </row>
    <row r="476" spans="1:22" ht="15.75" customHeight="1">
      <c r="A476" s="9" t="s">
        <v>62</v>
      </c>
      <c r="B476" s="31"/>
      <c r="C476" s="31"/>
      <c r="D476" s="31"/>
      <c r="E476" s="31"/>
      <c r="F476" s="31"/>
      <c r="G476" s="31"/>
      <c r="H476" s="31"/>
      <c r="I476" s="31"/>
      <c r="J476" s="31"/>
      <c r="K476" s="51"/>
      <c r="L476" s="38"/>
      <c r="M476" s="17"/>
      <c r="N476" s="18"/>
      <c r="O476" s="29"/>
      <c r="P476" s="44"/>
      <c r="Q476" s="46"/>
      <c r="R476" s="29"/>
      <c r="S476" s="52"/>
      <c r="T476" s="52"/>
      <c r="U476" s="52"/>
      <c r="V476" s="52"/>
    </row>
    <row r="477" spans="1:22" ht="15.75" customHeight="1">
      <c r="A477" s="9" t="s">
        <v>63</v>
      </c>
      <c r="B477" s="31"/>
      <c r="C477" s="31"/>
      <c r="D477" s="31"/>
      <c r="E477" s="31"/>
      <c r="F477" s="31"/>
      <c r="G477" s="31"/>
      <c r="H477" s="31"/>
      <c r="I477" s="31"/>
      <c r="J477" s="31"/>
      <c r="K477" s="51"/>
      <c r="L477" s="38"/>
      <c r="M477" s="17"/>
      <c r="N477" s="18"/>
      <c r="O477" s="29"/>
      <c r="P477" s="44"/>
      <c r="Q477" s="46"/>
      <c r="R477" s="29"/>
      <c r="S477" s="52"/>
      <c r="T477" s="52"/>
      <c r="U477" s="52"/>
      <c r="V477" s="52"/>
    </row>
    <row r="478" spans="1:22" ht="15.75" customHeight="1">
      <c r="A478" s="9" t="s">
        <v>64</v>
      </c>
      <c r="B478" s="31"/>
      <c r="C478" s="31"/>
      <c r="D478" s="31"/>
      <c r="E478" s="31"/>
      <c r="F478" s="31"/>
      <c r="G478" s="31"/>
      <c r="H478" s="31"/>
      <c r="I478" s="31"/>
      <c r="J478" s="31"/>
      <c r="K478" s="51"/>
      <c r="L478" s="38"/>
      <c r="M478" s="17"/>
      <c r="N478" s="18"/>
      <c r="O478" s="17"/>
      <c r="P478" s="18"/>
      <c r="Q478" s="28"/>
      <c r="R478" s="29"/>
      <c r="S478" s="52"/>
      <c r="T478" s="52"/>
      <c r="U478" s="52"/>
      <c r="V478" s="52"/>
    </row>
    <row r="479" spans="1:22" ht="15.75" customHeight="1">
      <c r="A479" s="9" t="s">
        <v>65</v>
      </c>
      <c r="B479" s="31"/>
      <c r="C479" s="31"/>
      <c r="D479" s="31"/>
      <c r="E479" s="31"/>
      <c r="F479" s="31"/>
      <c r="G479" s="31"/>
      <c r="H479" s="31"/>
      <c r="I479" s="31"/>
      <c r="J479" s="31"/>
      <c r="K479" s="51"/>
      <c r="L479" s="38"/>
      <c r="M479" s="17"/>
      <c r="N479" s="18"/>
      <c r="O479" s="19" t="s">
        <v>48</v>
      </c>
      <c r="P479" s="20">
        <v>29</v>
      </c>
      <c r="Q479" s="21">
        <f>IF(SUM(K467:K475)=0,"",SUM(K467:K475))</f>
        <v>40</v>
      </c>
      <c r="R479" s="22" t="s">
        <v>3</v>
      </c>
      <c r="S479" s="52"/>
      <c r="T479" s="52"/>
      <c r="U479" s="52"/>
      <c r="V479" s="52"/>
    </row>
    <row r="480" spans="1:22" ht="15.75" customHeight="1">
      <c r="A480" s="9" t="s">
        <v>66</v>
      </c>
      <c r="B480" s="31"/>
      <c r="C480" s="31"/>
      <c r="D480" s="31"/>
      <c r="E480" s="31"/>
      <c r="F480" s="31"/>
      <c r="G480" s="31"/>
      <c r="H480" s="31"/>
      <c r="I480" s="31"/>
      <c r="J480" s="31"/>
      <c r="K480" s="51"/>
      <c r="L480" s="38"/>
      <c r="M480" s="17"/>
      <c r="N480" s="18"/>
      <c r="O480" s="23" t="s">
        <v>50</v>
      </c>
      <c r="P480" s="24">
        <f>IF(P479/B465=0,"",P479/B465)</f>
        <v>0.44615384615384618</v>
      </c>
      <c r="Q480" s="25">
        <f>IF(P479/Q479=0,"",P479/Q479)</f>
        <v>0.72499999999999998</v>
      </c>
      <c r="R480" s="26" t="s">
        <v>51</v>
      </c>
      <c r="S480" s="52"/>
      <c r="T480" s="52"/>
      <c r="U480" s="52"/>
      <c r="V480" s="52"/>
    </row>
    <row r="481" spans="1:22" ht="15.75" customHeight="1">
      <c r="A481" s="9" t="s">
        <v>68</v>
      </c>
      <c r="B481" s="115"/>
      <c r="C481" s="115"/>
      <c r="D481" s="115"/>
      <c r="E481" s="115"/>
      <c r="F481" s="115"/>
      <c r="G481" s="115"/>
      <c r="H481" s="115"/>
      <c r="I481" s="115"/>
      <c r="J481" s="115"/>
      <c r="K481" s="51"/>
      <c r="L481" s="47"/>
      <c r="M481" s="48"/>
      <c r="N481" s="49"/>
      <c r="O481" s="11"/>
      <c r="P481" s="12"/>
      <c r="Q481" s="12"/>
      <c r="R481" s="13"/>
      <c r="S481" s="52"/>
      <c r="T481" s="52"/>
      <c r="U481" s="52"/>
      <c r="V481" s="52"/>
    </row>
    <row r="482" spans="1:22" ht="18.75" customHeight="1">
      <c r="A482" s="14"/>
      <c r="B482" s="193" t="s">
        <v>37</v>
      </c>
      <c r="C482" s="193"/>
      <c r="D482" s="193"/>
      <c r="E482" s="193"/>
      <c r="F482" s="193"/>
      <c r="G482" s="193"/>
      <c r="H482" s="193"/>
      <c r="I482" s="193"/>
      <c r="J482" s="193"/>
      <c r="K482" s="114">
        <f>SUM(K465:K478)</f>
        <v>40</v>
      </c>
      <c r="L482" s="30">
        <f>IF(K473=0,"",K473/B465)</f>
        <v>0.44615384615384618</v>
      </c>
      <c r="M482" s="30">
        <f>IF(K482=0,"",K482/B465)</f>
        <v>0.61538461538461542</v>
      </c>
      <c r="N482" s="30">
        <f>IF(K473=0,"",M482-L482)</f>
        <v>0.16923076923076924</v>
      </c>
      <c r="O482" s="5"/>
      <c r="P482" s="6"/>
      <c r="Q482" s="16"/>
      <c r="R482" s="5"/>
      <c r="S482" s="52"/>
      <c r="T482" s="52"/>
      <c r="U482" s="52"/>
      <c r="V482" s="52"/>
    </row>
    <row r="483" spans="1:22" ht="12.75" customHeight="1">
      <c r="L483" s="5"/>
      <c r="M483" s="5"/>
      <c r="O483" s="5"/>
      <c r="S483" s="52"/>
      <c r="T483" s="52"/>
      <c r="U483" s="52"/>
      <c r="V483" s="52"/>
    </row>
    <row r="484" spans="1:22" ht="12.75" customHeight="1">
      <c r="L484" s="5"/>
      <c r="M484" s="5"/>
      <c r="O484" s="5"/>
      <c r="S484" s="52"/>
      <c r="T484" s="52"/>
      <c r="U484" s="52"/>
      <c r="V484" s="52"/>
    </row>
    <row r="485" spans="1:22" ht="26.25" customHeight="1">
      <c r="A485" s="7"/>
      <c r="B485" s="194" t="s">
        <v>72</v>
      </c>
      <c r="C485" s="194"/>
      <c r="D485" s="194"/>
      <c r="E485" s="194"/>
      <c r="F485" s="194"/>
      <c r="G485" s="194"/>
      <c r="H485" s="194"/>
      <c r="I485" s="194"/>
      <c r="J485" s="194"/>
      <c r="K485" s="113" t="s">
        <v>52</v>
      </c>
      <c r="L485" s="67"/>
      <c r="M485" s="67"/>
      <c r="N485" s="6"/>
      <c r="O485" s="5"/>
      <c r="P485" s="6"/>
      <c r="Q485" s="6"/>
      <c r="R485" s="6"/>
      <c r="S485" s="52"/>
      <c r="T485" s="52"/>
      <c r="U485" s="52"/>
      <c r="V485" s="52"/>
    </row>
    <row r="486" spans="1:22" ht="20.25">
      <c r="A486" s="195" t="s">
        <v>1</v>
      </c>
      <c r="B486" s="197" t="s">
        <v>2</v>
      </c>
      <c r="C486" s="205"/>
      <c r="D486" s="205"/>
      <c r="E486" s="205"/>
      <c r="F486" s="205"/>
      <c r="G486" s="205"/>
      <c r="H486" s="205"/>
      <c r="I486" s="205"/>
      <c r="J486" s="206"/>
      <c r="K486" s="200" t="s">
        <v>3</v>
      </c>
      <c r="L486" s="191" t="s">
        <v>4</v>
      </c>
      <c r="M486" s="191" t="s">
        <v>5</v>
      </c>
      <c r="N486" s="202" t="s">
        <v>6</v>
      </c>
      <c r="O486" s="191" t="s">
        <v>7</v>
      </c>
      <c r="P486" s="189" t="s">
        <v>8</v>
      </c>
      <c r="Q486" s="189" t="s">
        <v>9</v>
      </c>
      <c r="R486" s="191" t="s">
        <v>10</v>
      </c>
      <c r="S486" s="52"/>
      <c r="T486" s="52"/>
      <c r="U486" s="52"/>
      <c r="V486" s="52"/>
    </row>
    <row r="487" spans="1:22" ht="15.75" customHeight="1">
      <c r="A487" s="204"/>
      <c r="B487" s="9" t="s">
        <v>11</v>
      </c>
      <c r="C487" s="9" t="s">
        <v>12</v>
      </c>
      <c r="D487" s="9" t="s">
        <v>13</v>
      </c>
      <c r="E487" s="9" t="s">
        <v>14</v>
      </c>
      <c r="F487" s="9" t="s">
        <v>15</v>
      </c>
      <c r="G487" s="9" t="s">
        <v>16</v>
      </c>
      <c r="H487" s="9" t="s">
        <v>17</v>
      </c>
      <c r="I487" s="9" t="s">
        <v>18</v>
      </c>
      <c r="J487" s="135" t="s">
        <v>19</v>
      </c>
      <c r="K487" s="207"/>
      <c r="L487" s="204"/>
      <c r="M487" s="204"/>
      <c r="N487" s="204"/>
      <c r="O487" s="204"/>
      <c r="P487" s="204"/>
      <c r="Q487" s="204"/>
      <c r="R487" s="204"/>
      <c r="S487" s="52"/>
      <c r="T487" s="52"/>
      <c r="U487" s="52"/>
      <c r="V487" s="52"/>
    </row>
    <row r="488" spans="1:22" ht="15.75" customHeight="1">
      <c r="A488" s="9" t="s">
        <v>52</v>
      </c>
      <c r="B488" s="31">
        <v>56</v>
      </c>
      <c r="C488" s="31"/>
      <c r="D488" s="31"/>
      <c r="E488" s="31"/>
      <c r="F488" s="31"/>
      <c r="G488" s="31"/>
      <c r="H488" s="31"/>
      <c r="I488" s="31"/>
      <c r="J488" s="31"/>
      <c r="K488" s="51"/>
      <c r="L488" s="32"/>
      <c r="M488" s="33"/>
      <c r="N488" s="34"/>
      <c r="O488" s="53"/>
      <c r="P488" s="36">
        <v>56</v>
      </c>
      <c r="Q488" s="54"/>
      <c r="R488" s="53"/>
      <c r="S488" s="52"/>
      <c r="T488" s="52"/>
      <c r="U488" s="52"/>
      <c r="V488" s="52"/>
    </row>
    <row r="489" spans="1:22" ht="15.75" customHeight="1">
      <c r="A489" s="9" t="s">
        <v>53</v>
      </c>
      <c r="B489" s="31"/>
      <c r="C489" s="31">
        <v>53</v>
      </c>
      <c r="D489" s="31"/>
      <c r="E489" s="31"/>
      <c r="F489" s="31"/>
      <c r="G489" s="31"/>
      <c r="H489" s="31"/>
      <c r="I489" s="31"/>
      <c r="J489" s="31"/>
      <c r="K489" s="51"/>
      <c r="L489" s="38"/>
      <c r="M489" s="17"/>
      <c r="N489" s="39"/>
      <c r="O489" s="40">
        <f>IF(C489=0,"",C489/B488)</f>
        <v>0.9464285714285714</v>
      </c>
      <c r="P489" s="41">
        <v>53</v>
      </c>
      <c r="Q489" s="42">
        <f t="shared" ref="Q489:Q496" si="40">IF(P489=0,"",P489/P488)</f>
        <v>0.9464285714285714</v>
      </c>
      <c r="R489" s="42">
        <f t="shared" ref="R489:R496" si="41">IF(P489=0,"",100%-Q489)</f>
        <v>5.3571428571428603E-2</v>
      </c>
      <c r="S489" s="52"/>
      <c r="T489" s="52"/>
      <c r="U489" s="52"/>
      <c r="V489" s="52"/>
    </row>
    <row r="490" spans="1:22" ht="15.75" customHeight="1">
      <c r="A490" s="9" t="s">
        <v>54</v>
      </c>
      <c r="B490" s="31"/>
      <c r="C490" s="31"/>
      <c r="D490" s="31">
        <v>42</v>
      </c>
      <c r="E490" s="31"/>
      <c r="F490" s="31"/>
      <c r="G490" s="31"/>
      <c r="H490" s="31"/>
      <c r="I490" s="31"/>
      <c r="J490" s="31"/>
      <c r="K490" s="51"/>
      <c r="L490" s="38"/>
      <c r="M490" s="17"/>
      <c r="N490" s="39"/>
      <c r="O490" s="40">
        <f>IF(D490=0,"",D490/C489)</f>
        <v>0.79245283018867929</v>
      </c>
      <c r="P490" s="41">
        <v>47</v>
      </c>
      <c r="Q490" s="42">
        <f t="shared" si="40"/>
        <v>0.8867924528301887</v>
      </c>
      <c r="R490" s="42">
        <f t="shared" si="41"/>
        <v>0.1132075471698113</v>
      </c>
      <c r="S490" s="27">
        <f>P490/P488</f>
        <v>0.8392857142857143</v>
      </c>
      <c r="T490" s="52"/>
      <c r="U490" s="52"/>
      <c r="V490" s="52"/>
    </row>
    <row r="491" spans="1:22" ht="15.75" customHeight="1">
      <c r="A491" s="9" t="s">
        <v>55</v>
      </c>
      <c r="B491" s="31"/>
      <c r="C491" s="31"/>
      <c r="D491" s="31"/>
      <c r="E491" s="31">
        <v>39</v>
      </c>
      <c r="F491" s="31"/>
      <c r="G491" s="31"/>
      <c r="H491" s="31"/>
      <c r="I491" s="31"/>
      <c r="J491" s="31"/>
      <c r="K491" s="51"/>
      <c r="L491" s="38"/>
      <c r="M491" s="17"/>
      <c r="N491" s="39"/>
      <c r="O491" s="40">
        <f>IF(E491=0,"",E491/D490)</f>
        <v>0.9285714285714286</v>
      </c>
      <c r="P491" s="41">
        <v>44</v>
      </c>
      <c r="Q491" s="42">
        <f t="shared" si="40"/>
        <v>0.93617021276595747</v>
      </c>
      <c r="R491" s="42">
        <f t="shared" si="41"/>
        <v>6.3829787234042534E-2</v>
      </c>
      <c r="S491" s="52"/>
      <c r="T491" s="52"/>
      <c r="U491" s="52"/>
      <c r="V491" s="52"/>
    </row>
    <row r="492" spans="1:22" ht="15.75" customHeight="1">
      <c r="A492" s="9" t="s">
        <v>56</v>
      </c>
      <c r="B492" s="31"/>
      <c r="C492" s="31"/>
      <c r="D492" s="31"/>
      <c r="E492" s="31"/>
      <c r="F492" s="31">
        <v>39</v>
      </c>
      <c r="G492" s="31"/>
      <c r="H492" s="31"/>
      <c r="I492" s="31"/>
      <c r="J492" s="31"/>
      <c r="K492" s="51"/>
      <c r="L492" s="38"/>
      <c r="M492" s="17"/>
      <c r="N492" s="39"/>
      <c r="O492" s="40">
        <f>IF(F492=0,"",F492/E491)</f>
        <v>1</v>
      </c>
      <c r="P492" s="41">
        <v>45</v>
      </c>
      <c r="Q492" s="42">
        <f t="shared" si="40"/>
        <v>1.0227272727272727</v>
      </c>
      <c r="R492" s="42">
        <f t="shared" si="41"/>
        <v>-2.2727272727272707E-2</v>
      </c>
      <c r="S492" s="52"/>
      <c r="T492" s="52"/>
      <c r="U492" s="52"/>
      <c r="V492" s="52"/>
    </row>
    <row r="493" spans="1:22" ht="15.75" customHeight="1">
      <c r="A493" s="9" t="s">
        <v>57</v>
      </c>
      <c r="B493" s="31"/>
      <c r="C493" s="31"/>
      <c r="D493" s="31"/>
      <c r="E493" s="31"/>
      <c r="F493" s="31"/>
      <c r="G493" s="31">
        <v>37</v>
      </c>
      <c r="H493" s="31"/>
      <c r="I493" s="31"/>
      <c r="J493" s="31"/>
      <c r="K493" s="51"/>
      <c r="L493" s="38"/>
      <c r="M493" s="17"/>
      <c r="N493" s="39"/>
      <c r="O493" s="40">
        <f>IF(G493=0,"",G493/F492)</f>
        <v>0.94871794871794868</v>
      </c>
      <c r="P493" s="41">
        <v>45</v>
      </c>
      <c r="Q493" s="42">
        <f t="shared" si="40"/>
        <v>1</v>
      </c>
      <c r="R493" s="42">
        <f t="shared" si="41"/>
        <v>0</v>
      </c>
      <c r="S493" s="52"/>
      <c r="T493" s="52"/>
      <c r="U493" s="52"/>
      <c r="V493" s="52"/>
    </row>
    <row r="494" spans="1:22" ht="15.75" customHeight="1">
      <c r="A494" s="9" t="s">
        <v>58</v>
      </c>
      <c r="B494" s="31"/>
      <c r="C494" s="31"/>
      <c r="D494" s="31"/>
      <c r="E494" s="31"/>
      <c r="F494" s="31"/>
      <c r="G494" s="31"/>
      <c r="H494" s="31">
        <v>35</v>
      </c>
      <c r="I494" s="31"/>
      <c r="J494" s="31"/>
      <c r="K494" s="51"/>
      <c r="L494" s="38"/>
      <c r="M494" s="17"/>
      <c r="N494" s="39"/>
      <c r="O494" s="40">
        <f>IF(H494=0,"",H494/G493)</f>
        <v>0.94594594594594594</v>
      </c>
      <c r="P494" s="41">
        <v>44</v>
      </c>
      <c r="Q494" s="42">
        <f t="shared" si="40"/>
        <v>0.97777777777777775</v>
      </c>
      <c r="R494" s="42">
        <f t="shared" si="41"/>
        <v>2.2222222222222254E-2</v>
      </c>
      <c r="S494" s="52"/>
      <c r="T494" s="52"/>
      <c r="U494" s="52"/>
      <c r="V494" s="52"/>
    </row>
    <row r="495" spans="1:22" ht="15.75" customHeight="1">
      <c r="A495" s="9" t="s">
        <v>59</v>
      </c>
      <c r="B495" s="31"/>
      <c r="C495" s="31"/>
      <c r="D495" s="31"/>
      <c r="E495" s="31"/>
      <c r="F495" s="31"/>
      <c r="G495" s="31"/>
      <c r="H495" s="31"/>
      <c r="I495" s="31">
        <v>34</v>
      </c>
      <c r="J495" s="31"/>
      <c r="K495" s="51"/>
      <c r="L495" s="38"/>
      <c r="M495" s="17"/>
      <c r="N495" s="39"/>
      <c r="O495" s="40">
        <f>IF(I495=0,"",I495/H494)</f>
        <v>0.97142857142857142</v>
      </c>
      <c r="P495" s="41">
        <v>43</v>
      </c>
      <c r="Q495" s="42">
        <f t="shared" si="40"/>
        <v>0.97727272727272729</v>
      </c>
      <c r="R495" s="42">
        <f t="shared" si="41"/>
        <v>2.2727272727272707E-2</v>
      </c>
      <c r="S495" s="52"/>
      <c r="T495" s="52"/>
      <c r="U495" s="52"/>
      <c r="V495" s="52"/>
    </row>
    <row r="496" spans="1:22" ht="15.75" customHeight="1">
      <c r="A496" s="9" t="s">
        <v>60</v>
      </c>
      <c r="B496" s="31"/>
      <c r="C496" s="31"/>
      <c r="D496" s="31"/>
      <c r="E496" s="31"/>
      <c r="F496" s="31"/>
      <c r="G496" s="31"/>
      <c r="H496" s="31"/>
      <c r="I496" s="31"/>
      <c r="J496" s="31">
        <v>33</v>
      </c>
      <c r="K496" s="51">
        <v>28</v>
      </c>
      <c r="L496" s="38"/>
      <c r="M496" s="17"/>
      <c r="N496" s="39"/>
      <c r="O496" s="55">
        <f>IF(J496=0,"",J496/I495)</f>
        <v>0.97058823529411764</v>
      </c>
      <c r="P496" s="41">
        <v>42</v>
      </c>
      <c r="Q496" s="56">
        <f t="shared" si="40"/>
        <v>0.97674418604651159</v>
      </c>
      <c r="R496" s="56">
        <f t="shared" si="41"/>
        <v>2.3255813953488413E-2</v>
      </c>
      <c r="S496" s="52"/>
      <c r="T496" s="52"/>
      <c r="U496" s="52"/>
      <c r="V496" s="52"/>
    </row>
    <row r="497" spans="1:22" ht="15.75" customHeight="1">
      <c r="A497" s="9" t="s">
        <v>61</v>
      </c>
      <c r="B497" s="31"/>
      <c r="C497" s="31"/>
      <c r="D497" s="31"/>
      <c r="E497" s="31"/>
      <c r="F497" s="31"/>
      <c r="G497" s="31"/>
      <c r="H497" s="31"/>
      <c r="I497" s="31"/>
      <c r="J497" s="31">
        <v>8</v>
      </c>
      <c r="K497" s="51">
        <v>7</v>
      </c>
      <c r="L497" s="38"/>
      <c r="M497" s="17"/>
      <c r="N497" s="18"/>
      <c r="O497" s="59"/>
      <c r="P497" s="41">
        <v>11</v>
      </c>
      <c r="Q497" s="60"/>
      <c r="R497" s="61"/>
      <c r="S497" s="52"/>
      <c r="T497" s="52"/>
      <c r="U497" s="52"/>
      <c r="V497" s="52"/>
    </row>
    <row r="498" spans="1:22" ht="15.75" customHeight="1">
      <c r="A498" s="9" t="s">
        <v>62</v>
      </c>
      <c r="B498" s="31"/>
      <c r="C498" s="31"/>
      <c r="D498" s="31"/>
      <c r="E498" s="31"/>
      <c r="F498" s="31"/>
      <c r="G498" s="31"/>
      <c r="H498" s="31"/>
      <c r="I498" s="31"/>
      <c r="J498" s="31">
        <v>2</v>
      </c>
      <c r="K498" s="51">
        <v>2</v>
      </c>
      <c r="L498" s="38"/>
      <c r="M498" s="17"/>
      <c r="N498" s="18"/>
      <c r="O498" s="29"/>
      <c r="P498" s="44">
        <v>2</v>
      </c>
      <c r="Q498" s="46"/>
      <c r="R498" s="29"/>
      <c r="S498" s="52"/>
      <c r="T498" s="52"/>
      <c r="U498" s="52"/>
      <c r="V498" s="52"/>
    </row>
    <row r="499" spans="1:22" ht="15.75" customHeight="1">
      <c r="A499" s="9" t="s">
        <v>63</v>
      </c>
      <c r="B499" s="31"/>
      <c r="C499" s="31"/>
      <c r="D499" s="31"/>
      <c r="E499" s="31"/>
      <c r="F499" s="31"/>
      <c r="G499" s="31"/>
      <c r="H499" s="31"/>
      <c r="I499" s="31"/>
      <c r="J499" s="31"/>
      <c r="K499" s="51"/>
      <c r="L499" s="38"/>
      <c r="M499" s="17"/>
      <c r="N499" s="18"/>
      <c r="O499" s="29"/>
      <c r="P499" s="44"/>
      <c r="Q499" s="46"/>
      <c r="R499" s="29"/>
      <c r="S499" s="52"/>
      <c r="T499" s="52"/>
      <c r="U499" s="52"/>
      <c r="V499" s="52"/>
    </row>
    <row r="500" spans="1:22" ht="15.75" customHeight="1">
      <c r="A500" s="9" t="s">
        <v>64</v>
      </c>
      <c r="B500" s="31"/>
      <c r="C500" s="31"/>
      <c r="D500" s="31"/>
      <c r="E500" s="31"/>
      <c r="F500" s="31"/>
      <c r="G500" s="31"/>
      <c r="H500" s="31"/>
      <c r="I500" s="31"/>
      <c r="J500" s="31"/>
      <c r="K500" s="51"/>
      <c r="L500" s="38"/>
      <c r="M500" s="17"/>
      <c r="N500" s="18"/>
      <c r="O500" s="29"/>
      <c r="P500" s="44"/>
      <c r="Q500" s="46"/>
      <c r="R500" s="29"/>
      <c r="S500" s="52"/>
      <c r="T500" s="52"/>
      <c r="U500" s="52"/>
      <c r="V500" s="52"/>
    </row>
    <row r="501" spans="1:22" ht="15.75" customHeight="1">
      <c r="A501" s="9" t="s">
        <v>65</v>
      </c>
      <c r="B501" s="31"/>
      <c r="C501" s="31"/>
      <c r="D501" s="31"/>
      <c r="E501" s="31"/>
      <c r="F501" s="31"/>
      <c r="G501" s="31"/>
      <c r="H501" s="31"/>
      <c r="I501" s="31"/>
      <c r="J501" s="31"/>
      <c r="K501" s="51"/>
      <c r="L501" s="38"/>
      <c r="M501" s="17"/>
      <c r="N501" s="18"/>
      <c r="O501" s="17"/>
      <c r="P501" s="18"/>
      <c r="Q501" s="28"/>
      <c r="R501" s="29"/>
      <c r="S501" s="52"/>
      <c r="T501" s="52"/>
      <c r="U501" s="52"/>
      <c r="V501" s="52"/>
    </row>
    <row r="502" spans="1:22" ht="15.75" customHeight="1">
      <c r="A502" s="9" t="s">
        <v>66</v>
      </c>
      <c r="B502" s="31"/>
      <c r="C502" s="31"/>
      <c r="D502" s="31"/>
      <c r="E502" s="31"/>
      <c r="F502" s="31"/>
      <c r="G502" s="31"/>
      <c r="H502" s="31"/>
      <c r="I502" s="31"/>
      <c r="J502" s="31"/>
      <c r="K502" s="51"/>
      <c r="L502" s="38"/>
      <c r="M502" s="17"/>
      <c r="N502" s="18"/>
      <c r="O502" s="19" t="s">
        <v>48</v>
      </c>
      <c r="P502" s="20">
        <v>31</v>
      </c>
      <c r="Q502" s="21">
        <f>IF(SUM(K490:K498)=0,"",SUM(K490:K498))</f>
        <v>37</v>
      </c>
      <c r="R502" s="22" t="s">
        <v>3</v>
      </c>
      <c r="S502" s="52"/>
      <c r="T502" s="52"/>
      <c r="U502" s="52"/>
      <c r="V502" s="52"/>
    </row>
    <row r="503" spans="1:22" ht="15.75" customHeight="1">
      <c r="A503" s="9" t="s">
        <v>68</v>
      </c>
      <c r="B503" s="31"/>
      <c r="C503" s="31"/>
      <c r="D503" s="31"/>
      <c r="E503" s="31"/>
      <c r="F503" s="31"/>
      <c r="G503" s="31"/>
      <c r="H503" s="31"/>
      <c r="I503" s="31"/>
      <c r="J503" s="31"/>
      <c r="K503" s="51"/>
      <c r="L503" s="38"/>
      <c r="M503" s="17"/>
      <c r="N503" s="18"/>
      <c r="O503" s="23" t="s">
        <v>50</v>
      </c>
      <c r="P503" s="24">
        <f>IF(P502/B488=0,"",P502/B488)</f>
        <v>0.5535714285714286</v>
      </c>
      <c r="Q503" s="25">
        <f>IF(P502/Q502=0,"",P502/Q502)</f>
        <v>0.83783783783783783</v>
      </c>
      <c r="R503" s="26" t="s">
        <v>51</v>
      </c>
      <c r="S503" s="52"/>
      <c r="T503" s="52"/>
      <c r="U503" s="52"/>
      <c r="V503" s="52"/>
    </row>
    <row r="504" spans="1:22" ht="15.75" customHeight="1">
      <c r="A504" s="9" t="s">
        <v>69</v>
      </c>
      <c r="B504" s="115"/>
      <c r="C504" s="115"/>
      <c r="D504" s="115"/>
      <c r="E504" s="115"/>
      <c r="F504" s="115"/>
      <c r="G504" s="115"/>
      <c r="H504" s="115"/>
      <c r="I504" s="115"/>
      <c r="J504" s="115"/>
      <c r="K504" s="51"/>
      <c r="L504" s="47"/>
      <c r="M504" s="48"/>
      <c r="N504" s="49"/>
      <c r="O504" s="11"/>
      <c r="P504" s="12"/>
      <c r="Q504" s="12"/>
      <c r="R504" s="13"/>
      <c r="S504" s="52"/>
      <c r="T504" s="52"/>
      <c r="U504" s="52"/>
      <c r="V504" s="52"/>
    </row>
    <row r="505" spans="1:22" ht="18.75" customHeight="1">
      <c r="A505" s="14"/>
      <c r="B505" s="193" t="s">
        <v>37</v>
      </c>
      <c r="C505" s="193"/>
      <c r="D505" s="193"/>
      <c r="E505" s="193"/>
      <c r="F505" s="193"/>
      <c r="G505" s="193"/>
      <c r="H505" s="193"/>
      <c r="I505" s="193"/>
      <c r="J505" s="193"/>
      <c r="K505" s="114">
        <f>SUM(K488:K501)</f>
        <v>37</v>
      </c>
      <c r="L505" s="30">
        <f>IF(K496=0,"",K496/B488)</f>
        <v>0.5</v>
      </c>
      <c r="M505" s="30">
        <f>IF(K505=0,"",K505/B488)</f>
        <v>0.6607142857142857</v>
      </c>
      <c r="N505" s="30">
        <f>IF(K496=0,"",M505-L505)</f>
        <v>0.1607142857142857</v>
      </c>
      <c r="O505" s="5"/>
      <c r="P505" s="6"/>
      <c r="Q505" s="16"/>
      <c r="R505" s="5"/>
      <c r="S505" s="52"/>
      <c r="T505" s="52"/>
      <c r="U505" s="52"/>
      <c r="V505" s="52"/>
    </row>
    <row r="506" spans="1:22" ht="12.75" customHeight="1">
      <c r="L506" s="5"/>
      <c r="M506" s="5"/>
      <c r="O506" s="5"/>
      <c r="S506" s="52"/>
      <c r="T506" s="52"/>
      <c r="U506" s="52"/>
      <c r="V506" s="52"/>
    </row>
    <row r="507" spans="1:22" ht="12.75" customHeight="1">
      <c r="L507" s="5"/>
      <c r="M507" s="5"/>
      <c r="O507" s="5"/>
      <c r="S507" s="52"/>
      <c r="T507" s="52"/>
      <c r="U507" s="52"/>
      <c r="V507" s="52"/>
    </row>
    <row r="508" spans="1:22" ht="26.25" customHeight="1">
      <c r="A508" s="7"/>
      <c r="B508" s="194" t="s">
        <v>72</v>
      </c>
      <c r="C508" s="194"/>
      <c r="D508" s="194"/>
      <c r="E508" s="194"/>
      <c r="F508" s="194"/>
      <c r="G508" s="194"/>
      <c r="H508" s="194"/>
      <c r="I508" s="194"/>
      <c r="J508" s="194"/>
      <c r="K508" s="113" t="s">
        <v>53</v>
      </c>
      <c r="L508" s="67"/>
      <c r="M508" s="67"/>
      <c r="N508" s="6"/>
      <c r="O508" s="5"/>
      <c r="P508" s="6"/>
      <c r="Q508" s="6"/>
      <c r="R508" s="6"/>
      <c r="S508" s="52"/>
      <c r="T508" s="52"/>
      <c r="U508" s="52"/>
      <c r="V508" s="52"/>
    </row>
    <row r="509" spans="1:22" ht="20.25">
      <c r="A509" s="195" t="s">
        <v>1</v>
      </c>
      <c r="B509" s="197" t="s">
        <v>2</v>
      </c>
      <c r="C509" s="205"/>
      <c r="D509" s="205"/>
      <c r="E509" s="205"/>
      <c r="F509" s="205"/>
      <c r="G509" s="205"/>
      <c r="H509" s="205"/>
      <c r="I509" s="205"/>
      <c r="J509" s="206"/>
      <c r="K509" s="200" t="s">
        <v>3</v>
      </c>
      <c r="L509" s="191" t="s">
        <v>4</v>
      </c>
      <c r="M509" s="191" t="s">
        <v>5</v>
      </c>
      <c r="N509" s="202" t="s">
        <v>6</v>
      </c>
      <c r="O509" s="191" t="s">
        <v>7</v>
      </c>
      <c r="P509" s="189" t="s">
        <v>8</v>
      </c>
      <c r="Q509" s="189" t="s">
        <v>9</v>
      </c>
      <c r="R509" s="191" t="s">
        <v>10</v>
      </c>
      <c r="S509" s="52"/>
      <c r="T509" s="52"/>
      <c r="U509" s="52"/>
      <c r="V509" s="52"/>
    </row>
    <row r="510" spans="1:22" ht="15.75" customHeight="1">
      <c r="A510" s="204"/>
      <c r="B510" s="9" t="s">
        <v>11</v>
      </c>
      <c r="C510" s="9" t="s">
        <v>12</v>
      </c>
      <c r="D510" s="9" t="s">
        <v>13</v>
      </c>
      <c r="E510" s="9" t="s">
        <v>14</v>
      </c>
      <c r="F510" s="9" t="s">
        <v>15</v>
      </c>
      <c r="G510" s="9" t="s">
        <v>16</v>
      </c>
      <c r="H510" s="9" t="s">
        <v>17</v>
      </c>
      <c r="I510" s="9" t="s">
        <v>18</v>
      </c>
      <c r="J510" s="135" t="s">
        <v>19</v>
      </c>
      <c r="K510" s="207"/>
      <c r="L510" s="204"/>
      <c r="M510" s="204"/>
      <c r="N510" s="204"/>
      <c r="O510" s="204"/>
      <c r="P510" s="204"/>
      <c r="Q510" s="204"/>
      <c r="R510" s="204"/>
      <c r="S510" s="52"/>
      <c r="T510" s="52"/>
      <c r="U510" s="52"/>
      <c r="V510" s="52"/>
    </row>
    <row r="511" spans="1:22" ht="15.75" customHeight="1">
      <c r="A511" s="9" t="s">
        <v>53</v>
      </c>
      <c r="B511" s="31">
        <v>80</v>
      </c>
      <c r="C511" s="31"/>
      <c r="D511" s="31"/>
      <c r="E511" s="31"/>
      <c r="F511" s="31"/>
      <c r="G511" s="31"/>
      <c r="H511" s="31"/>
      <c r="I511" s="31"/>
      <c r="J511" s="31"/>
      <c r="K511" s="51"/>
      <c r="L511" s="32"/>
      <c r="M511" s="33"/>
      <c r="N511" s="34"/>
      <c r="O511" s="53"/>
      <c r="P511" s="36">
        <v>80</v>
      </c>
      <c r="Q511" s="54"/>
      <c r="R511" s="53"/>
      <c r="S511" s="52"/>
      <c r="T511" s="52"/>
      <c r="U511" s="52"/>
      <c r="V511" s="52"/>
    </row>
    <row r="512" spans="1:22" ht="15.75" customHeight="1">
      <c r="A512" s="9" t="s">
        <v>54</v>
      </c>
      <c r="B512" s="31"/>
      <c r="C512" s="31">
        <v>74</v>
      </c>
      <c r="D512" s="31"/>
      <c r="E512" s="31"/>
      <c r="F512" s="31"/>
      <c r="G512" s="31"/>
      <c r="H512" s="31"/>
      <c r="I512" s="31"/>
      <c r="J512" s="31"/>
      <c r="K512" s="51"/>
      <c r="L512" s="38"/>
      <c r="M512" s="17"/>
      <c r="N512" s="39"/>
      <c r="O512" s="40">
        <f>IF(C512=0,"",C512/B511)</f>
        <v>0.92500000000000004</v>
      </c>
      <c r="P512" s="41">
        <v>74</v>
      </c>
      <c r="Q512" s="42">
        <f t="shared" ref="Q512:Q519" si="42">IF(P512=0,"",P512/P511)</f>
        <v>0.92500000000000004</v>
      </c>
      <c r="R512" s="42">
        <f t="shared" ref="R512:R519" si="43">IF(P512=0,"",100%-Q512)</f>
        <v>7.4999999999999956E-2</v>
      </c>
      <c r="S512" s="52"/>
      <c r="T512" s="52"/>
      <c r="U512" s="52"/>
      <c r="V512" s="52"/>
    </row>
    <row r="513" spans="1:22" ht="15.75" customHeight="1">
      <c r="A513" s="9" t="s">
        <v>55</v>
      </c>
      <c r="B513" s="31"/>
      <c r="C513" s="31"/>
      <c r="D513" s="31">
        <v>61</v>
      </c>
      <c r="E513" s="31"/>
      <c r="F513" s="31"/>
      <c r="G513" s="31"/>
      <c r="H513" s="31"/>
      <c r="I513" s="31"/>
      <c r="J513" s="31"/>
      <c r="K513" s="51"/>
      <c r="L513" s="38"/>
      <c r="M513" s="17"/>
      <c r="N513" s="39"/>
      <c r="O513" s="40">
        <f>IF(D513=0,"",D513/C512)</f>
        <v>0.82432432432432434</v>
      </c>
      <c r="P513" s="41">
        <v>72</v>
      </c>
      <c r="Q513" s="42">
        <f t="shared" si="42"/>
        <v>0.97297297297297303</v>
      </c>
      <c r="R513" s="42">
        <f t="shared" si="43"/>
        <v>2.7027027027026973E-2</v>
      </c>
      <c r="S513" s="57">
        <f>P513/P511</f>
        <v>0.9</v>
      </c>
      <c r="T513" s="52"/>
      <c r="U513" s="52"/>
      <c r="V513" s="52"/>
    </row>
    <row r="514" spans="1:22" ht="15.75" customHeight="1">
      <c r="A514" s="9" t="s">
        <v>56</v>
      </c>
      <c r="B514" s="31"/>
      <c r="C514" s="31"/>
      <c r="D514" s="31"/>
      <c r="E514" s="31">
        <v>56</v>
      </c>
      <c r="F514" s="31"/>
      <c r="G514" s="31"/>
      <c r="H514" s="31"/>
      <c r="I514" s="31"/>
      <c r="J514" s="31"/>
      <c r="K514" s="51"/>
      <c r="L514" s="38"/>
      <c r="M514" s="17"/>
      <c r="N514" s="39"/>
      <c r="O514" s="40">
        <f>IF(E514=0,"",E514/D513)</f>
        <v>0.91803278688524592</v>
      </c>
      <c r="P514" s="41">
        <v>66</v>
      </c>
      <c r="Q514" s="42">
        <f t="shared" si="42"/>
        <v>0.91666666666666663</v>
      </c>
      <c r="R514" s="42">
        <f t="shared" si="43"/>
        <v>8.333333333333337E-2</v>
      </c>
      <c r="T514" s="52"/>
      <c r="U514" s="52"/>
      <c r="V514" s="52"/>
    </row>
    <row r="515" spans="1:22" ht="15.75" customHeight="1">
      <c r="A515" s="9" t="s">
        <v>57</v>
      </c>
      <c r="B515" s="31"/>
      <c r="C515" s="31"/>
      <c r="D515" s="31"/>
      <c r="E515" s="31"/>
      <c r="F515" s="31">
        <v>55</v>
      </c>
      <c r="G515" s="31"/>
      <c r="H515" s="31"/>
      <c r="I515" s="31"/>
      <c r="J515" s="31"/>
      <c r="K515" s="51"/>
      <c r="L515" s="38"/>
      <c r="M515" s="17"/>
      <c r="N515" s="39"/>
      <c r="O515" s="40">
        <f>IF(F515=0,"",F515/E514)</f>
        <v>0.9821428571428571</v>
      </c>
      <c r="P515" s="41">
        <v>60</v>
      </c>
      <c r="Q515" s="42">
        <f t="shared" si="42"/>
        <v>0.90909090909090906</v>
      </c>
      <c r="R515" s="42">
        <f t="shared" si="43"/>
        <v>9.0909090909090939E-2</v>
      </c>
      <c r="S515" s="7"/>
      <c r="T515" s="52"/>
      <c r="U515" s="52"/>
      <c r="V515" s="52"/>
    </row>
    <row r="516" spans="1:22" ht="15.75" customHeight="1">
      <c r="A516" s="9" t="s">
        <v>58</v>
      </c>
      <c r="B516" s="31"/>
      <c r="C516" s="31"/>
      <c r="D516" s="31"/>
      <c r="E516" s="31"/>
      <c r="F516" s="31"/>
      <c r="G516" s="31">
        <v>51</v>
      </c>
      <c r="H516" s="31"/>
      <c r="I516" s="31"/>
      <c r="J516" s="31"/>
      <c r="K516" s="51"/>
      <c r="L516" s="38"/>
      <c r="M516" s="17"/>
      <c r="N516" s="39"/>
      <c r="O516" s="40">
        <f>IF(G516=0,"",G516/F515)</f>
        <v>0.92727272727272725</v>
      </c>
      <c r="P516" s="41">
        <v>56</v>
      </c>
      <c r="Q516" s="42">
        <f t="shared" si="42"/>
        <v>0.93333333333333335</v>
      </c>
      <c r="R516" s="42">
        <f t="shared" si="43"/>
        <v>6.6666666666666652E-2</v>
      </c>
      <c r="S516" s="7"/>
      <c r="T516" s="52"/>
      <c r="U516" s="52"/>
      <c r="V516" s="52"/>
    </row>
    <row r="517" spans="1:22" ht="15.75" customHeight="1">
      <c r="A517" s="9" t="s">
        <v>59</v>
      </c>
      <c r="B517" s="31"/>
      <c r="C517" s="31"/>
      <c r="D517" s="31"/>
      <c r="E517" s="31"/>
      <c r="F517" s="31"/>
      <c r="G517" s="31"/>
      <c r="H517" s="31">
        <v>49</v>
      </c>
      <c r="I517" s="31"/>
      <c r="J517" s="31"/>
      <c r="K517" s="51"/>
      <c r="L517" s="38"/>
      <c r="M517" s="17"/>
      <c r="N517" s="39"/>
      <c r="O517" s="40">
        <f>IF(H517=0,"",H517/G516)</f>
        <v>0.96078431372549022</v>
      </c>
      <c r="P517" s="41">
        <v>56</v>
      </c>
      <c r="Q517" s="42">
        <f t="shared" si="42"/>
        <v>1</v>
      </c>
      <c r="R517" s="42">
        <f t="shared" si="43"/>
        <v>0</v>
      </c>
      <c r="S517" s="7"/>
      <c r="T517" s="52"/>
      <c r="U517" s="52"/>
      <c r="V517" s="52"/>
    </row>
    <row r="518" spans="1:22" ht="15.75" customHeight="1">
      <c r="A518" s="9" t="s">
        <v>60</v>
      </c>
      <c r="B518" s="31"/>
      <c r="C518" s="31"/>
      <c r="D518" s="31"/>
      <c r="E518" s="31"/>
      <c r="F518" s="31"/>
      <c r="G518" s="31"/>
      <c r="H518" s="31"/>
      <c r="I518" s="31">
        <v>47</v>
      </c>
      <c r="J518" s="31"/>
      <c r="K518" s="51"/>
      <c r="L518" s="38"/>
      <c r="M518" s="17"/>
      <c r="N518" s="39"/>
      <c r="O518" s="40">
        <f>IF(I518=0,"",I518/H517)</f>
        <v>0.95918367346938771</v>
      </c>
      <c r="P518" s="41">
        <v>52</v>
      </c>
      <c r="Q518" s="42">
        <f t="shared" si="42"/>
        <v>0.9285714285714286</v>
      </c>
      <c r="R518" s="42">
        <f t="shared" si="43"/>
        <v>7.1428571428571397E-2</v>
      </c>
      <c r="S518" s="7"/>
      <c r="T518" s="52"/>
      <c r="U518" s="52"/>
      <c r="V518" s="52"/>
    </row>
    <row r="519" spans="1:22" ht="15.75" customHeight="1">
      <c r="A519" s="9" t="s">
        <v>61</v>
      </c>
      <c r="B519" s="31"/>
      <c r="C519" s="31"/>
      <c r="D519" s="31"/>
      <c r="E519" s="31"/>
      <c r="F519" s="31"/>
      <c r="G519" s="31"/>
      <c r="H519" s="31"/>
      <c r="I519" s="31"/>
      <c r="J519" s="31">
        <v>44</v>
      </c>
      <c r="K519" s="51">
        <v>42</v>
      </c>
      <c r="L519" s="38"/>
      <c r="M519" s="17"/>
      <c r="N519" s="39"/>
      <c r="O519" s="55">
        <f>IF(J519=0,"",J519/I518)</f>
        <v>0.93617021276595747</v>
      </c>
      <c r="P519" s="41">
        <v>52</v>
      </c>
      <c r="Q519" s="56">
        <f t="shared" si="42"/>
        <v>1</v>
      </c>
      <c r="R519" s="56">
        <f t="shared" si="43"/>
        <v>0</v>
      </c>
      <c r="S519" s="7"/>
      <c r="T519" s="52"/>
      <c r="U519" s="52"/>
      <c r="V519" s="52"/>
    </row>
    <row r="520" spans="1:22" ht="15.75" customHeight="1">
      <c r="A520" s="9" t="s">
        <v>62</v>
      </c>
      <c r="B520" s="31"/>
      <c r="C520" s="31"/>
      <c r="D520" s="31"/>
      <c r="E520" s="31"/>
      <c r="F520" s="31"/>
      <c r="G520" s="31"/>
      <c r="H520" s="31"/>
      <c r="I520" s="31"/>
      <c r="J520" s="31">
        <v>8</v>
      </c>
      <c r="K520" s="51">
        <v>5</v>
      </c>
      <c r="L520" s="38"/>
      <c r="M520" s="17"/>
      <c r="N520" s="18"/>
      <c r="O520" s="59"/>
      <c r="P520" s="41">
        <v>10</v>
      </c>
      <c r="Q520" s="60"/>
      <c r="R520" s="61"/>
      <c r="S520" s="7"/>
      <c r="T520" s="52"/>
      <c r="U520" s="52"/>
      <c r="V520" s="52"/>
    </row>
    <row r="521" spans="1:22" ht="15.75" customHeight="1">
      <c r="A521" s="9" t="s">
        <v>63</v>
      </c>
      <c r="B521" s="31"/>
      <c r="C521" s="31"/>
      <c r="D521" s="31"/>
      <c r="E521" s="31"/>
      <c r="F521" s="31"/>
      <c r="G521" s="31"/>
      <c r="H521" s="31"/>
      <c r="I521" s="31"/>
      <c r="J521" s="31">
        <v>4</v>
      </c>
      <c r="K521" s="51">
        <v>4</v>
      </c>
      <c r="L521" s="38"/>
      <c r="M521" s="17"/>
      <c r="N521" s="18"/>
      <c r="O521" s="29"/>
      <c r="P521" s="44">
        <v>5</v>
      </c>
      <c r="Q521" s="46"/>
      <c r="R521" s="29"/>
      <c r="S521" s="7"/>
      <c r="T521" s="52"/>
      <c r="U521" s="52"/>
      <c r="V521" s="52"/>
    </row>
    <row r="522" spans="1:22" ht="15.75" customHeight="1">
      <c r="A522" s="9" t="s">
        <v>64</v>
      </c>
      <c r="B522" s="31"/>
      <c r="C522" s="31"/>
      <c r="D522" s="31"/>
      <c r="E522" s="31"/>
      <c r="F522" s="31"/>
      <c r="G522" s="31"/>
      <c r="H522" s="31"/>
      <c r="I522" s="31"/>
      <c r="J522" s="31"/>
      <c r="K522" s="51"/>
      <c r="L522" s="38"/>
      <c r="M522" s="17"/>
      <c r="N522" s="18"/>
      <c r="O522" s="29"/>
      <c r="P522" s="44"/>
      <c r="Q522" s="46"/>
      <c r="R522" s="29"/>
      <c r="S522" s="7"/>
      <c r="T522" s="52"/>
      <c r="U522" s="52"/>
      <c r="V522" s="52"/>
    </row>
    <row r="523" spans="1:22" ht="15.75" customHeight="1">
      <c r="A523" s="9" t="s">
        <v>65</v>
      </c>
      <c r="B523" s="31"/>
      <c r="C523" s="31"/>
      <c r="D523" s="31"/>
      <c r="E523" s="31"/>
      <c r="F523" s="31"/>
      <c r="G523" s="31"/>
      <c r="H523" s="31"/>
      <c r="I523" s="31"/>
      <c r="J523" s="31"/>
      <c r="K523" s="51"/>
      <c r="L523" s="38"/>
      <c r="M523" s="17"/>
      <c r="N523" s="18"/>
      <c r="O523" s="29"/>
      <c r="P523" s="44"/>
      <c r="Q523" s="46"/>
      <c r="R523" s="29"/>
      <c r="S523" s="57"/>
      <c r="T523" s="52"/>
      <c r="U523" s="52"/>
      <c r="V523" s="52"/>
    </row>
    <row r="524" spans="1:22" ht="15.75" customHeight="1">
      <c r="A524" s="9" t="s">
        <v>66</v>
      </c>
      <c r="B524" s="31"/>
      <c r="C524" s="31"/>
      <c r="D524" s="31"/>
      <c r="E524" s="31"/>
      <c r="F524" s="31"/>
      <c r="G524" s="31"/>
      <c r="H524" s="31"/>
      <c r="I524" s="31"/>
      <c r="J524" s="31"/>
      <c r="K524" s="51"/>
      <c r="L524" s="38"/>
      <c r="M524" s="17"/>
      <c r="N524" s="18"/>
      <c r="O524" s="17"/>
      <c r="P524" s="18"/>
      <c r="Q524" s="28"/>
      <c r="R524" s="29"/>
      <c r="S524" s="52"/>
      <c r="T524" s="52"/>
      <c r="U524" s="52"/>
      <c r="V524" s="52"/>
    </row>
    <row r="525" spans="1:22" ht="15.75" customHeight="1">
      <c r="A525" s="9" t="s">
        <v>68</v>
      </c>
      <c r="B525" s="31"/>
      <c r="C525" s="31"/>
      <c r="D525" s="31"/>
      <c r="E525" s="31"/>
      <c r="F525" s="31"/>
      <c r="G525" s="31"/>
      <c r="H525" s="31"/>
      <c r="I525" s="31"/>
      <c r="J525" s="31"/>
      <c r="K525" s="51"/>
      <c r="L525" s="38"/>
      <c r="M525" s="17"/>
      <c r="N525" s="18"/>
      <c r="O525" s="19" t="s">
        <v>48</v>
      </c>
      <c r="P525" s="20">
        <v>40</v>
      </c>
      <c r="Q525" s="21">
        <f>IF(SUM(K513:K521)=0,"",SUM(K513:K521))</f>
        <v>51</v>
      </c>
      <c r="R525" s="22" t="s">
        <v>3</v>
      </c>
      <c r="S525" s="52"/>
      <c r="T525" s="52"/>
      <c r="U525" s="52"/>
      <c r="V525" s="52"/>
    </row>
    <row r="526" spans="1:22" ht="15.75" customHeight="1">
      <c r="A526" s="9" t="s">
        <v>69</v>
      </c>
      <c r="B526" s="31"/>
      <c r="C526" s="31"/>
      <c r="D526" s="31"/>
      <c r="E526" s="31"/>
      <c r="F526" s="31"/>
      <c r="G526" s="31"/>
      <c r="H526" s="31"/>
      <c r="I526" s="31"/>
      <c r="J526" s="31"/>
      <c r="K526" s="51"/>
      <c r="L526" s="38"/>
      <c r="M526" s="17"/>
      <c r="N526" s="18"/>
      <c r="O526" s="23" t="s">
        <v>50</v>
      </c>
      <c r="P526" s="24">
        <f>IF(P525/B511=0,"",P525/B511)</f>
        <v>0.5</v>
      </c>
      <c r="Q526" s="25">
        <f>IF(P525/Q525=0,"",P525/Q525)</f>
        <v>0.78431372549019607</v>
      </c>
      <c r="R526" s="26" t="s">
        <v>51</v>
      </c>
      <c r="S526" s="52"/>
      <c r="T526" s="52"/>
      <c r="U526" s="52"/>
      <c r="V526" s="52"/>
    </row>
    <row r="527" spans="1:22" ht="15.75" customHeight="1">
      <c r="A527" s="9" t="s">
        <v>70</v>
      </c>
      <c r="B527" s="115"/>
      <c r="C527" s="115"/>
      <c r="D527" s="115"/>
      <c r="E527" s="115"/>
      <c r="F527" s="115"/>
      <c r="G527" s="115"/>
      <c r="H527" s="115"/>
      <c r="I527" s="115"/>
      <c r="J527" s="115"/>
      <c r="K527" s="51"/>
      <c r="L527" s="47"/>
      <c r="M527" s="48"/>
      <c r="N527" s="49"/>
      <c r="O527" s="11"/>
      <c r="P527" s="12"/>
      <c r="Q527" s="12"/>
      <c r="R527" s="13"/>
      <c r="S527" s="52"/>
      <c r="T527" s="52"/>
      <c r="U527" s="52"/>
      <c r="V527" s="52"/>
    </row>
    <row r="528" spans="1:22" ht="18.75" customHeight="1">
      <c r="A528" s="14"/>
      <c r="B528" s="193" t="s">
        <v>37</v>
      </c>
      <c r="C528" s="193"/>
      <c r="D528" s="193"/>
      <c r="E528" s="193"/>
      <c r="F528" s="193"/>
      <c r="G528" s="193"/>
      <c r="H528" s="193"/>
      <c r="I528" s="193"/>
      <c r="J528" s="193"/>
      <c r="K528" s="114">
        <f>SUM(K511:K524)</f>
        <v>51</v>
      </c>
      <c r="L528" s="30">
        <f>IF(K519=0,"",K519/B511)</f>
        <v>0.52500000000000002</v>
      </c>
      <c r="M528" s="30">
        <f>IF(K528=0,"",K528/B511)</f>
        <v>0.63749999999999996</v>
      </c>
      <c r="N528" s="30">
        <f>IF(K519=0,"",M528-L528)</f>
        <v>0.11249999999999993</v>
      </c>
      <c r="O528" s="5"/>
      <c r="P528" s="6"/>
      <c r="Q528" s="16"/>
      <c r="R528" s="5"/>
      <c r="S528" s="52"/>
      <c r="T528" s="52"/>
      <c r="U528" s="52"/>
      <c r="V528" s="52"/>
    </row>
    <row r="529" spans="1:22" ht="12.75" customHeight="1">
      <c r="L529" s="5"/>
      <c r="M529" s="5"/>
      <c r="O529" s="5"/>
      <c r="S529" s="52"/>
      <c r="T529" s="52"/>
      <c r="U529" s="52"/>
      <c r="V529" s="52"/>
    </row>
    <row r="530" spans="1:22" ht="12.75" customHeight="1">
      <c r="L530" s="5"/>
      <c r="M530" s="5"/>
      <c r="O530" s="5"/>
      <c r="S530" s="52"/>
      <c r="T530" s="52"/>
      <c r="U530" s="52"/>
      <c r="V530" s="52"/>
    </row>
    <row r="531" spans="1:22" ht="26.25" customHeight="1">
      <c r="A531" s="7"/>
      <c r="B531" s="194" t="s">
        <v>72</v>
      </c>
      <c r="C531" s="194"/>
      <c r="D531" s="194"/>
      <c r="E531" s="194"/>
      <c r="F531" s="194"/>
      <c r="G531" s="194"/>
      <c r="H531" s="194"/>
      <c r="I531" s="194"/>
      <c r="J531" s="194"/>
      <c r="K531" s="113" t="s">
        <v>54</v>
      </c>
      <c r="L531" s="67"/>
      <c r="M531" s="67"/>
      <c r="N531" s="6"/>
      <c r="O531" s="5"/>
      <c r="P531" s="6"/>
      <c r="Q531" s="6"/>
      <c r="R531" s="6"/>
      <c r="S531" s="52"/>
      <c r="T531" s="52"/>
      <c r="U531" s="52"/>
      <c r="V531" s="52"/>
    </row>
    <row r="532" spans="1:22" ht="20.25">
      <c r="A532" s="195" t="s">
        <v>1</v>
      </c>
      <c r="B532" s="197" t="s">
        <v>2</v>
      </c>
      <c r="C532" s="205"/>
      <c r="D532" s="205"/>
      <c r="E532" s="205"/>
      <c r="F532" s="205"/>
      <c r="G532" s="205"/>
      <c r="H532" s="205"/>
      <c r="I532" s="205"/>
      <c r="J532" s="206"/>
      <c r="K532" s="200" t="s">
        <v>3</v>
      </c>
      <c r="L532" s="191" t="s">
        <v>4</v>
      </c>
      <c r="M532" s="191" t="s">
        <v>5</v>
      </c>
      <c r="N532" s="202" t="s">
        <v>6</v>
      </c>
      <c r="O532" s="191" t="s">
        <v>7</v>
      </c>
      <c r="P532" s="189" t="s">
        <v>8</v>
      </c>
      <c r="Q532" s="189" t="s">
        <v>9</v>
      </c>
      <c r="R532" s="191" t="s">
        <v>10</v>
      </c>
      <c r="S532" s="52"/>
      <c r="T532" s="52"/>
      <c r="U532" s="52"/>
      <c r="V532" s="52"/>
    </row>
    <row r="533" spans="1:22" ht="15.75" customHeight="1">
      <c r="A533" s="204"/>
      <c r="B533" s="9" t="s">
        <v>11</v>
      </c>
      <c r="C533" s="9" t="s">
        <v>12</v>
      </c>
      <c r="D533" s="9" t="s">
        <v>13</v>
      </c>
      <c r="E533" s="9" t="s">
        <v>14</v>
      </c>
      <c r="F533" s="9" t="s">
        <v>15</v>
      </c>
      <c r="G533" s="9" t="s">
        <v>16</v>
      </c>
      <c r="H533" s="9" t="s">
        <v>17</v>
      </c>
      <c r="I533" s="9" t="s">
        <v>18</v>
      </c>
      <c r="J533" s="135" t="s">
        <v>19</v>
      </c>
      <c r="K533" s="207"/>
      <c r="L533" s="204"/>
      <c r="M533" s="204"/>
      <c r="N533" s="204"/>
      <c r="O533" s="204"/>
      <c r="P533" s="204"/>
      <c r="Q533" s="204"/>
      <c r="R533" s="204"/>
      <c r="S533" s="52"/>
      <c r="T533" s="52"/>
      <c r="U533" s="52"/>
      <c r="V533" s="52"/>
    </row>
    <row r="534" spans="1:22" ht="15.75" customHeight="1">
      <c r="A534" s="9" t="s">
        <v>54</v>
      </c>
      <c r="B534" s="31">
        <v>74</v>
      </c>
      <c r="C534" s="31"/>
      <c r="D534" s="31"/>
      <c r="E534" s="31"/>
      <c r="F534" s="31"/>
      <c r="G534" s="31"/>
      <c r="H534" s="31"/>
      <c r="I534" s="31"/>
      <c r="J534" s="31"/>
      <c r="K534" s="51"/>
      <c r="L534" s="32"/>
      <c r="M534" s="33"/>
      <c r="N534" s="34"/>
      <c r="O534" s="53"/>
      <c r="P534" s="36">
        <v>74</v>
      </c>
      <c r="Q534" s="54"/>
      <c r="R534" s="53"/>
      <c r="S534" s="52"/>
      <c r="T534" s="52"/>
      <c r="U534" s="52"/>
      <c r="V534" s="52"/>
    </row>
    <row r="535" spans="1:22" ht="15.75" customHeight="1">
      <c r="A535" s="9" t="s">
        <v>55</v>
      </c>
      <c r="B535" s="31"/>
      <c r="C535" s="31">
        <v>66</v>
      </c>
      <c r="D535" s="31"/>
      <c r="E535" s="31"/>
      <c r="F535" s="31"/>
      <c r="G535" s="31"/>
      <c r="H535" s="31"/>
      <c r="I535" s="31"/>
      <c r="J535" s="31"/>
      <c r="K535" s="51"/>
      <c r="L535" s="38"/>
      <c r="M535" s="17"/>
      <c r="N535" s="39"/>
      <c r="O535" s="40">
        <f>IF(C535=0,"",C535/B534)</f>
        <v>0.89189189189189189</v>
      </c>
      <c r="P535" s="41">
        <v>67</v>
      </c>
      <c r="Q535" s="42">
        <f t="shared" ref="Q535:Q542" si="44">IF(P535=0,"",P535/P534)</f>
        <v>0.90540540540540537</v>
      </c>
      <c r="R535" s="42">
        <f t="shared" ref="R535:R542" si="45">IF(P535=0,"",100%-Q535)</f>
        <v>9.4594594594594628E-2</v>
      </c>
      <c r="S535" s="52"/>
      <c r="T535" s="52"/>
      <c r="U535" s="52"/>
      <c r="V535" s="52"/>
    </row>
    <row r="536" spans="1:22" ht="15.75" customHeight="1">
      <c r="A536" s="9" t="s">
        <v>56</v>
      </c>
      <c r="B536" s="31"/>
      <c r="C536" s="31"/>
      <c r="D536" s="31">
        <v>59</v>
      </c>
      <c r="E536" s="31"/>
      <c r="F536" s="31"/>
      <c r="G536" s="31"/>
      <c r="H536" s="31"/>
      <c r="I536" s="31"/>
      <c r="J536" s="31"/>
      <c r="K536" s="51"/>
      <c r="L536" s="38"/>
      <c r="M536" s="17"/>
      <c r="N536" s="39"/>
      <c r="O536" s="40">
        <f>IF(D536=0,"",D536/C535)</f>
        <v>0.89393939393939392</v>
      </c>
      <c r="P536" s="41">
        <v>65</v>
      </c>
      <c r="Q536" s="42">
        <f t="shared" si="44"/>
        <v>0.97014925373134331</v>
      </c>
      <c r="R536" s="42">
        <f t="shared" si="45"/>
        <v>2.9850746268656692E-2</v>
      </c>
      <c r="S536" s="27">
        <f>P536/P534</f>
        <v>0.8783783783783784</v>
      </c>
      <c r="T536" s="52"/>
      <c r="U536" s="52"/>
      <c r="V536" s="52"/>
    </row>
    <row r="537" spans="1:22" ht="15.75" customHeight="1">
      <c r="A537" s="9" t="s">
        <v>57</v>
      </c>
      <c r="B537" s="31"/>
      <c r="C537" s="31"/>
      <c r="D537" s="31"/>
      <c r="E537" s="31">
        <v>55</v>
      </c>
      <c r="F537" s="31"/>
      <c r="G537" s="31"/>
      <c r="H537" s="31"/>
      <c r="I537" s="31"/>
      <c r="J537" s="31"/>
      <c r="K537" s="51"/>
      <c r="L537" s="38"/>
      <c r="M537" s="17"/>
      <c r="N537" s="39"/>
      <c r="O537" s="40">
        <f>IF(E537=0,"",E537/D536)</f>
        <v>0.93220338983050843</v>
      </c>
      <c r="P537" s="41">
        <v>60</v>
      </c>
      <c r="Q537" s="42">
        <f t="shared" si="44"/>
        <v>0.92307692307692313</v>
      </c>
      <c r="R537" s="42">
        <f t="shared" si="45"/>
        <v>7.6923076923076872E-2</v>
      </c>
      <c r="S537" s="52"/>
      <c r="T537" s="52"/>
      <c r="U537" s="52"/>
      <c r="V537" s="52"/>
    </row>
    <row r="538" spans="1:22" ht="15.75" customHeight="1">
      <c r="A538" s="9" t="s">
        <v>58</v>
      </c>
      <c r="B538" s="31"/>
      <c r="C538" s="31"/>
      <c r="D538" s="31"/>
      <c r="E538" s="31"/>
      <c r="F538" s="31">
        <v>54</v>
      </c>
      <c r="G538" s="31"/>
      <c r="H538" s="31"/>
      <c r="I538" s="31"/>
      <c r="J538" s="31"/>
      <c r="K538" s="51"/>
      <c r="L538" s="38"/>
      <c r="M538" s="17"/>
      <c r="N538" s="39"/>
      <c r="O538" s="40">
        <f>IF(F538=0,"",F538/E537)</f>
        <v>0.98181818181818181</v>
      </c>
      <c r="P538" s="41">
        <v>58</v>
      </c>
      <c r="Q538" s="42">
        <f t="shared" si="44"/>
        <v>0.96666666666666667</v>
      </c>
      <c r="R538" s="42">
        <f t="shared" si="45"/>
        <v>3.3333333333333326E-2</v>
      </c>
      <c r="S538" s="52"/>
      <c r="T538" s="52"/>
      <c r="U538" s="52"/>
      <c r="V538" s="52"/>
    </row>
    <row r="539" spans="1:22" ht="15.75" customHeight="1">
      <c r="A539" s="9" t="s">
        <v>59</v>
      </c>
      <c r="B539" s="31"/>
      <c r="C539" s="31"/>
      <c r="D539" s="31"/>
      <c r="E539" s="31"/>
      <c r="F539" s="31"/>
      <c r="G539" s="31">
        <v>52</v>
      </c>
      <c r="H539" s="31"/>
      <c r="I539" s="31"/>
      <c r="J539" s="31"/>
      <c r="K539" s="51"/>
      <c r="L539" s="38"/>
      <c r="M539" s="17"/>
      <c r="N539" s="39"/>
      <c r="O539" s="40">
        <f>IF(G539=0,"",G539/F538)</f>
        <v>0.96296296296296291</v>
      </c>
      <c r="P539" s="41">
        <v>56</v>
      </c>
      <c r="Q539" s="42">
        <f t="shared" si="44"/>
        <v>0.96551724137931039</v>
      </c>
      <c r="R539" s="42">
        <f t="shared" si="45"/>
        <v>3.4482758620689613E-2</v>
      </c>
      <c r="S539" s="52"/>
      <c r="T539" s="52"/>
      <c r="U539" s="52"/>
      <c r="V539" s="52"/>
    </row>
    <row r="540" spans="1:22" ht="15.75" customHeight="1">
      <c r="A540" s="9" t="s">
        <v>60</v>
      </c>
      <c r="B540" s="31"/>
      <c r="C540" s="31"/>
      <c r="D540" s="31"/>
      <c r="E540" s="31"/>
      <c r="F540" s="31"/>
      <c r="G540" s="31"/>
      <c r="H540" s="31">
        <v>51</v>
      </c>
      <c r="I540" s="31"/>
      <c r="J540" s="31"/>
      <c r="K540" s="51"/>
      <c r="L540" s="38"/>
      <c r="M540" s="17"/>
      <c r="N540" s="39"/>
      <c r="O540" s="40">
        <f>IF(H540=0,"",H540/G539)</f>
        <v>0.98076923076923073</v>
      </c>
      <c r="P540" s="41">
        <v>55</v>
      </c>
      <c r="Q540" s="42">
        <f t="shared" si="44"/>
        <v>0.9821428571428571</v>
      </c>
      <c r="R540" s="42">
        <f t="shared" si="45"/>
        <v>1.7857142857142905E-2</v>
      </c>
      <c r="S540" s="52"/>
      <c r="T540" s="52"/>
      <c r="U540" s="52"/>
      <c r="V540" s="52"/>
    </row>
    <row r="541" spans="1:22" ht="15.75" customHeight="1">
      <c r="A541" s="9" t="s">
        <v>61</v>
      </c>
      <c r="B541" s="31"/>
      <c r="C541" s="31"/>
      <c r="D541" s="31"/>
      <c r="E541" s="31"/>
      <c r="F541" s="31"/>
      <c r="G541" s="31"/>
      <c r="H541" s="31"/>
      <c r="I541" s="31">
        <v>50</v>
      </c>
      <c r="J541" s="31"/>
      <c r="K541" s="51">
        <v>3</v>
      </c>
      <c r="L541" s="38"/>
      <c r="M541" s="17"/>
      <c r="N541" s="39"/>
      <c r="O541" s="40">
        <f>IF(I541=0,"",I541/H540)</f>
        <v>0.98039215686274506</v>
      </c>
      <c r="P541" s="41">
        <v>53</v>
      </c>
      <c r="Q541" s="42">
        <f t="shared" si="44"/>
        <v>0.96363636363636362</v>
      </c>
      <c r="R541" s="42">
        <f t="shared" si="45"/>
        <v>3.6363636363636376E-2</v>
      </c>
      <c r="S541" s="52"/>
      <c r="T541" s="52"/>
      <c r="U541" s="52"/>
      <c r="V541" s="52"/>
    </row>
    <row r="542" spans="1:22" ht="15.75" customHeight="1">
      <c r="A542" s="9" t="s">
        <v>62</v>
      </c>
      <c r="B542" s="31"/>
      <c r="C542" s="31"/>
      <c r="D542" s="31"/>
      <c r="E542" s="31"/>
      <c r="F542" s="31"/>
      <c r="G542" s="31"/>
      <c r="H542" s="31"/>
      <c r="I542" s="31"/>
      <c r="J542" s="31">
        <v>41</v>
      </c>
      <c r="K542" s="51">
        <v>32</v>
      </c>
      <c r="L542" s="38"/>
      <c r="M542" s="17"/>
      <c r="N542" s="39"/>
      <c r="O542" s="55">
        <f>IF(J542=0,"",J542/I541)</f>
        <v>0.82</v>
      </c>
      <c r="P542" s="41">
        <v>48</v>
      </c>
      <c r="Q542" s="56">
        <f t="shared" si="44"/>
        <v>0.90566037735849059</v>
      </c>
      <c r="R542" s="56">
        <f t="shared" si="45"/>
        <v>9.4339622641509413E-2</v>
      </c>
      <c r="S542" s="52"/>
      <c r="T542" s="52"/>
      <c r="U542" s="52"/>
      <c r="V542" s="52"/>
    </row>
    <row r="543" spans="1:22" ht="15.75" customHeight="1">
      <c r="A543" s="9" t="s">
        <v>63</v>
      </c>
      <c r="B543" s="31"/>
      <c r="C543" s="31"/>
      <c r="D543" s="31"/>
      <c r="E543" s="31"/>
      <c r="F543" s="31"/>
      <c r="G543" s="31"/>
      <c r="H543" s="31"/>
      <c r="I543" s="31"/>
      <c r="J543" s="31">
        <v>8</v>
      </c>
      <c r="K543" s="51">
        <v>6</v>
      </c>
      <c r="L543" s="38"/>
      <c r="M543" s="17"/>
      <c r="N543" s="18"/>
      <c r="O543" s="59"/>
      <c r="P543" s="41">
        <v>8</v>
      </c>
      <c r="Q543" s="60"/>
      <c r="R543" s="61"/>
      <c r="S543" s="52"/>
      <c r="T543" s="52"/>
      <c r="U543" s="52"/>
      <c r="V543" s="52"/>
    </row>
    <row r="544" spans="1:22" ht="15.75" customHeight="1">
      <c r="A544" s="9" t="s">
        <v>64</v>
      </c>
      <c r="B544" s="31"/>
      <c r="C544" s="31"/>
      <c r="D544" s="31"/>
      <c r="E544" s="31"/>
      <c r="F544" s="31"/>
      <c r="G544" s="31"/>
      <c r="H544" s="31"/>
      <c r="I544" s="31"/>
      <c r="J544" s="31">
        <v>1</v>
      </c>
      <c r="K544" s="51">
        <v>1</v>
      </c>
      <c r="L544" s="38"/>
      <c r="M544" s="17"/>
      <c r="N544" s="18"/>
      <c r="O544" s="29"/>
      <c r="P544" s="44">
        <v>1</v>
      </c>
      <c r="Q544" s="46"/>
      <c r="R544" s="29"/>
      <c r="S544" s="52"/>
      <c r="T544" s="52"/>
      <c r="U544" s="52"/>
      <c r="V544" s="52"/>
    </row>
    <row r="545" spans="1:22" ht="15.75" customHeight="1">
      <c r="A545" s="9" t="s">
        <v>65</v>
      </c>
      <c r="B545" s="31"/>
      <c r="C545" s="31"/>
      <c r="D545" s="31"/>
      <c r="E545" s="31"/>
      <c r="F545" s="31"/>
      <c r="G545" s="31"/>
      <c r="H545" s="31"/>
      <c r="I545" s="31"/>
      <c r="J545" s="31"/>
      <c r="K545" s="51"/>
      <c r="L545" s="38"/>
      <c r="M545" s="17"/>
      <c r="N545" s="18"/>
      <c r="O545" s="29"/>
      <c r="P545" s="44"/>
      <c r="Q545" s="46"/>
      <c r="R545" s="29"/>
      <c r="S545" s="52"/>
      <c r="T545" s="52"/>
      <c r="U545" s="52"/>
      <c r="V545" s="52"/>
    </row>
    <row r="546" spans="1:22" ht="15.75" customHeight="1">
      <c r="A546" s="9" t="s">
        <v>66</v>
      </c>
      <c r="B546" s="31"/>
      <c r="C546" s="31"/>
      <c r="D546" s="31"/>
      <c r="E546" s="31"/>
      <c r="F546" s="31"/>
      <c r="G546" s="31"/>
      <c r="H546" s="31"/>
      <c r="I546" s="31"/>
      <c r="J546" s="31"/>
      <c r="K546" s="51"/>
      <c r="L546" s="38"/>
      <c r="M546" s="17"/>
      <c r="N546" s="18"/>
      <c r="O546" s="29"/>
      <c r="P546" s="44"/>
      <c r="Q546" s="46"/>
      <c r="R546" s="29"/>
      <c r="S546" s="52"/>
      <c r="T546" s="52"/>
      <c r="U546" s="52"/>
      <c r="V546" s="52"/>
    </row>
    <row r="547" spans="1:22" ht="15.75" customHeight="1">
      <c r="A547" s="9" t="s">
        <v>68</v>
      </c>
      <c r="B547" s="31"/>
      <c r="C547" s="31"/>
      <c r="D547" s="31"/>
      <c r="E547" s="31"/>
      <c r="F547" s="31"/>
      <c r="G547" s="31"/>
      <c r="H547" s="31"/>
      <c r="I547" s="31"/>
      <c r="J547" s="31"/>
      <c r="K547" s="51"/>
      <c r="L547" s="38"/>
      <c r="M547" s="17"/>
      <c r="N547" s="18"/>
      <c r="O547" s="17"/>
      <c r="P547" s="18"/>
      <c r="Q547" s="28"/>
      <c r="R547" s="29"/>
      <c r="S547" s="52"/>
      <c r="T547" s="52"/>
      <c r="U547" s="52"/>
      <c r="V547" s="52"/>
    </row>
    <row r="548" spans="1:22" ht="15.75" customHeight="1">
      <c r="A548" s="9" t="s">
        <v>69</v>
      </c>
      <c r="B548" s="31"/>
      <c r="C548" s="31"/>
      <c r="D548" s="31"/>
      <c r="E548" s="31"/>
      <c r="F548" s="31"/>
      <c r="G548" s="31"/>
      <c r="H548" s="31"/>
      <c r="I548" s="31"/>
      <c r="J548" s="31"/>
      <c r="K548" s="51"/>
      <c r="L548" s="38"/>
      <c r="M548" s="17"/>
      <c r="N548" s="18"/>
      <c r="O548" s="19" t="s">
        <v>48</v>
      </c>
      <c r="P548" s="20">
        <v>39</v>
      </c>
      <c r="Q548" s="21">
        <f>IF(SUM(K536:K544)=0,"",SUM(K536:K544))</f>
        <v>42</v>
      </c>
      <c r="R548" s="22" t="s">
        <v>3</v>
      </c>
      <c r="S548" s="52"/>
      <c r="T548" s="52"/>
      <c r="U548" s="52"/>
      <c r="V548" s="52"/>
    </row>
    <row r="549" spans="1:22" ht="15.75" customHeight="1">
      <c r="A549" s="9" t="s">
        <v>70</v>
      </c>
      <c r="B549" s="31"/>
      <c r="C549" s="31"/>
      <c r="D549" s="31"/>
      <c r="E549" s="31"/>
      <c r="F549" s="31"/>
      <c r="G549" s="31"/>
      <c r="H549" s="31"/>
      <c r="I549" s="31"/>
      <c r="J549" s="31"/>
      <c r="K549" s="51"/>
      <c r="L549" s="38"/>
      <c r="M549" s="17"/>
      <c r="N549" s="18"/>
      <c r="O549" s="23" t="s">
        <v>50</v>
      </c>
      <c r="P549" s="24">
        <f>IF(P548/B534=0,"",P548/B534)</f>
        <v>0.52702702702702697</v>
      </c>
      <c r="Q549" s="25">
        <f>IF(P548/Q548=0,"",P548/Q548)</f>
        <v>0.9285714285714286</v>
      </c>
      <c r="R549" s="26" t="s">
        <v>51</v>
      </c>
      <c r="S549" s="52"/>
      <c r="T549" s="52"/>
      <c r="U549" s="52"/>
      <c r="V549" s="52"/>
    </row>
    <row r="550" spans="1:22" ht="15.75" customHeight="1">
      <c r="A550" s="9" t="s">
        <v>71</v>
      </c>
      <c r="B550" s="115"/>
      <c r="C550" s="115"/>
      <c r="D550" s="115"/>
      <c r="E550" s="115"/>
      <c r="F550" s="115"/>
      <c r="G550" s="115"/>
      <c r="H550" s="115"/>
      <c r="I550" s="115"/>
      <c r="J550" s="115"/>
      <c r="K550" s="51"/>
      <c r="L550" s="47"/>
      <c r="M550" s="48"/>
      <c r="N550" s="49"/>
      <c r="O550" s="11"/>
      <c r="P550" s="12"/>
      <c r="Q550" s="12"/>
      <c r="R550" s="13"/>
      <c r="S550" s="52"/>
      <c r="T550" s="52"/>
      <c r="U550" s="52"/>
      <c r="V550" s="52"/>
    </row>
    <row r="551" spans="1:22" ht="18.75" customHeight="1">
      <c r="A551" s="14"/>
      <c r="B551" s="193" t="s">
        <v>37</v>
      </c>
      <c r="C551" s="193"/>
      <c r="D551" s="193"/>
      <c r="E551" s="193"/>
      <c r="F551" s="193"/>
      <c r="G551" s="193"/>
      <c r="H551" s="193"/>
      <c r="I551" s="193"/>
      <c r="J551" s="193"/>
      <c r="K551" s="114">
        <f>SUM(K534:K547)</f>
        <v>42</v>
      </c>
      <c r="L551" s="30">
        <f>SUM(K541+K542)/B534</f>
        <v>0.47297297297297297</v>
      </c>
      <c r="M551" s="30">
        <f>IF(K551=0,"",K551/B534)</f>
        <v>0.56756756756756754</v>
      </c>
      <c r="N551" s="30">
        <f>IF(K542=0,"",M551-L551)</f>
        <v>9.4594594594594572E-2</v>
      </c>
      <c r="O551" s="5"/>
      <c r="P551" s="6"/>
      <c r="Q551" s="16"/>
      <c r="R551" s="5"/>
      <c r="S551" s="52"/>
      <c r="T551" s="52"/>
      <c r="U551" s="52"/>
      <c r="V551" s="52"/>
    </row>
    <row r="552" spans="1:22" ht="12.75" customHeight="1">
      <c r="L552" s="5"/>
      <c r="M552" s="5"/>
      <c r="O552" s="5"/>
      <c r="S552" s="52"/>
      <c r="T552" s="52"/>
      <c r="U552" s="52"/>
      <c r="V552" s="52"/>
    </row>
    <row r="553" spans="1:22" ht="12.75" customHeight="1">
      <c r="L553" s="5"/>
      <c r="M553" s="5"/>
      <c r="O553" s="5"/>
      <c r="S553" s="52"/>
      <c r="T553" s="52"/>
      <c r="U553" s="52"/>
      <c r="V553" s="52"/>
    </row>
    <row r="554" spans="1:22" ht="26.25" customHeight="1">
      <c r="A554" s="7"/>
      <c r="B554" s="194" t="s">
        <v>72</v>
      </c>
      <c r="C554" s="194"/>
      <c r="D554" s="194"/>
      <c r="E554" s="194"/>
      <c r="F554" s="194"/>
      <c r="G554" s="194"/>
      <c r="H554" s="194"/>
      <c r="I554" s="194"/>
      <c r="J554" s="194"/>
      <c r="K554" s="113" t="s">
        <v>55</v>
      </c>
      <c r="L554" s="67"/>
      <c r="M554" s="67"/>
      <c r="N554" s="6"/>
      <c r="O554" s="5"/>
      <c r="P554" s="6"/>
      <c r="Q554" s="6"/>
      <c r="R554" s="6"/>
      <c r="S554" s="52"/>
      <c r="T554" s="52"/>
      <c r="U554" s="52"/>
      <c r="V554" s="52"/>
    </row>
    <row r="555" spans="1:22" ht="20.25">
      <c r="A555" s="195" t="s">
        <v>1</v>
      </c>
      <c r="B555" s="197" t="s">
        <v>2</v>
      </c>
      <c r="C555" s="205"/>
      <c r="D555" s="205"/>
      <c r="E555" s="205"/>
      <c r="F555" s="205"/>
      <c r="G555" s="205"/>
      <c r="H555" s="205"/>
      <c r="I555" s="205"/>
      <c r="J555" s="206"/>
      <c r="K555" s="200" t="s">
        <v>3</v>
      </c>
      <c r="L555" s="191" t="s">
        <v>4</v>
      </c>
      <c r="M555" s="191" t="s">
        <v>5</v>
      </c>
      <c r="N555" s="202" t="s">
        <v>6</v>
      </c>
      <c r="O555" s="191" t="s">
        <v>7</v>
      </c>
      <c r="P555" s="189" t="s">
        <v>8</v>
      </c>
      <c r="Q555" s="189" t="s">
        <v>9</v>
      </c>
      <c r="R555" s="191" t="s">
        <v>10</v>
      </c>
      <c r="S555" s="52"/>
      <c r="T555" s="52"/>
      <c r="U555" s="52"/>
      <c r="V555" s="52"/>
    </row>
    <row r="556" spans="1:22" ht="15.75" customHeight="1">
      <c r="A556" s="204"/>
      <c r="B556" s="9" t="s">
        <v>11</v>
      </c>
      <c r="C556" s="9" t="s">
        <v>12</v>
      </c>
      <c r="D556" s="9" t="s">
        <v>13</v>
      </c>
      <c r="E556" s="9" t="s">
        <v>14</v>
      </c>
      <c r="F556" s="9" t="s">
        <v>15</v>
      </c>
      <c r="G556" s="9" t="s">
        <v>16</v>
      </c>
      <c r="H556" s="9" t="s">
        <v>17</v>
      </c>
      <c r="I556" s="9" t="s">
        <v>18</v>
      </c>
      <c r="J556" s="135" t="s">
        <v>19</v>
      </c>
      <c r="K556" s="207"/>
      <c r="L556" s="204"/>
      <c r="M556" s="204"/>
      <c r="N556" s="204"/>
      <c r="O556" s="204"/>
      <c r="P556" s="204"/>
      <c r="Q556" s="204"/>
      <c r="R556" s="204"/>
      <c r="S556" s="52"/>
      <c r="T556" s="52"/>
      <c r="U556" s="52"/>
      <c r="V556" s="52"/>
    </row>
    <row r="557" spans="1:22" ht="15.75" customHeight="1">
      <c r="A557" s="9" t="s">
        <v>55</v>
      </c>
      <c r="B557" s="31">
        <v>66</v>
      </c>
      <c r="C557" s="31"/>
      <c r="D557" s="31"/>
      <c r="E557" s="31"/>
      <c r="F557" s="31"/>
      <c r="G557" s="31"/>
      <c r="H557" s="31"/>
      <c r="I557" s="31"/>
      <c r="J557" s="31"/>
      <c r="K557" s="51"/>
      <c r="L557" s="32"/>
      <c r="M557" s="33"/>
      <c r="N557" s="34"/>
      <c r="O557" s="53"/>
      <c r="P557" s="36">
        <f>B557</f>
        <v>66</v>
      </c>
      <c r="Q557" s="54"/>
      <c r="R557" s="53"/>
      <c r="S557" s="52"/>
      <c r="T557" s="52"/>
      <c r="U557" s="52"/>
      <c r="V557" s="52"/>
    </row>
    <row r="558" spans="1:22" ht="15.75" customHeight="1">
      <c r="A558" s="9" t="s">
        <v>56</v>
      </c>
      <c r="B558" s="31"/>
      <c r="C558" s="31">
        <v>55</v>
      </c>
      <c r="D558" s="31"/>
      <c r="E558" s="31"/>
      <c r="F558" s="31"/>
      <c r="G558" s="31"/>
      <c r="H558" s="31"/>
      <c r="I558" s="31"/>
      <c r="J558" s="31"/>
      <c r="K558" s="51"/>
      <c r="L558" s="38"/>
      <c r="M558" s="17"/>
      <c r="N558" s="39"/>
      <c r="O558" s="40">
        <f>IF(C558=0,"",C558/B557)</f>
        <v>0.83333333333333337</v>
      </c>
      <c r="P558" s="41">
        <v>55</v>
      </c>
      <c r="Q558" s="42">
        <f t="shared" ref="Q558:Q565" si="46">IF(P558=0,"",P558/P557)</f>
        <v>0.83333333333333337</v>
      </c>
      <c r="R558" s="42">
        <f t="shared" ref="R558:R565" si="47">IF(P558=0,"",100%-Q558)</f>
        <v>0.16666666666666663</v>
      </c>
      <c r="S558" s="52"/>
      <c r="T558" s="52"/>
      <c r="U558" s="52"/>
      <c r="V558" s="52"/>
    </row>
    <row r="559" spans="1:22" ht="15.75" customHeight="1">
      <c r="A559" s="9" t="s">
        <v>57</v>
      </c>
      <c r="B559" s="31"/>
      <c r="C559" s="31"/>
      <c r="D559" s="31">
        <v>44</v>
      </c>
      <c r="E559" s="31"/>
      <c r="F559" s="31"/>
      <c r="G559" s="31"/>
      <c r="H559" s="31"/>
      <c r="I559" s="31"/>
      <c r="J559" s="31"/>
      <c r="K559" s="51"/>
      <c r="L559" s="38"/>
      <c r="M559" s="17"/>
      <c r="N559" s="39"/>
      <c r="O559" s="40">
        <f>IF(D559=0,"",D559/C558)</f>
        <v>0.8</v>
      </c>
      <c r="P559" s="41">
        <v>44</v>
      </c>
      <c r="Q559" s="42">
        <f t="shared" si="46"/>
        <v>0.8</v>
      </c>
      <c r="R559" s="42">
        <f t="shared" si="47"/>
        <v>0.19999999999999996</v>
      </c>
      <c r="S559" s="27">
        <f>P559/P557</f>
        <v>0.66666666666666663</v>
      </c>
      <c r="T559" s="52"/>
      <c r="U559" s="52"/>
      <c r="V559" s="52"/>
    </row>
    <row r="560" spans="1:22" ht="15.75" customHeight="1">
      <c r="A560" s="9" t="s">
        <v>58</v>
      </c>
      <c r="B560" s="31"/>
      <c r="C560" s="31"/>
      <c r="D560" s="31"/>
      <c r="E560" s="31">
        <v>34</v>
      </c>
      <c r="F560" s="31"/>
      <c r="G560" s="31"/>
      <c r="H560" s="31"/>
      <c r="I560" s="31"/>
      <c r="J560" s="31"/>
      <c r="K560" s="51"/>
      <c r="L560" s="38"/>
      <c r="M560" s="17"/>
      <c r="N560" s="39"/>
      <c r="O560" s="40">
        <f>IF(E560=0,"",E560/D559)</f>
        <v>0.77272727272727271</v>
      </c>
      <c r="P560" s="41">
        <v>34</v>
      </c>
      <c r="Q560" s="42">
        <f t="shared" si="46"/>
        <v>0.77272727272727271</v>
      </c>
      <c r="R560" s="42">
        <f t="shared" si="47"/>
        <v>0.22727272727272729</v>
      </c>
      <c r="S560" s="52"/>
      <c r="T560" s="52"/>
      <c r="U560" s="52"/>
      <c r="V560" s="52"/>
    </row>
    <row r="561" spans="1:22" ht="15.75" customHeight="1">
      <c r="A561" s="9" t="s">
        <v>59</v>
      </c>
      <c r="B561" s="31"/>
      <c r="C561" s="31"/>
      <c r="D561" s="31"/>
      <c r="E561" s="31"/>
      <c r="F561" s="31">
        <v>33</v>
      </c>
      <c r="G561" s="31"/>
      <c r="H561" s="31"/>
      <c r="I561" s="31"/>
      <c r="J561" s="31"/>
      <c r="K561" s="51"/>
      <c r="L561" s="38"/>
      <c r="M561" s="17"/>
      <c r="N561" s="39"/>
      <c r="O561" s="40">
        <f>IF(F561=0,"",F561/E560)</f>
        <v>0.97058823529411764</v>
      </c>
      <c r="P561" s="41">
        <v>33</v>
      </c>
      <c r="Q561" s="42">
        <f t="shared" si="46"/>
        <v>0.97058823529411764</v>
      </c>
      <c r="R561" s="42">
        <f t="shared" si="47"/>
        <v>2.9411764705882359E-2</v>
      </c>
      <c r="S561" s="52"/>
      <c r="T561" s="52"/>
      <c r="U561" s="52"/>
      <c r="V561" s="52"/>
    </row>
    <row r="562" spans="1:22" ht="15.75" customHeight="1">
      <c r="A562" s="9" t="s">
        <v>60</v>
      </c>
      <c r="B562" s="31"/>
      <c r="C562" s="31"/>
      <c r="D562" s="31"/>
      <c r="E562" s="31"/>
      <c r="F562" s="31"/>
      <c r="G562" s="31">
        <v>32</v>
      </c>
      <c r="H562" s="31"/>
      <c r="I562" s="31"/>
      <c r="J562" s="31"/>
      <c r="K562" s="51"/>
      <c r="L562" s="38"/>
      <c r="M562" s="17"/>
      <c r="N562" s="39"/>
      <c r="O562" s="40">
        <f>IF(G562=0,"",G562/F561)</f>
        <v>0.96969696969696972</v>
      </c>
      <c r="P562" s="41">
        <v>32</v>
      </c>
      <c r="Q562" s="42">
        <f t="shared" si="46"/>
        <v>0.96969696969696972</v>
      </c>
      <c r="R562" s="42">
        <f t="shared" si="47"/>
        <v>3.0303030303030276E-2</v>
      </c>
      <c r="S562" s="52"/>
      <c r="T562" s="52"/>
      <c r="U562" s="52"/>
      <c r="V562" s="52"/>
    </row>
    <row r="563" spans="1:22" ht="15.75" customHeight="1">
      <c r="A563" s="9" t="s">
        <v>61</v>
      </c>
      <c r="B563" s="31"/>
      <c r="C563" s="31"/>
      <c r="D563" s="31"/>
      <c r="E563" s="31"/>
      <c r="F563" s="31"/>
      <c r="G563" s="31"/>
      <c r="H563" s="31">
        <v>32</v>
      </c>
      <c r="I563" s="31"/>
      <c r="J563" s="31"/>
      <c r="K563" s="51"/>
      <c r="L563" s="38"/>
      <c r="M563" s="17"/>
      <c r="N563" s="39"/>
      <c r="O563" s="40">
        <f>IF(H563=0,"",H563/G562)</f>
        <v>1</v>
      </c>
      <c r="P563" s="41">
        <v>32</v>
      </c>
      <c r="Q563" s="42">
        <f t="shared" si="46"/>
        <v>1</v>
      </c>
      <c r="R563" s="42">
        <f t="shared" si="47"/>
        <v>0</v>
      </c>
      <c r="S563" s="52"/>
      <c r="T563" s="52"/>
      <c r="U563" s="52"/>
      <c r="V563" s="52"/>
    </row>
    <row r="564" spans="1:22" ht="15.75" customHeight="1">
      <c r="A564" s="9" t="s">
        <v>62</v>
      </c>
      <c r="B564" s="31"/>
      <c r="C564" s="31"/>
      <c r="D564" s="31"/>
      <c r="E564" s="31"/>
      <c r="F564" s="31"/>
      <c r="G564" s="31"/>
      <c r="H564" s="31"/>
      <c r="I564" s="31">
        <v>32</v>
      </c>
      <c r="J564" s="31"/>
      <c r="K564" s="51"/>
      <c r="L564" s="38"/>
      <c r="M564" s="17"/>
      <c r="N564" s="39"/>
      <c r="O564" s="40">
        <f>IF(I564=0,"",I564/H563)</f>
        <v>1</v>
      </c>
      <c r="P564" s="41">
        <v>32</v>
      </c>
      <c r="Q564" s="42">
        <f t="shared" si="46"/>
        <v>1</v>
      </c>
      <c r="R564" s="42">
        <f t="shared" si="47"/>
        <v>0</v>
      </c>
      <c r="S564" s="52"/>
      <c r="T564" s="52"/>
      <c r="U564" s="52"/>
      <c r="V564" s="52"/>
    </row>
    <row r="565" spans="1:22" ht="15.75" customHeight="1">
      <c r="A565" s="9" t="s">
        <v>63</v>
      </c>
      <c r="B565" s="31"/>
      <c r="C565" s="31"/>
      <c r="D565" s="31"/>
      <c r="E565" s="31"/>
      <c r="F565" s="31"/>
      <c r="G565" s="31"/>
      <c r="H565" s="31"/>
      <c r="I565" s="31"/>
      <c r="J565" s="31">
        <v>32</v>
      </c>
      <c r="K565" s="51">
        <v>29</v>
      </c>
      <c r="L565" s="38"/>
      <c r="M565" s="17"/>
      <c r="N565" s="39"/>
      <c r="O565" s="55">
        <f>IF(J565=0,"",J565/I564)</f>
        <v>1</v>
      </c>
      <c r="P565" s="41">
        <v>32</v>
      </c>
      <c r="Q565" s="56">
        <f t="shared" si="46"/>
        <v>1</v>
      </c>
      <c r="R565" s="56">
        <f t="shared" si="47"/>
        <v>0</v>
      </c>
      <c r="S565" s="52"/>
      <c r="T565" s="52"/>
      <c r="U565" s="52"/>
      <c r="V565" s="52"/>
    </row>
    <row r="566" spans="1:22" ht="15.75" customHeight="1">
      <c r="A566" s="9" t="s">
        <v>64</v>
      </c>
      <c r="B566" s="31"/>
      <c r="C566" s="31"/>
      <c r="D566" s="31"/>
      <c r="E566" s="31"/>
      <c r="F566" s="31"/>
      <c r="G566" s="31"/>
      <c r="H566" s="31"/>
      <c r="I566" s="31"/>
      <c r="J566" s="31">
        <v>2</v>
      </c>
      <c r="K566" s="51">
        <v>2</v>
      </c>
      <c r="L566" s="38"/>
      <c r="M566" s="17"/>
      <c r="N566" s="18"/>
      <c r="O566" s="59"/>
      <c r="P566" s="41">
        <v>2</v>
      </c>
      <c r="Q566" s="60"/>
      <c r="R566" s="61"/>
      <c r="S566" s="52"/>
      <c r="T566" s="52"/>
      <c r="U566" s="52"/>
      <c r="V566" s="52"/>
    </row>
    <row r="567" spans="1:22" ht="15.75" customHeight="1">
      <c r="A567" s="9" t="s">
        <v>65</v>
      </c>
      <c r="B567" s="31"/>
      <c r="C567" s="31"/>
      <c r="D567" s="31"/>
      <c r="E567" s="31"/>
      <c r="F567" s="31"/>
      <c r="G567" s="31"/>
      <c r="H567" s="31"/>
      <c r="I567" s="31"/>
      <c r="J567" s="31"/>
      <c r="K567" s="51"/>
      <c r="L567" s="38"/>
      <c r="M567" s="17"/>
      <c r="N567" s="18"/>
      <c r="O567" s="29"/>
      <c r="P567" s="44"/>
      <c r="Q567" s="46"/>
      <c r="R567" s="29"/>
      <c r="S567" s="52"/>
      <c r="T567" s="52"/>
      <c r="U567" s="52"/>
      <c r="V567" s="52"/>
    </row>
    <row r="568" spans="1:22" ht="15.75" customHeight="1">
      <c r="A568" s="9" t="s">
        <v>66</v>
      </c>
      <c r="B568" s="31"/>
      <c r="C568" s="31"/>
      <c r="D568" s="31"/>
      <c r="E568" s="31"/>
      <c r="F568" s="31"/>
      <c r="G568" s="31"/>
      <c r="H568" s="31"/>
      <c r="I568" s="31"/>
      <c r="J568" s="31"/>
      <c r="K568" s="51"/>
      <c r="L568" s="38"/>
      <c r="M568" s="17"/>
      <c r="N568" s="18"/>
      <c r="O568" s="29"/>
      <c r="P568" s="44"/>
      <c r="Q568" s="46"/>
      <c r="R568" s="29"/>
      <c r="S568" s="52"/>
      <c r="T568" s="52"/>
      <c r="U568" s="52"/>
      <c r="V568" s="52"/>
    </row>
    <row r="569" spans="1:22" ht="15.75" customHeight="1">
      <c r="A569" s="9" t="s">
        <v>68</v>
      </c>
      <c r="B569" s="31"/>
      <c r="C569" s="31"/>
      <c r="D569" s="31"/>
      <c r="E569" s="31"/>
      <c r="F569" s="31"/>
      <c r="G569" s="31"/>
      <c r="H569" s="31"/>
      <c r="I569" s="31"/>
      <c r="J569" s="31"/>
      <c r="K569" s="51"/>
      <c r="L569" s="38"/>
      <c r="M569" s="17"/>
      <c r="N569" s="18"/>
      <c r="O569" s="29"/>
      <c r="P569" s="44"/>
      <c r="Q569" s="46"/>
      <c r="R569" s="29"/>
      <c r="S569" s="52"/>
      <c r="T569" s="52"/>
      <c r="U569" s="52"/>
      <c r="V569" s="52"/>
    </row>
    <row r="570" spans="1:22" ht="15.75" customHeight="1">
      <c r="A570" s="9" t="s">
        <v>69</v>
      </c>
      <c r="B570" s="31"/>
      <c r="C570" s="31"/>
      <c r="D570" s="31"/>
      <c r="E570" s="31"/>
      <c r="F570" s="31"/>
      <c r="G570" s="31"/>
      <c r="H570" s="31"/>
      <c r="I570" s="31"/>
      <c r="J570" s="31"/>
      <c r="K570" s="51"/>
      <c r="L570" s="38"/>
      <c r="M570" s="17"/>
      <c r="N570" s="18"/>
      <c r="O570" s="17"/>
      <c r="P570" s="18"/>
      <c r="Q570" s="28"/>
      <c r="R570" s="29"/>
      <c r="S570" s="52"/>
      <c r="T570" s="52"/>
      <c r="U570" s="52"/>
      <c r="V570" s="52"/>
    </row>
    <row r="571" spans="1:22" ht="15.75" customHeight="1">
      <c r="A571" s="9" t="s">
        <v>70</v>
      </c>
      <c r="B571" s="31"/>
      <c r="C571" s="31"/>
      <c r="D571" s="31"/>
      <c r="E571" s="31"/>
      <c r="F571" s="31"/>
      <c r="G571" s="31"/>
      <c r="H571" s="31"/>
      <c r="I571" s="31"/>
      <c r="J571" s="31"/>
      <c r="K571" s="51"/>
      <c r="L571" s="38"/>
      <c r="M571" s="17"/>
      <c r="N571" s="18"/>
      <c r="O571" s="19" t="s">
        <v>48</v>
      </c>
      <c r="P571" s="20">
        <v>20</v>
      </c>
      <c r="Q571" s="21">
        <f>IF(SUM(K559:K567)=0,"",SUM(K559:K567))</f>
        <v>31</v>
      </c>
      <c r="R571" s="22" t="s">
        <v>3</v>
      </c>
      <c r="S571" s="52"/>
      <c r="T571" s="52"/>
      <c r="U571" s="52"/>
      <c r="V571" s="52"/>
    </row>
    <row r="572" spans="1:22" ht="15.75" customHeight="1">
      <c r="A572" s="9" t="s">
        <v>71</v>
      </c>
      <c r="B572" s="31"/>
      <c r="C572" s="31"/>
      <c r="D572" s="31"/>
      <c r="E572" s="31"/>
      <c r="F572" s="31"/>
      <c r="G572" s="31"/>
      <c r="H572" s="31"/>
      <c r="I572" s="31"/>
      <c r="J572" s="31"/>
      <c r="K572" s="51"/>
      <c r="L572" s="38"/>
      <c r="M572" s="17"/>
      <c r="N572" s="18"/>
      <c r="O572" s="23" t="s">
        <v>50</v>
      </c>
      <c r="P572" s="24">
        <f>IF(P571/B557=0,"",P571/B557)</f>
        <v>0.30303030303030304</v>
      </c>
      <c r="Q572" s="25">
        <f>IF(P571/Q571=0,"",P571/Q571)</f>
        <v>0.64516129032258063</v>
      </c>
      <c r="R572" s="26" t="s">
        <v>51</v>
      </c>
      <c r="S572" s="52"/>
      <c r="T572" s="52"/>
      <c r="U572" s="52"/>
      <c r="V572" s="52"/>
    </row>
    <row r="573" spans="1:22" ht="15.75" customHeight="1">
      <c r="A573" s="9" t="s">
        <v>73</v>
      </c>
      <c r="B573" s="115"/>
      <c r="C573" s="115"/>
      <c r="D573" s="115"/>
      <c r="E573" s="115"/>
      <c r="F573" s="115"/>
      <c r="G573" s="115"/>
      <c r="H573" s="115"/>
      <c r="I573" s="115"/>
      <c r="J573" s="115"/>
      <c r="K573" s="51"/>
      <c r="L573" s="47"/>
      <c r="M573" s="48"/>
      <c r="N573" s="49"/>
      <c r="O573" s="11"/>
      <c r="P573" s="12"/>
      <c r="Q573" s="12"/>
      <c r="R573" s="13"/>
      <c r="S573" s="52"/>
      <c r="T573" s="52"/>
      <c r="U573" s="52"/>
      <c r="V573" s="52"/>
    </row>
    <row r="574" spans="1:22" ht="18.75" customHeight="1">
      <c r="A574" s="14"/>
      <c r="B574" s="193" t="s">
        <v>37</v>
      </c>
      <c r="C574" s="193"/>
      <c r="D574" s="193"/>
      <c r="E574" s="193"/>
      <c r="F574" s="193"/>
      <c r="G574" s="193"/>
      <c r="H574" s="193"/>
      <c r="I574" s="193"/>
      <c r="J574" s="193"/>
      <c r="K574" s="114">
        <f>SUM(K557:K570)</f>
        <v>31</v>
      </c>
      <c r="L574" s="30">
        <f>IF(K565=0,"",K565/B557)</f>
        <v>0.43939393939393939</v>
      </c>
      <c r="M574" s="30">
        <f>IF(K574=0,"",K574/B557)</f>
        <v>0.46969696969696972</v>
      </c>
      <c r="N574" s="30">
        <f>IF(K565=0,"",M574-L574)</f>
        <v>3.0303030303030332E-2</v>
      </c>
      <c r="O574" s="5"/>
      <c r="P574" s="6"/>
      <c r="Q574" s="16"/>
      <c r="R574" s="5"/>
      <c r="S574" s="52"/>
      <c r="T574" s="52"/>
      <c r="U574" s="52"/>
      <c r="V574" s="52"/>
    </row>
    <row r="575" spans="1:22" ht="12.75" customHeight="1">
      <c r="L575" s="5"/>
      <c r="M575" s="5"/>
      <c r="O575" s="5"/>
      <c r="S575" s="52"/>
      <c r="T575" s="52"/>
      <c r="U575" s="52"/>
      <c r="V575" s="52"/>
    </row>
    <row r="576" spans="1:22" ht="12.75" customHeight="1">
      <c r="L576" s="5"/>
      <c r="M576" s="5"/>
      <c r="O576" s="5"/>
      <c r="S576" s="52"/>
      <c r="T576" s="52"/>
      <c r="U576" s="52"/>
      <c r="V576" s="52"/>
    </row>
    <row r="577" spans="1:23" ht="26.25" customHeight="1">
      <c r="A577" s="7"/>
      <c r="B577" s="194" t="s">
        <v>72</v>
      </c>
      <c r="C577" s="194"/>
      <c r="D577" s="194"/>
      <c r="E577" s="194"/>
      <c r="F577" s="194"/>
      <c r="G577" s="194"/>
      <c r="H577" s="194"/>
      <c r="I577" s="194"/>
      <c r="J577" s="113" t="s">
        <v>56</v>
      </c>
      <c r="K577" s="130"/>
      <c r="L577" s="5"/>
      <c r="M577" s="6"/>
      <c r="N577" s="5"/>
      <c r="O577" s="6"/>
      <c r="P577" s="6"/>
      <c r="Q577" s="6"/>
      <c r="R577" s="52"/>
      <c r="S577" s="52"/>
      <c r="T577" s="52"/>
      <c r="U577" s="52"/>
    </row>
    <row r="578" spans="1:23" ht="20.25">
      <c r="A578" s="195" t="s">
        <v>1</v>
      </c>
      <c r="B578" s="197" t="s">
        <v>2</v>
      </c>
      <c r="C578" s="198"/>
      <c r="D578" s="198"/>
      <c r="E578" s="198"/>
      <c r="F578" s="198"/>
      <c r="G578" s="198"/>
      <c r="H578" s="198"/>
      <c r="I578" s="199"/>
      <c r="J578" s="200" t="s">
        <v>3</v>
      </c>
      <c r="K578" s="191" t="s">
        <v>4</v>
      </c>
      <c r="L578" s="191" t="s">
        <v>5</v>
      </c>
      <c r="M578" s="202" t="s">
        <v>6</v>
      </c>
      <c r="N578" s="191" t="s">
        <v>7</v>
      </c>
      <c r="O578" s="189" t="s">
        <v>8</v>
      </c>
      <c r="P578" s="189" t="s">
        <v>9</v>
      </c>
      <c r="Q578" s="191" t="s">
        <v>10</v>
      </c>
      <c r="R578" s="52"/>
      <c r="S578" s="52"/>
      <c r="T578" s="52"/>
      <c r="U578" s="52"/>
    </row>
    <row r="579" spans="1:23" ht="15.75" customHeight="1">
      <c r="A579" s="204"/>
      <c r="B579" s="9" t="s">
        <v>11</v>
      </c>
      <c r="C579" s="9" t="s">
        <v>12</v>
      </c>
      <c r="D579" s="9" t="s">
        <v>13</v>
      </c>
      <c r="E579" s="9" t="s">
        <v>14</v>
      </c>
      <c r="F579" s="9" t="s">
        <v>15</v>
      </c>
      <c r="G579" s="9" t="s">
        <v>16</v>
      </c>
      <c r="H579" s="9" t="s">
        <v>17</v>
      </c>
      <c r="I579" s="9" t="s">
        <v>18</v>
      </c>
      <c r="J579" s="207"/>
      <c r="K579" s="207"/>
      <c r="L579" s="204"/>
      <c r="M579" s="204"/>
      <c r="N579" s="204"/>
      <c r="O579" s="204"/>
      <c r="P579" s="204"/>
      <c r="Q579" s="204"/>
      <c r="R579" s="52"/>
      <c r="S579" s="52"/>
      <c r="T579" s="52"/>
      <c r="U579" s="52"/>
      <c r="V579" s="16">
        <f>AVERAGE(P572,O595)</f>
        <v>0.36925708699902249</v>
      </c>
      <c r="W579" s="16">
        <f>AVERAGE(Q572,P595)</f>
        <v>0.67784380305602721</v>
      </c>
    </row>
    <row r="580" spans="1:23" ht="15.75" customHeight="1">
      <c r="A580" s="9">
        <v>1602</v>
      </c>
      <c r="B580" s="31">
        <v>62</v>
      </c>
      <c r="C580" s="31"/>
      <c r="D580" s="31"/>
      <c r="E580" s="31"/>
      <c r="F580" s="31"/>
      <c r="G580" s="31"/>
      <c r="H580" s="31"/>
      <c r="I580" s="31"/>
      <c r="J580" s="51"/>
      <c r="K580" s="131"/>
      <c r="L580" s="33"/>
      <c r="M580" s="34"/>
      <c r="N580" s="53"/>
      <c r="O580" s="36">
        <f>B580</f>
        <v>62</v>
      </c>
      <c r="P580" s="54"/>
      <c r="Q580" s="53"/>
      <c r="R580" s="52"/>
      <c r="S580" s="52"/>
      <c r="T580" s="52"/>
      <c r="U580" s="52"/>
    </row>
    <row r="581" spans="1:23" ht="15.75" customHeight="1">
      <c r="A581" s="9">
        <v>1701</v>
      </c>
      <c r="B581" s="31"/>
      <c r="C581" s="31">
        <v>54</v>
      </c>
      <c r="D581" s="31"/>
      <c r="E581" s="31"/>
      <c r="F581" s="31"/>
      <c r="G581" s="31"/>
      <c r="H581" s="31"/>
      <c r="I581" s="31"/>
      <c r="J581" s="51"/>
      <c r="K581" s="132"/>
      <c r="L581" s="17"/>
      <c r="M581" s="39"/>
      <c r="N581" s="40">
        <f>IF(C581=0,"",C581/B580)</f>
        <v>0.87096774193548387</v>
      </c>
      <c r="O581" s="41">
        <v>54</v>
      </c>
      <c r="P581" s="42">
        <f t="shared" ref="P581:P587" si="48">IF(O581=0,"",O581/O580)</f>
        <v>0.87096774193548387</v>
      </c>
      <c r="Q581" s="42">
        <f t="shared" ref="Q581:Q587" si="49">IF(O581=0,"",100%-P581)</f>
        <v>0.12903225806451613</v>
      </c>
      <c r="R581" s="52"/>
      <c r="S581" s="52"/>
      <c r="T581" s="52"/>
      <c r="U581" s="52"/>
    </row>
    <row r="582" spans="1:23" ht="15.75" customHeight="1">
      <c r="A582" s="9">
        <v>1702</v>
      </c>
      <c r="B582" s="31"/>
      <c r="C582" s="31"/>
      <c r="D582" s="31">
        <v>50</v>
      </c>
      <c r="E582" s="31"/>
      <c r="F582" s="31"/>
      <c r="G582" s="31"/>
      <c r="H582" s="31"/>
      <c r="I582" s="31"/>
      <c r="J582" s="51"/>
      <c r="K582" s="132"/>
      <c r="L582" s="17"/>
      <c r="M582" s="39"/>
      <c r="N582" s="40">
        <f>IF(D582=0,"",D582/C581)</f>
        <v>0.92592592592592593</v>
      </c>
      <c r="O582" s="41">
        <v>52</v>
      </c>
      <c r="P582" s="42">
        <f t="shared" si="48"/>
        <v>0.96296296296296291</v>
      </c>
      <c r="Q582" s="42">
        <f t="shared" si="49"/>
        <v>3.703703703703709E-2</v>
      </c>
      <c r="R582" s="27">
        <f>O582/O580</f>
        <v>0.83870967741935487</v>
      </c>
      <c r="S582" s="52"/>
      <c r="T582" s="52"/>
      <c r="U582" s="52"/>
    </row>
    <row r="583" spans="1:23" ht="15.75" customHeight="1">
      <c r="A583" s="9">
        <v>1801</v>
      </c>
      <c r="B583" s="31"/>
      <c r="C583" s="31"/>
      <c r="D583" s="31"/>
      <c r="E583" s="31">
        <v>45</v>
      </c>
      <c r="F583" s="31"/>
      <c r="G583" s="31"/>
      <c r="H583" s="31"/>
      <c r="I583" s="31"/>
      <c r="J583" s="51"/>
      <c r="K583" s="132"/>
      <c r="L583" s="17"/>
      <c r="M583" s="39"/>
      <c r="N583" s="40">
        <f>IF(E583=0,"",E583/D582)</f>
        <v>0.9</v>
      </c>
      <c r="O583" s="41">
        <v>45</v>
      </c>
      <c r="P583" s="42">
        <f t="shared" si="48"/>
        <v>0.86538461538461542</v>
      </c>
      <c r="Q583" s="42">
        <f t="shared" si="49"/>
        <v>0.13461538461538458</v>
      </c>
      <c r="R583" s="52"/>
      <c r="S583" s="52"/>
      <c r="T583" s="52"/>
      <c r="U583" s="52"/>
    </row>
    <row r="584" spans="1:23" ht="15.75" customHeight="1">
      <c r="A584" s="9">
        <v>1802</v>
      </c>
      <c r="B584" s="31"/>
      <c r="C584" s="31"/>
      <c r="D584" s="31"/>
      <c r="E584" s="31"/>
      <c r="F584" s="31">
        <v>40</v>
      </c>
      <c r="G584" s="31"/>
      <c r="H584" s="31"/>
      <c r="I584" s="31"/>
      <c r="J584" s="51"/>
      <c r="K584" s="132"/>
      <c r="L584" s="17"/>
      <c r="M584" s="39"/>
      <c r="N584" s="40">
        <f>IF(F584=0,"",F584/E583)</f>
        <v>0.88888888888888884</v>
      </c>
      <c r="O584" s="41">
        <v>44</v>
      </c>
      <c r="P584" s="42">
        <f t="shared" si="48"/>
        <v>0.97777777777777775</v>
      </c>
      <c r="Q584" s="42">
        <f t="shared" si="49"/>
        <v>2.2222222222222254E-2</v>
      </c>
      <c r="R584" s="52"/>
      <c r="S584" s="52"/>
      <c r="T584" s="52"/>
      <c r="U584" s="52"/>
    </row>
    <row r="585" spans="1:23" ht="15.75" customHeight="1">
      <c r="A585" s="9">
        <v>1901</v>
      </c>
      <c r="B585" s="31"/>
      <c r="C585" s="31"/>
      <c r="D585" s="31"/>
      <c r="E585" s="31"/>
      <c r="F585" s="31"/>
      <c r="G585" s="31">
        <v>40</v>
      </c>
      <c r="H585" s="31"/>
      <c r="I585" s="31"/>
      <c r="J585" s="51"/>
      <c r="K585" s="132"/>
      <c r="L585" s="17"/>
      <c r="M585" s="39"/>
      <c r="N585" s="40">
        <f>IF(G585=0,"",G585/F584)</f>
        <v>1</v>
      </c>
      <c r="O585" s="41">
        <v>41</v>
      </c>
      <c r="P585" s="42">
        <f t="shared" si="48"/>
        <v>0.93181818181818177</v>
      </c>
      <c r="Q585" s="42">
        <f t="shared" si="49"/>
        <v>6.8181818181818232E-2</v>
      </c>
      <c r="R585" s="52"/>
      <c r="S585" s="52"/>
      <c r="T585" s="52"/>
      <c r="U585" s="52"/>
    </row>
    <row r="586" spans="1:23" ht="15.75" customHeight="1">
      <c r="A586" s="9">
        <v>1902</v>
      </c>
      <c r="B586" s="31"/>
      <c r="C586" s="31"/>
      <c r="D586" s="31"/>
      <c r="E586" s="31"/>
      <c r="F586" s="31"/>
      <c r="G586" s="31"/>
      <c r="H586" s="31">
        <v>32</v>
      </c>
      <c r="I586" s="31"/>
      <c r="J586" s="51"/>
      <c r="K586" s="132"/>
      <c r="L586" s="17"/>
      <c r="M586" s="39"/>
      <c r="N586" s="40">
        <f>IF(H586=0,"",H586/G585)</f>
        <v>0.8</v>
      </c>
      <c r="O586" s="41">
        <v>39</v>
      </c>
      <c r="P586" s="42">
        <f t="shared" si="48"/>
        <v>0.95121951219512191</v>
      </c>
      <c r="Q586" s="42">
        <f t="shared" si="49"/>
        <v>4.8780487804878092E-2</v>
      </c>
      <c r="R586" s="52"/>
      <c r="S586" s="52"/>
      <c r="T586" s="52"/>
      <c r="U586" s="52"/>
    </row>
    <row r="587" spans="1:23" ht="15.75" customHeight="1">
      <c r="A587" s="9">
        <v>2001</v>
      </c>
      <c r="B587" s="31"/>
      <c r="C587" s="31"/>
      <c r="D587" s="31"/>
      <c r="E587" s="31"/>
      <c r="F587" s="31"/>
      <c r="G587" s="31"/>
      <c r="H587" s="31"/>
      <c r="I587" s="31">
        <v>31</v>
      </c>
      <c r="J587" s="51">
        <v>25</v>
      </c>
      <c r="K587" s="132"/>
      <c r="L587" s="17"/>
      <c r="M587" s="39"/>
      <c r="N587" s="40">
        <f>IF(I587=0,"",I587/H586)</f>
        <v>0.96875</v>
      </c>
      <c r="O587" s="41">
        <v>39</v>
      </c>
      <c r="P587" s="42">
        <f t="shared" si="48"/>
        <v>1</v>
      </c>
      <c r="Q587" s="42">
        <f t="shared" si="49"/>
        <v>0</v>
      </c>
      <c r="R587" s="52"/>
      <c r="S587" s="52"/>
      <c r="T587" s="52"/>
      <c r="U587" s="52"/>
    </row>
    <row r="588" spans="1:23" ht="15.75" customHeight="1">
      <c r="A588" s="9">
        <v>2002</v>
      </c>
      <c r="B588" s="31"/>
      <c r="C588" s="31"/>
      <c r="D588" s="31"/>
      <c r="E588" s="31"/>
      <c r="F588" s="31"/>
      <c r="G588" s="31"/>
      <c r="H588" s="31"/>
      <c r="I588" s="31">
        <v>8</v>
      </c>
      <c r="J588" s="51">
        <v>6</v>
      </c>
      <c r="K588" s="132"/>
      <c r="L588" s="17"/>
      <c r="M588" s="17"/>
      <c r="N588" s="17"/>
      <c r="O588" s="41">
        <v>12</v>
      </c>
      <c r="P588" s="46"/>
      <c r="Q588" s="29"/>
      <c r="R588" s="52"/>
      <c r="S588" s="52"/>
      <c r="T588" s="52"/>
      <c r="U588" s="52"/>
    </row>
    <row r="589" spans="1:23" ht="15.75" customHeight="1">
      <c r="A589" s="9">
        <v>2101</v>
      </c>
      <c r="B589" s="31"/>
      <c r="C589" s="31"/>
      <c r="D589" s="31"/>
      <c r="E589" s="31"/>
      <c r="F589" s="31"/>
      <c r="G589" s="31"/>
      <c r="H589" s="31"/>
      <c r="I589" s="31">
        <v>6</v>
      </c>
      <c r="J589" s="51">
        <v>6</v>
      </c>
      <c r="K589" s="132"/>
      <c r="L589" s="17"/>
      <c r="M589" s="18"/>
      <c r="N589" s="29"/>
      <c r="O589" s="41">
        <v>7</v>
      </c>
      <c r="P589" s="46"/>
      <c r="Q589" s="29"/>
      <c r="R589" s="52"/>
      <c r="S589" s="52"/>
      <c r="T589" s="52"/>
      <c r="U589" s="52"/>
    </row>
    <row r="590" spans="1:23" ht="15.75" customHeight="1">
      <c r="A590" s="9">
        <v>2102</v>
      </c>
      <c r="B590" s="31"/>
      <c r="C590" s="31"/>
      <c r="D590" s="31"/>
      <c r="E590" s="31"/>
      <c r="F590" s="31"/>
      <c r="G590" s="31"/>
      <c r="H590" s="31"/>
      <c r="I590" s="31">
        <v>1</v>
      </c>
      <c r="J590" s="51"/>
      <c r="K590" s="132"/>
      <c r="L590" s="17"/>
      <c r="M590" s="18"/>
      <c r="N590" s="29"/>
      <c r="O590" s="44">
        <v>1</v>
      </c>
      <c r="P590" s="46"/>
      <c r="Q590" s="29"/>
      <c r="R590" s="52"/>
      <c r="S590" s="52"/>
      <c r="T590" s="52"/>
      <c r="U590" s="52"/>
    </row>
    <row r="591" spans="1:23" ht="15.75" customHeight="1">
      <c r="A591" s="9">
        <v>2201</v>
      </c>
      <c r="B591" s="31"/>
      <c r="C591" s="31"/>
      <c r="D591" s="31"/>
      <c r="E591" s="31"/>
      <c r="F591" s="31"/>
      <c r="G591" s="31"/>
      <c r="H591" s="31"/>
      <c r="I591" s="31">
        <v>1</v>
      </c>
      <c r="J591" s="51"/>
      <c r="K591" s="132"/>
      <c r="L591" s="17"/>
      <c r="M591" s="18"/>
      <c r="N591" s="29"/>
      <c r="O591" s="118">
        <v>1</v>
      </c>
      <c r="P591" s="46"/>
      <c r="Q591" s="29"/>
      <c r="R591" s="52"/>
      <c r="S591" s="52"/>
      <c r="T591" s="52"/>
      <c r="U591" s="52"/>
    </row>
    <row r="592" spans="1:23" ht="15.75" customHeight="1">
      <c r="A592" s="9">
        <v>2202</v>
      </c>
      <c r="B592" s="31"/>
      <c r="C592" s="31"/>
      <c r="D592" s="31"/>
      <c r="E592" s="31"/>
      <c r="F592" s="31"/>
      <c r="G592" s="31"/>
      <c r="H592" s="31"/>
      <c r="I592" s="31">
        <v>1</v>
      </c>
      <c r="J592" s="51"/>
      <c r="K592" s="132"/>
      <c r="L592" s="17"/>
      <c r="M592" s="18"/>
      <c r="N592" s="102"/>
      <c r="O592" s="89">
        <v>1</v>
      </c>
      <c r="P592" s="119"/>
      <c r="Q592" s="29"/>
      <c r="R592" s="52"/>
      <c r="S592" s="52"/>
      <c r="T592" s="52"/>
      <c r="U592" s="52"/>
    </row>
    <row r="593" spans="1:22" ht="15.75" customHeight="1">
      <c r="A593" s="9">
        <v>2301</v>
      </c>
      <c r="B593" s="31"/>
      <c r="C593" s="31"/>
      <c r="D593" s="31"/>
      <c r="E593" s="31"/>
      <c r="F593" s="31"/>
      <c r="G593" s="31"/>
      <c r="H593" s="31"/>
      <c r="I593" s="31">
        <v>1</v>
      </c>
      <c r="J593" s="51"/>
      <c r="K593" s="132"/>
      <c r="L593" s="17"/>
      <c r="M593" s="18"/>
      <c r="N593" s="17"/>
      <c r="O593" s="89">
        <v>1</v>
      </c>
      <c r="P593" s="28"/>
      <c r="Q593" s="29"/>
      <c r="R593" s="52"/>
      <c r="S593" s="52"/>
      <c r="T593" s="52"/>
      <c r="U593" s="52"/>
    </row>
    <row r="594" spans="1:22" ht="15.75" customHeight="1">
      <c r="A594" s="9">
        <v>2302</v>
      </c>
      <c r="B594" s="31"/>
      <c r="C594" s="31"/>
      <c r="D594" s="31"/>
      <c r="E594" s="31"/>
      <c r="F594" s="31"/>
      <c r="G594" s="31"/>
      <c r="H594" s="31"/>
      <c r="I594" s="31">
        <v>1</v>
      </c>
      <c r="J594" s="51">
        <v>1</v>
      </c>
      <c r="K594" s="132"/>
      <c r="L594" s="17"/>
      <c r="M594" s="18"/>
      <c r="N594" s="19" t="s">
        <v>48</v>
      </c>
      <c r="O594" s="122">
        <v>27</v>
      </c>
      <c r="P594" s="21">
        <f>J597</f>
        <v>38</v>
      </c>
      <c r="Q594" s="22" t="s">
        <v>3</v>
      </c>
      <c r="R594" s="52"/>
      <c r="S594" s="52"/>
      <c r="T594" s="52"/>
      <c r="U594" s="52"/>
    </row>
    <row r="595" spans="1:22" ht="15.75" customHeight="1">
      <c r="A595" s="9">
        <v>2401</v>
      </c>
      <c r="B595" s="31"/>
      <c r="C595" s="31"/>
      <c r="D595" s="31"/>
      <c r="E595" s="31"/>
      <c r="F595" s="31"/>
      <c r="G595" s="31"/>
      <c r="H595" s="31"/>
      <c r="I595" s="31"/>
      <c r="J595" s="51"/>
      <c r="K595" s="132"/>
      <c r="L595" s="17"/>
      <c r="M595" s="18"/>
      <c r="N595" s="23" t="s">
        <v>50</v>
      </c>
      <c r="O595" s="24">
        <f>IF(O594/B580=0,"",O594/B580)</f>
        <v>0.43548387096774194</v>
      </c>
      <c r="P595" s="25">
        <f>IF(O594/P594=0,"",O594/P594)</f>
        <v>0.71052631578947367</v>
      </c>
      <c r="Q595" s="26" t="s">
        <v>51</v>
      </c>
      <c r="R595" s="52"/>
      <c r="S595" s="52"/>
      <c r="T595" s="52"/>
      <c r="U595" s="52"/>
    </row>
    <row r="596" spans="1:22" ht="15.75" customHeight="1">
      <c r="A596" s="9">
        <v>2402</v>
      </c>
      <c r="B596" s="115"/>
      <c r="C596" s="115"/>
      <c r="D596" s="115"/>
      <c r="E596" s="115"/>
      <c r="F596" s="115"/>
      <c r="G596" s="115"/>
      <c r="H596" s="115"/>
      <c r="I596" s="115"/>
      <c r="J596" s="51"/>
      <c r="K596" s="133"/>
      <c r="L596" s="48"/>
      <c r="M596" s="49"/>
      <c r="N596" s="11"/>
      <c r="O596" s="12"/>
      <c r="P596" s="12"/>
      <c r="Q596" s="13"/>
      <c r="R596" s="52"/>
      <c r="S596" s="52"/>
      <c r="T596" s="52"/>
      <c r="U596" s="52"/>
    </row>
    <row r="597" spans="1:22" ht="18.75" customHeight="1">
      <c r="A597" s="14"/>
      <c r="B597" s="193" t="s">
        <v>37</v>
      </c>
      <c r="C597" s="193"/>
      <c r="D597" s="193"/>
      <c r="E597" s="193"/>
      <c r="F597" s="193"/>
      <c r="G597" s="193"/>
      <c r="H597" s="193"/>
      <c r="I597" s="193"/>
      <c r="J597" s="114">
        <f>SUM(J580:J596)</f>
        <v>38</v>
      </c>
      <c r="K597" s="134">
        <f>J587/B580</f>
        <v>0.40322580645161288</v>
      </c>
      <c r="L597" s="30">
        <f>IF(J597=0,"",J597/B580)</f>
        <v>0.61290322580645162</v>
      </c>
      <c r="M597" s="30">
        <f>IF(J588=0,"",L597-K597)</f>
        <v>0.20967741935483875</v>
      </c>
      <c r="N597" s="5"/>
      <c r="O597" s="6"/>
      <c r="P597" s="16"/>
      <c r="Q597" s="5"/>
      <c r="R597" s="52"/>
      <c r="S597" s="52"/>
      <c r="T597" s="52"/>
      <c r="U597" s="52"/>
    </row>
    <row r="598" spans="1:22" ht="12.75" customHeight="1">
      <c r="L598" s="5"/>
      <c r="M598" s="5"/>
      <c r="O598" s="5"/>
      <c r="S598" s="52"/>
      <c r="T598" s="52"/>
      <c r="U598" s="52"/>
      <c r="V598" s="52"/>
    </row>
    <row r="599" spans="1:22" ht="12.75" customHeight="1">
      <c r="L599" s="5"/>
      <c r="M599" s="5"/>
      <c r="O599" s="5"/>
      <c r="S599" s="52"/>
      <c r="T599" s="52"/>
      <c r="U599" s="52"/>
      <c r="V599" s="52"/>
    </row>
    <row r="600" spans="1:22" ht="26.25" customHeight="1">
      <c r="A600" s="7"/>
      <c r="B600" s="194" t="s">
        <v>72</v>
      </c>
      <c r="C600" s="194"/>
      <c r="D600" s="194"/>
      <c r="E600" s="194"/>
      <c r="F600" s="194"/>
      <c r="G600" s="194"/>
      <c r="H600" s="194"/>
      <c r="I600" s="194"/>
      <c r="J600" s="113" t="s">
        <v>57</v>
      </c>
      <c r="K600" s="130"/>
      <c r="L600" s="5"/>
      <c r="M600" s="6"/>
      <c r="N600" s="5"/>
      <c r="O600" s="6"/>
      <c r="P600" s="6"/>
      <c r="Q600" s="6"/>
      <c r="R600" s="52"/>
      <c r="S600" s="52"/>
      <c r="T600" s="52"/>
      <c r="U600" s="52"/>
    </row>
    <row r="601" spans="1:22" ht="20.25" customHeight="1">
      <c r="A601" s="195" t="s">
        <v>1</v>
      </c>
      <c r="B601" s="197" t="s">
        <v>2</v>
      </c>
      <c r="C601" s="198"/>
      <c r="D601" s="198"/>
      <c r="E601" s="198"/>
      <c r="F601" s="198"/>
      <c r="G601" s="198"/>
      <c r="H601" s="198"/>
      <c r="I601" s="199"/>
      <c r="J601" s="200" t="s">
        <v>3</v>
      </c>
      <c r="K601" s="191" t="s">
        <v>4</v>
      </c>
      <c r="L601" s="191" t="s">
        <v>5</v>
      </c>
      <c r="M601" s="202" t="s">
        <v>6</v>
      </c>
      <c r="N601" s="191" t="s">
        <v>7</v>
      </c>
      <c r="O601" s="189" t="s">
        <v>8</v>
      </c>
      <c r="P601" s="189" t="s">
        <v>9</v>
      </c>
      <c r="Q601" s="191" t="s">
        <v>10</v>
      </c>
      <c r="R601" s="52"/>
      <c r="S601" s="52"/>
      <c r="T601" s="52"/>
      <c r="U601" s="52"/>
    </row>
    <row r="602" spans="1:22" ht="15.75" customHeight="1">
      <c r="A602" s="204"/>
      <c r="B602" s="9" t="s">
        <v>11</v>
      </c>
      <c r="C602" s="9" t="s">
        <v>12</v>
      </c>
      <c r="D602" s="9" t="s">
        <v>13</v>
      </c>
      <c r="E602" s="9" t="s">
        <v>14</v>
      </c>
      <c r="F602" s="9" t="s">
        <v>15</v>
      </c>
      <c r="G602" s="9" t="s">
        <v>16</v>
      </c>
      <c r="H602" s="9" t="s">
        <v>17</v>
      </c>
      <c r="I602" s="9" t="s">
        <v>18</v>
      </c>
      <c r="J602" s="207"/>
      <c r="K602" s="207"/>
      <c r="L602" s="204"/>
      <c r="M602" s="204"/>
      <c r="N602" s="204"/>
      <c r="O602" s="204"/>
      <c r="P602" s="204"/>
      <c r="Q602" s="204"/>
      <c r="R602" s="52"/>
      <c r="S602" s="52"/>
      <c r="T602" s="52"/>
      <c r="U602" s="52"/>
    </row>
    <row r="603" spans="1:22" ht="15.75" customHeight="1">
      <c r="A603" s="9">
        <v>1701</v>
      </c>
      <c r="B603" s="31">
        <v>55</v>
      </c>
      <c r="C603" s="31"/>
      <c r="D603" s="31"/>
      <c r="E603" s="31"/>
      <c r="F603" s="31"/>
      <c r="G603" s="31"/>
      <c r="H603" s="31"/>
      <c r="I603" s="31"/>
      <c r="J603" s="51"/>
      <c r="K603" s="131"/>
      <c r="L603" s="33"/>
      <c r="M603" s="34"/>
      <c r="N603" s="53"/>
      <c r="O603" s="36">
        <f>B603</f>
        <v>55</v>
      </c>
      <c r="P603" s="54"/>
      <c r="Q603" s="53"/>
      <c r="R603" s="52"/>
      <c r="S603" s="52"/>
      <c r="T603" s="52"/>
      <c r="U603" s="52"/>
    </row>
    <row r="604" spans="1:22" ht="15.75" customHeight="1">
      <c r="A604" s="9">
        <v>1702</v>
      </c>
      <c r="B604" s="31"/>
      <c r="C604" s="31">
        <v>43</v>
      </c>
      <c r="D604" s="31"/>
      <c r="E604" s="31"/>
      <c r="F604" s="31"/>
      <c r="G604" s="31"/>
      <c r="H604" s="31"/>
      <c r="I604" s="31"/>
      <c r="J604" s="51"/>
      <c r="K604" s="132"/>
      <c r="L604" s="17"/>
      <c r="M604" s="39"/>
      <c r="N604" s="40">
        <f>IF(C604=0,"",C604/B603)</f>
        <v>0.78181818181818186</v>
      </c>
      <c r="O604" s="41">
        <v>44</v>
      </c>
      <c r="P604" s="42">
        <f t="shared" ref="P604:P610" si="50">IF(O604=0,"",O604/O603)</f>
        <v>0.8</v>
      </c>
      <c r="Q604" s="42">
        <f t="shared" ref="Q604:Q610" si="51">IF(O604=0,"",100%-P604)</f>
        <v>0.19999999999999996</v>
      </c>
      <c r="R604" s="52"/>
      <c r="S604" s="52"/>
      <c r="T604" s="52"/>
      <c r="U604" s="52"/>
    </row>
    <row r="605" spans="1:22" ht="15.75" customHeight="1">
      <c r="A605" s="9">
        <v>1801</v>
      </c>
      <c r="B605" s="31"/>
      <c r="C605" s="31"/>
      <c r="D605" s="31">
        <v>38</v>
      </c>
      <c r="E605" s="31"/>
      <c r="F605" s="31"/>
      <c r="G605" s="31"/>
      <c r="H605" s="31"/>
      <c r="I605" s="31"/>
      <c r="J605" s="51"/>
      <c r="K605" s="132"/>
      <c r="L605" s="17"/>
      <c r="M605" s="39"/>
      <c r="N605" s="40">
        <f>IF(D605=0,"",D605/C604)</f>
        <v>0.88372093023255816</v>
      </c>
      <c r="O605" s="41">
        <v>42</v>
      </c>
      <c r="P605" s="42">
        <f t="shared" si="50"/>
        <v>0.95454545454545459</v>
      </c>
      <c r="Q605" s="42">
        <f t="shared" si="51"/>
        <v>4.5454545454545414E-2</v>
      </c>
      <c r="R605" s="27">
        <f>O605/O603</f>
        <v>0.76363636363636367</v>
      </c>
      <c r="S605" s="52"/>
      <c r="T605" s="52"/>
      <c r="U605" s="52"/>
    </row>
    <row r="606" spans="1:22" ht="15.75" customHeight="1">
      <c r="A606" s="9">
        <v>1802</v>
      </c>
      <c r="B606" s="31"/>
      <c r="C606" s="31"/>
      <c r="D606" s="31"/>
      <c r="E606" s="31">
        <v>35</v>
      </c>
      <c r="F606" s="31"/>
      <c r="G606" s="31"/>
      <c r="H606" s="31"/>
      <c r="I606" s="31"/>
      <c r="J606" s="51"/>
      <c r="K606" s="132"/>
      <c r="L606" s="17"/>
      <c r="M606" s="39"/>
      <c r="N606" s="40">
        <f>IF(E606=0,"",E606/D605)</f>
        <v>0.92105263157894735</v>
      </c>
      <c r="O606" s="41">
        <v>39</v>
      </c>
      <c r="P606" s="42">
        <f t="shared" si="50"/>
        <v>0.9285714285714286</v>
      </c>
      <c r="Q606" s="42">
        <f t="shared" si="51"/>
        <v>7.1428571428571397E-2</v>
      </c>
      <c r="R606" s="52"/>
      <c r="S606" s="52"/>
      <c r="T606" s="52"/>
      <c r="U606" s="52"/>
    </row>
    <row r="607" spans="1:22" ht="15.75" customHeight="1">
      <c r="A607" s="9">
        <v>1901</v>
      </c>
      <c r="B607" s="31"/>
      <c r="C607" s="31"/>
      <c r="D607" s="31"/>
      <c r="E607" s="31"/>
      <c r="F607" s="31">
        <v>32</v>
      </c>
      <c r="G607" s="31"/>
      <c r="H607" s="31"/>
      <c r="I607" s="31"/>
      <c r="J607" s="51"/>
      <c r="K607" s="132"/>
      <c r="L607" s="17"/>
      <c r="M607" s="39"/>
      <c r="N607" s="40">
        <f>IF(F607=0,"",F607/E606)</f>
        <v>0.91428571428571426</v>
      </c>
      <c r="O607" s="41">
        <v>36</v>
      </c>
      <c r="P607" s="42">
        <f t="shared" si="50"/>
        <v>0.92307692307692313</v>
      </c>
      <c r="Q607" s="42">
        <f t="shared" si="51"/>
        <v>7.6923076923076872E-2</v>
      </c>
      <c r="R607" s="52"/>
      <c r="S607" s="52"/>
      <c r="T607" s="52"/>
      <c r="U607" s="52"/>
    </row>
    <row r="608" spans="1:22" ht="15.75" customHeight="1">
      <c r="A608" s="9">
        <v>1902</v>
      </c>
      <c r="B608" s="31"/>
      <c r="C608" s="31"/>
      <c r="D608" s="31"/>
      <c r="E608" s="31"/>
      <c r="F608" s="31"/>
      <c r="G608" s="31">
        <v>30</v>
      </c>
      <c r="H608" s="31"/>
      <c r="I608" s="31"/>
      <c r="J608" s="51"/>
      <c r="K608" s="132"/>
      <c r="L608" s="17"/>
      <c r="M608" s="39"/>
      <c r="N608" s="40">
        <f>IF(G608=0,"",G608/F607)</f>
        <v>0.9375</v>
      </c>
      <c r="O608" s="41">
        <v>35</v>
      </c>
      <c r="P608" s="42">
        <f t="shared" si="50"/>
        <v>0.97222222222222221</v>
      </c>
      <c r="Q608" s="42">
        <f t="shared" si="51"/>
        <v>2.777777777777779E-2</v>
      </c>
      <c r="R608" s="52"/>
      <c r="S608" s="52"/>
      <c r="T608" s="52"/>
      <c r="U608" s="52"/>
    </row>
    <row r="609" spans="1:34" ht="15.75" customHeight="1">
      <c r="A609" s="9">
        <v>2001</v>
      </c>
      <c r="B609" s="31"/>
      <c r="C609" s="31"/>
      <c r="D609" s="31"/>
      <c r="E609" s="31"/>
      <c r="F609" s="31"/>
      <c r="G609" s="31"/>
      <c r="H609" s="31">
        <v>27</v>
      </c>
      <c r="I609" s="31"/>
      <c r="J609" s="51"/>
      <c r="K609" s="132"/>
      <c r="L609" s="17"/>
      <c r="M609" s="39"/>
      <c r="N609" s="40">
        <f>IF(H609=0,"",H609/G608)</f>
        <v>0.9</v>
      </c>
      <c r="O609" s="41">
        <v>34</v>
      </c>
      <c r="P609" s="42">
        <f t="shared" si="50"/>
        <v>0.97142857142857142</v>
      </c>
      <c r="Q609" s="42">
        <f t="shared" si="51"/>
        <v>2.8571428571428581E-2</v>
      </c>
      <c r="R609" s="52"/>
      <c r="S609" s="52"/>
      <c r="T609" s="52"/>
      <c r="U609" s="52"/>
    </row>
    <row r="610" spans="1:34" ht="15.75" customHeight="1">
      <c r="A610" s="9">
        <v>2002</v>
      </c>
      <c r="B610" s="31"/>
      <c r="C610" s="31"/>
      <c r="D610" s="31"/>
      <c r="E610" s="31"/>
      <c r="F610" s="31"/>
      <c r="G610" s="31"/>
      <c r="H610" s="31"/>
      <c r="I610" s="31">
        <v>24</v>
      </c>
      <c r="J610" s="51">
        <v>19</v>
      </c>
      <c r="K610" s="132"/>
      <c r="L610" s="17"/>
      <c r="M610" s="39"/>
      <c r="N610" s="40">
        <f>IF(I610=0,"",I610/H609)</f>
        <v>0.88888888888888884</v>
      </c>
      <c r="O610" s="41">
        <v>30</v>
      </c>
      <c r="P610" s="42">
        <f t="shared" si="50"/>
        <v>0.88235294117647056</v>
      </c>
      <c r="Q610" s="42">
        <f t="shared" si="51"/>
        <v>0.11764705882352944</v>
      </c>
      <c r="R610" s="52"/>
      <c r="S610" s="52"/>
      <c r="T610" s="52"/>
      <c r="U610" s="52"/>
    </row>
    <row r="611" spans="1:34" ht="15.75" customHeight="1">
      <c r="A611" s="9">
        <v>2101</v>
      </c>
      <c r="B611" s="31"/>
      <c r="C611" s="31"/>
      <c r="D611" s="31"/>
      <c r="E611" s="31"/>
      <c r="F611" s="31"/>
      <c r="G611" s="31"/>
      <c r="H611" s="31"/>
      <c r="I611" s="31">
        <v>8</v>
      </c>
      <c r="J611" s="51">
        <v>7</v>
      </c>
      <c r="K611" s="132"/>
      <c r="L611" s="17"/>
      <c r="M611" s="17"/>
      <c r="N611" s="29"/>
      <c r="O611" s="41">
        <v>9</v>
      </c>
      <c r="P611" s="46"/>
      <c r="Q611" s="29"/>
      <c r="R611" s="52"/>
      <c r="S611" s="52"/>
      <c r="T611" s="52"/>
      <c r="U611" s="52"/>
    </row>
    <row r="612" spans="1:34" ht="15.75" customHeight="1">
      <c r="A612" s="9">
        <v>2102</v>
      </c>
      <c r="B612" s="31"/>
      <c r="C612" s="31"/>
      <c r="D612" s="31"/>
      <c r="E612" s="31"/>
      <c r="F612" s="31"/>
      <c r="G612" s="31"/>
      <c r="H612" s="31"/>
      <c r="I612" s="31">
        <v>1</v>
      </c>
      <c r="J612" s="51">
        <v>2</v>
      </c>
      <c r="K612" s="132"/>
      <c r="L612" s="17"/>
      <c r="M612" s="18"/>
      <c r="N612" s="29"/>
      <c r="O612" s="41">
        <v>1</v>
      </c>
      <c r="P612" s="46"/>
      <c r="Q612" s="29"/>
      <c r="R612" s="52"/>
      <c r="S612" s="52"/>
      <c r="T612" s="52"/>
      <c r="U612" s="52"/>
    </row>
    <row r="613" spans="1:34" ht="15.75" customHeight="1">
      <c r="A613" s="9">
        <v>2201</v>
      </c>
      <c r="B613" s="31"/>
      <c r="C613" s="31"/>
      <c r="D613" s="31"/>
      <c r="E613" s="31"/>
      <c r="F613" s="31"/>
      <c r="G613" s="31"/>
      <c r="H613" s="31"/>
      <c r="I613" s="31"/>
      <c r="J613" s="51"/>
      <c r="K613" s="132"/>
      <c r="L613" s="17"/>
      <c r="M613" s="18"/>
      <c r="N613" s="29"/>
      <c r="O613" s="44"/>
      <c r="P613" s="46"/>
      <c r="Q613" s="29"/>
      <c r="R613" s="52"/>
      <c r="S613" s="52"/>
      <c r="T613" s="52"/>
      <c r="U613" s="52"/>
      <c r="AG613" s="62"/>
    </row>
    <row r="614" spans="1:34" ht="15.75" customHeight="1">
      <c r="A614" s="9">
        <v>2202</v>
      </c>
      <c r="B614" s="31"/>
      <c r="C614" s="31"/>
      <c r="D614" s="31"/>
      <c r="E614" s="31"/>
      <c r="F614" s="31"/>
      <c r="G614" s="31"/>
      <c r="H614" s="31"/>
      <c r="I614" s="31"/>
      <c r="J614" s="51"/>
      <c r="K614" s="132"/>
      <c r="L614" s="17"/>
      <c r="M614" s="18"/>
      <c r="N614" s="29"/>
      <c r="O614" s="44"/>
      <c r="P614" s="46"/>
      <c r="Q614" s="29"/>
      <c r="R614" s="52"/>
      <c r="S614" s="52"/>
      <c r="T614" s="52"/>
      <c r="U614" s="52"/>
      <c r="AG614" s="62"/>
    </row>
    <row r="615" spans="1:34" ht="15.75" customHeight="1">
      <c r="A615" s="9">
        <v>2301</v>
      </c>
      <c r="B615" s="31"/>
      <c r="C615" s="31"/>
      <c r="D615" s="31"/>
      <c r="E615" s="31"/>
      <c r="F615" s="31"/>
      <c r="G615" s="31"/>
      <c r="H615" s="31"/>
      <c r="I615" s="31"/>
      <c r="J615" s="51"/>
      <c r="K615" s="132"/>
      <c r="L615" s="17"/>
      <c r="M615" s="18"/>
      <c r="N615" s="29"/>
      <c r="O615" s="44"/>
      <c r="P615" s="46"/>
      <c r="Q615" s="29"/>
      <c r="R615" s="52"/>
      <c r="S615" s="52"/>
      <c r="T615" s="52"/>
      <c r="U615" s="52"/>
      <c r="AG615" s="62"/>
    </row>
    <row r="616" spans="1:34" ht="15.75" customHeight="1">
      <c r="A616" s="9">
        <v>2302</v>
      </c>
      <c r="B616" s="31"/>
      <c r="C616" s="31"/>
      <c r="D616" s="31"/>
      <c r="E616" s="31"/>
      <c r="F616" s="31"/>
      <c r="G616" s="31"/>
      <c r="H616" s="31"/>
      <c r="I616" s="31"/>
      <c r="J616" s="51"/>
      <c r="K616" s="132"/>
      <c r="L616" s="17"/>
      <c r="M616" s="18"/>
      <c r="N616" s="17"/>
      <c r="O616" s="18"/>
      <c r="P616" s="28"/>
      <c r="Q616" s="29"/>
      <c r="R616" s="52"/>
      <c r="S616" s="52"/>
      <c r="T616" s="52"/>
      <c r="U616" s="52"/>
      <c r="AG616" s="62"/>
    </row>
    <row r="617" spans="1:34" ht="15.75" customHeight="1">
      <c r="A617" s="9">
        <v>2401</v>
      </c>
      <c r="B617" s="31"/>
      <c r="C617" s="31"/>
      <c r="D617" s="31"/>
      <c r="E617" s="31"/>
      <c r="F617" s="31"/>
      <c r="G617" s="31"/>
      <c r="H617" s="31"/>
      <c r="I617" s="31"/>
      <c r="J617" s="51"/>
      <c r="K617" s="132"/>
      <c r="L617" s="17"/>
      <c r="M617" s="18"/>
      <c r="N617" s="19" t="s">
        <v>48</v>
      </c>
      <c r="O617" s="20">
        <v>18</v>
      </c>
      <c r="P617" s="21">
        <f>IF(SUM(J605:J613)=0,"",SUM(J605:J613))</f>
        <v>28</v>
      </c>
      <c r="Q617" s="22" t="s">
        <v>3</v>
      </c>
      <c r="R617" s="52"/>
      <c r="S617" s="52"/>
      <c r="T617" s="52"/>
      <c r="U617" s="52"/>
      <c r="AG617" s="62"/>
    </row>
    <row r="618" spans="1:34" ht="15.75" customHeight="1">
      <c r="A618" s="9">
        <v>2402</v>
      </c>
      <c r="B618" s="31"/>
      <c r="C618" s="31"/>
      <c r="D618" s="31"/>
      <c r="E618" s="31"/>
      <c r="F618" s="31"/>
      <c r="G618" s="31"/>
      <c r="H618" s="31"/>
      <c r="I618" s="31"/>
      <c r="J618" s="51"/>
      <c r="K618" s="132"/>
      <c r="L618" s="17"/>
      <c r="M618" s="18"/>
      <c r="N618" s="23" t="s">
        <v>50</v>
      </c>
      <c r="O618" s="24">
        <f>IF(O617/B603=0,"",O617/B603)</f>
        <v>0.32727272727272727</v>
      </c>
      <c r="P618" s="25">
        <f>IF(O617/P617=0,"",O617/P617)</f>
        <v>0.6428571428571429</v>
      </c>
      <c r="Q618" s="26" t="s">
        <v>51</v>
      </c>
      <c r="R618" s="52"/>
      <c r="S618" s="52"/>
      <c r="T618" s="52"/>
      <c r="U618" s="52"/>
      <c r="AG618" s="62"/>
    </row>
    <row r="619" spans="1:34" ht="15.75" customHeight="1">
      <c r="A619" s="9">
        <v>2501</v>
      </c>
      <c r="B619" s="115"/>
      <c r="C619" s="115"/>
      <c r="D619" s="115"/>
      <c r="E619" s="115"/>
      <c r="F619" s="115"/>
      <c r="G619" s="115"/>
      <c r="H619" s="115"/>
      <c r="I619" s="115"/>
      <c r="J619" s="51"/>
      <c r="K619" s="133"/>
      <c r="L619" s="48"/>
      <c r="M619" s="49"/>
      <c r="N619" s="11"/>
      <c r="O619" s="12"/>
      <c r="P619" s="12"/>
      <c r="Q619" s="13"/>
      <c r="R619" s="52"/>
      <c r="S619" s="52"/>
      <c r="T619" s="52"/>
      <c r="U619" s="52"/>
      <c r="AG619" s="62"/>
    </row>
    <row r="620" spans="1:34" ht="18" customHeight="1">
      <c r="A620" s="14"/>
      <c r="B620" s="193" t="s">
        <v>37</v>
      </c>
      <c r="C620" s="193"/>
      <c r="D620" s="193"/>
      <c r="E620" s="193"/>
      <c r="F620" s="193"/>
      <c r="G620" s="193"/>
      <c r="H620" s="193"/>
      <c r="I620" s="193"/>
      <c r="J620" s="114">
        <f>SUM(J603:J616)</f>
        <v>28</v>
      </c>
      <c r="K620" s="134">
        <f>IF(J610=0,"",J610/B603)</f>
        <v>0.34545454545454546</v>
      </c>
      <c r="L620" s="30">
        <f>IF(J620=0,"",J620/B603)</f>
        <v>0.50909090909090904</v>
      </c>
      <c r="M620" s="30">
        <f>IF(J611=0,"",L620-K620)</f>
        <v>0.16363636363636358</v>
      </c>
      <c r="N620" s="5"/>
      <c r="O620" s="6"/>
      <c r="P620" s="16"/>
      <c r="Q620" s="5"/>
      <c r="R620" s="52"/>
      <c r="S620" s="52"/>
      <c r="T620" s="52"/>
      <c r="U620" s="52"/>
      <c r="AG620" s="62"/>
    </row>
    <row r="621" spans="1:34" ht="12.75" customHeight="1">
      <c r="L621" s="5"/>
      <c r="M621" s="5"/>
      <c r="O621" s="5"/>
      <c r="S621" s="52"/>
      <c r="T621" s="52"/>
      <c r="U621" s="52"/>
      <c r="V621" s="52"/>
      <c r="AH621" s="62"/>
    </row>
    <row r="622" spans="1:34" ht="12.75" customHeight="1">
      <c r="L622" s="5"/>
      <c r="M622" s="5"/>
      <c r="O622" s="5"/>
      <c r="S622" s="52"/>
      <c r="T622" s="52"/>
      <c r="U622" s="52"/>
      <c r="V622" s="52"/>
      <c r="AH622" s="62"/>
    </row>
    <row r="623" spans="1:34" ht="26.25" customHeight="1">
      <c r="B623" s="194" t="s">
        <v>72</v>
      </c>
      <c r="C623" s="194"/>
      <c r="D623" s="194"/>
      <c r="E623" s="194"/>
      <c r="F623" s="194"/>
      <c r="G623" s="194"/>
      <c r="H623" s="194"/>
      <c r="I623" s="194"/>
      <c r="J623" s="113" t="s">
        <v>58</v>
      </c>
      <c r="K623" s="130"/>
      <c r="L623" s="5"/>
      <c r="M623" s="6"/>
      <c r="N623" s="5"/>
      <c r="O623" s="6"/>
      <c r="P623" s="6"/>
      <c r="Q623" s="6"/>
      <c r="S623" s="52"/>
      <c r="T623" s="52"/>
      <c r="U623" s="52"/>
      <c r="AG623" s="62"/>
    </row>
    <row r="624" spans="1:34" ht="20.25" customHeight="1">
      <c r="A624" s="195" t="s">
        <v>1</v>
      </c>
      <c r="B624" s="197" t="s">
        <v>2</v>
      </c>
      <c r="C624" s="198"/>
      <c r="D624" s="198"/>
      <c r="E624" s="198"/>
      <c r="F624" s="198"/>
      <c r="G624" s="198"/>
      <c r="H624" s="198"/>
      <c r="I624" s="199"/>
      <c r="J624" s="200" t="s">
        <v>3</v>
      </c>
      <c r="K624" s="191" t="s">
        <v>4</v>
      </c>
      <c r="L624" s="191" t="s">
        <v>5</v>
      </c>
      <c r="M624" s="202" t="s">
        <v>6</v>
      </c>
      <c r="N624" s="191" t="s">
        <v>7</v>
      </c>
      <c r="O624" s="189" t="s">
        <v>8</v>
      </c>
      <c r="P624" s="189" t="s">
        <v>9</v>
      </c>
      <c r="Q624" s="191" t="s">
        <v>10</v>
      </c>
      <c r="S624" s="52"/>
      <c r="T624" s="52"/>
      <c r="U624" s="52"/>
    </row>
    <row r="625" spans="1:21" ht="15.75" customHeight="1">
      <c r="A625" s="204"/>
      <c r="B625" s="9" t="s">
        <v>11</v>
      </c>
      <c r="C625" s="9" t="s">
        <v>12</v>
      </c>
      <c r="D625" s="9" t="s">
        <v>13</v>
      </c>
      <c r="E625" s="9" t="s">
        <v>14</v>
      </c>
      <c r="F625" s="9" t="s">
        <v>15</v>
      </c>
      <c r="G625" s="9" t="s">
        <v>16</v>
      </c>
      <c r="H625" s="9" t="s">
        <v>17</v>
      </c>
      <c r="I625" s="9" t="s">
        <v>18</v>
      </c>
      <c r="J625" s="207"/>
      <c r="K625" s="207"/>
      <c r="L625" s="204"/>
      <c r="M625" s="204"/>
      <c r="N625" s="204"/>
      <c r="O625" s="204"/>
      <c r="P625" s="204"/>
      <c r="Q625" s="204"/>
      <c r="S625" s="52"/>
      <c r="T625" s="52"/>
      <c r="U625" s="52"/>
    </row>
    <row r="626" spans="1:21" ht="15.75" customHeight="1">
      <c r="A626" s="9">
        <v>1702</v>
      </c>
      <c r="B626" s="31">
        <v>73</v>
      </c>
      <c r="C626" s="31"/>
      <c r="D626" s="31"/>
      <c r="E626" s="31"/>
      <c r="F626" s="31"/>
      <c r="G626" s="31"/>
      <c r="H626" s="31"/>
      <c r="I626" s="31"/>
      <c r="J626" s="51"/>
      <c r="K626" s="131"/>
      <c r="L626" s="33"/>
      <c r="M626" s="34"/>
      <c r="N626" s="53"/>
      <c r="O626" s="36">
        <f>B626</f>
        <v>73</v>
      </c>
      <c r="P626" s="54"/>
      <c r="Q626" s="53"/>
      <c r="S626" s="52"/>
      <c r="T626" s="52"/>
      <c r="U626" s="52"/>
    </row>
    <row r="627" spans="1:21" ht="15.75" customHeight="1">
      <c r="A627" s="9">
        <v>1801</v>
      </c>
      <c r="B627" s="31"/>
      <c r="C627" s="31">
        <v>70</v>
      </c>
      <c r="D627" s="31"/>
      <c r="E627" s="31"/>
      <c r="F627" s="31"/>
      <c r="G627" s="31"/>
      <c r="H627" s="31"/>
      <c r="I627" s="31"/>
      <c r="J627" s="51"/>
      <c r="K627" s="132"/>
      <c r="L627" s="17"/>
      <c r="M627" s="39"/>
      <c r="N627" s="40">
        <f>IF(C627=0,"",C627/B626)</f>
        <v>0.95890410958904104</v>
      </c>
      <c r="O627" s="41">
        <v>70</v>
      </c>
      <c r="P627" s="42">
        <f t="shared" ref="P627:P633" si="52">IF(O627=0,"",O627/O626)</f>
        <v>0.95890410958904104</v>
      </c>
      <c r="Q627" s="42">
        <f t="shared" ref="Q627:Q633" si="53">IF(O627=0,"",100%-P627)</f>
        <v>4.1095890410958957E-2</v>
      </c>
      <c r="S627" s="52"/>
      <c r="T627" s="52"/>
      <c r="U627" s="52"/>
    </row>
    <row r="628" spans="1:21" ht="15.75" customHeight="1">
      <c r="A628" s="9">
        <v>1802</v>
      </c>
      <c r="B628" s="31"/>
      <c r="C628" s="31"/>
      <c r="D628" s="31">
        <v>62</v>
      </c>
      <c r="E628" s="31"/>
      <c r="F628" s="31"/>
      <c r="G628" s="31"/>
      <c r="H628" s="31"/>
      <c r="I628" s="31"/>
      <c r="J628" s="51"/>
      <c r="K628" s="132"/>
      <c r="L628" s="17"/>
      <c r="M628" s="39"/>
      <c r="N628" s="40">
        <f>IF(D628=0,"",D628/C627)</f>
        <v>0.88571428571428568</v>
      </c>
      <c r="O628" s="41">
        <v>63</v>
      </c>
      <c r="P628" s="42">
        <f t="shared" si="52"/>
        <v>0.9</v>
      </c>
      <c r="Q628" s="42">
        <f t="shared" si="53"/>
        <v>9.9999999999999978E-2</v>
      </c>
      <c r="R628" s="57">
        <f>O628/O626</f>
        <v>0.86301369863013699</v>
      </c>
      <c r="S628" s="52"/>
      <c r="T628" s="52"/>
      <c r="U628" s="52"/>
    </row>
    <row r="629" spans="1:21" ht="15.75" customHeight="1">
      <c r="A629" s="9">
        <v>1901</v>
      </c>
      <c r="B629" s="31"/>
      <c r="C629" s="31"/>
      <c r="D629" s="31"/>
      <c r="E629" s="31">
        <v>57</v>
      </c>
      <c r="F629" s="31"/>
      <c r="G629" s="31"/>
      <c r="H629" s="31"/>
      <c r="I629" s="31"/>
      <c r="J629" s="51"/>
      <c r="K629" s="132"/>
      <c r="L629" s="17"/>
      <c r="M629" s="39"/>
      <c r="N629" s="40">
        <f>IF(E629=0,"",E629/D628)</f>
        <v>0.91935483870967738</v>
      </c>
      <c r="O629" s="41">
        <v>62</v>
      </c>
      <c r="P629" s="42">
        <f t="shared" si="52"/>
        <v>0.98412698412698407</v>
      </c>
      <c r="Q629" s="42">
        <f t="shared" si="53"/>
        <v>1.5873015873015928E-2</v>
      </c>
      <c r="S629" s="52"/>
      <c r="T629" s="52"/>
      <c r="U629" s="52"/>
    </row>
    <row r="630" spans="1:21" ht="15.75" customHeight="1">
      <c r="A630" s="9">
        <v>1902</v>
      </c>
      <c r="B630" s="31"/>
      <c r="C630" s="31"/>
      <c r="D630" s="31"/>
      <c r="E630" s="31"/>
      <c r="F630" s="31">
        <v>49</v>
      </c>
      <c r="G630" s="31"/>
      <c r="H630" s="31"/>
      <c r="I630" s="31"/>
      <c r="J630" s="51"/>
      <c r="K630" s="132"/>
      <c r="L630" s="17"/>
      <c r="M630" s="39"/>
      <c r="N630" s="40">
        <f>IF(F630=0,"",F630/E629)</f>
        <v>0.85964912280701755</v>
      </c>
      <c r="O630" s="41">
        <v>59</v>
      </c>
      <c r="P630" s="42">
        <f t="shared" si="52"/>
        <v>0.95161290322580649</v>
      </c>
      <c r="Q630" s="42">
        <f t="shared" si="53"/>
        <v>4.8387096774193505E-2</v>
      </c>
      <c r="S630" s="52"/>
      <c r="T630" s="52"/>
      <c r="U630" s="52"/>
    </row>
    <row r="631" spans="1:21" ht="15.75" customHeight="1">
      <c r="A631" s="9">
        <v>2001</v>
      </c>
      <c r="B631" s="31"/>
      <c r="C631" s="31"/>
      <c r="D631" s="31"/>
      <c r="E631" s="31"/>
      <c r="F631" s="31"/>
      <c r="G631" s="31">
        <v>49</v>
      </c>
      <c r="H631" s="31"/>
      <c r="I631" s="31"/>
      <c r="J631" s="51"/>
      <c r="K631" s="132"/>
      <c r="L631" s="17"/>
      <c r="M631" s="39"/>
      <c r="N631" s="40">
        <f>IF(G631=0,"",G631/F630)</f>
        <v>1</v>
      </c>
      <c r="O631" s="41">
        <v>57</v>
      </c>
      <c r="P631" s="42">
        <f t="shared" si="52"/>
        <v>0.96610169491525422</v>
      </c>
      <c r="Q631" s="42">
        <f t="shared" si="53"/>
        <v>3.3898305084745783E-2</v>
      </c>
      <c r="S631" s="52"/>
      <c r="T631" s="52"/>
      <c r="U631" s="52"/>
    </row>
    <row r="632" spans="1:21" ht="15.75" customHeight="1">
      <c r="A632" s="9">
        <v>2002</v>
      </c>
      <c r="B632" s="31"/>
      <c r="C632" s="31"/>
      <c r="D632" s="31"/>
      <c r="E632" s="31"/>
      <c r="F632" s="31"/>
      <c r="G632" s="31"/>
      <c r="H632" s="31">
        <v>49</v>
      </c>
      <c r="I632" s="31"/>
      <c r="J632" s="51"/>
      <c r="K632" s="132"/>
      <c r="L632" s="17"/>
      <c r="M632" s="39"/>
      <c r="N632" s="40">
        <f>IF(H632=0,"",H632/G631)</f>
        <v>1</v>
      </c>
      <c r="O632" s="41">
        <v>57</v>
      </c>
      <c r="P632" s="42">
        <f t="shared" si="52"/>
        <v>1</v>
      </c>
      <c r="Q632" s="42">
        <f t="shared" si="53"/>
        <v>0</v>
      </c>
      <c r="S632" s="52"/>
      <c r="T632" s="52"/>
      <c r="U632" s="52"/>
    </row>
    <row r="633" spans="1:21" ht="15.75" customHeight="1">
      <c r="A633" s="9">
        <v>2101</v>
      </c>
      <c r="B633" s="31"/>
      <c r="C633" s="31"/>
      <c r="D633" s="31"/>
      <c r="E633" s="31"/>
      <c r="F633" s="31"/>
      <c r="G633" s="31"/>
      <c r="H633" s="31"/>
      <c r="I633" s="31">
        <v>45</v>
      </c>
      <c r="J633" s="51">
        <v>33</v>
      </c>
      <c r="K633" s="132"/>
      <c r="L633" s="17"/>
      <c r="M633" s="39"/>
      <c r="N633" s="40">
        <f>IF(I633=0,"",I633/H632)</f>
        <v>0.91836734693877553</v>
      </c>
      <c r="O633" s="41">
        <v>55</v>
      </c>
      <c r="P633" s="42">
        <f t="shared" si="52"/>
        <v>0.96491228070175439</v>
      </c>
      <c r="Q633" s="42">
        <f t="shared" si="53"/>
        <v>3.5087719298245612E-2</v>
      </c>
      <c r="S633" s="52"/>
      <c r="T633" s="52"/>
      <c r="U633" s="52"/>
    </row>
    <row r="634" spans="1:21" ht="15.75" customHeight="1">
      <c r="A634" s="9">
        <v>2102</v>
      </c>
      <c r="B634" s="31"/>
      <c r="C634" s="31"/>
      <c r="D634" s="31"/>
      <c r="E634" s="31"/>
      <c r="F634" s="31"/>
      <c r="G634" s="31"/>
      <c r="H634" s="31"/>
      <c r="I634" s="31">
        <v>12</v>
      </c>
      <c r="J634" s="51">
        <v>9</v>
      </c>
      <c r="K634" s="132"/>
      <c r="L634" s="17"/>
      <c r="M634" s="17"/>
      <c r="N634" s="29"/>
      <c r="O634" s="41">
        <v>20</v>
      </c>
      <c r="P634" s="46"/>
      <c r="Q634" s="29"/>
      <c r="S634" s="52"/>
      <c r="T634" s="52"/>
      <c r="U634" s="52"/>
    </row>
    <row r="635" spans="1:21" ht="15.75" customHeight="1">
      <c r="A635" s="9">
        <v>2201</v>
      </c>
      <c r="B635" s="31"/>
      <c r="C635" s="31"/>
      <c r="D635" s="31"/>
      <c r="E635" s="31"/>
      <c r="F635" s="31"/>
      <c r="G635" s="31"/>
      <c r="H635" s="31"/>
      <c r="I635" s="31">
        <v>6</v>
      </c>
      <c r="J635" s="51">
        <v>6</v>
      </c>
      <c r="K635" s="132"/>
      <c r="L635" s="17"/>
      <c r="M635" s="18"/>
      <c r="N635" s="29"/>
      <c r="O635" s="41">
        <v>11</v>
      </c>
      <c r="P635" s="46"/>
      <c r="Q635" s="29"/>
      <c r="S635" s="52"/>
      <c r="T635" s="52"/>
      <c r="U635" s="52"/>
    </row>
    <row r="636" spans="1:21" ht="15.75" customHeight="1">
      <c r="A636" s="9">
        <v>2202</v>
      </c>
      <c r="B636" s="31"/>
      <c r="C636" s="31"/>
      <c r="D636" s="31"/>
      <c r="E636" s="31"/>
      <c r="F636" s="31"/>
      <c r="G636" s="31"/>
      <c r="H636" s="31"/>
      <c r="I636" s="31">
        <v>4</v>
      </c>
      <c r="J636" s="51">
        <v>3</v>
      </c>
      <c r="K636" s="132"/>
      <c r="L636" s="17"/>
      <c r="M636" s="18"/>
      <c r="N636" s="29"/>
      <c r="O636" s="44">
        <v>4</v>
      </c>
      <c r="P636" s="46"/>
      <c r="Q636" s="29"/>
      <c r="S636" s="52"/>
      <c r="T636" s="52"/>
      <c r="U636" s="52"/>
    </row>
    <row r="637" spans="1:21" ht="15.75" customHeight="1">
      <c r="A637" s="9">
        <v>2301</v>
      </c>
      <c r="B637" s="31"/>
      <c r="C637" s="31"/>
      <c r="D637" s="31"/>
      <c r="E637" s="31"/>
      <c r="F637" s="31"/>
      <c r="G637" s="31"/>
      <c r="H637" s="31"/>
      <c r="I637" s="31">
        <v>1</v>
      </c>
      <c r="J637" s="51">
        <v>1</v>
      </c>
      <c r="K637" s="132"/>
      <c r="L637" s="17"/>
      <c r="M637" s="18"/>
      <c r="N637" s="29"/>
      <c r="O637" s="44">
        <v>2</v>
      </c>
      <c r="P637" s="46"/>
      <c r="Q637" s="29"/>
      <c r="S637" s="52"/>
      <c r="T637" s="52"/>
      <c r="U637" s="52"/>
    </row>
    <row r="638" spans="1:21" ht="15.75" customHeight="1">
      <c r="A638" s="9">
        <v>2302</v>
      </c>
      <c r="B638" s="31"/>
      <c r="C638" s="31"/>
      <c r="D638" s="31"/>
      <c r="E638" s="31"/>
      <c r="F638" s="31"/>
      <c r="G638" s="31"/>
      <c r="H638" s="31"/>
      <c r="I638" s="31">
        <v>1</v>
      </c>
      <c r="J638" s="51">
        <v>1</v>
      </c>
      <c r="K638" s="132"/>
      <c r="L638" s="17"/>
      <c r="M638" s="18"/>
      <c r="N638" s="29"/>
      <c r="O638" s="44">
        <v>1</v>
      </c>
      <c r="P638" s="46"/>
      <c r="Q638" s="29"/>
      <c r="S638" s="52"/>
      <c r="T638" s="52"/>
      <c r="U638" s="52"/>
    </row>
    <row r="639" spans="1:21" ht="15.75" customHeight="1">
      <c r="A639" s="9">
        <v>2401</v>
      </c>
      <c r="B639" s="31"/>
      <c r="C639" s="31"/>
      <c r="D639" s="31"/>
      <c r="E639" s="31"/>
      <c r="F639" s="31"/>
      <c r="G639" s="31"/>
      <c r="H639" s="31"/>
      <c r="I639" s="31"/>
      <c r="J639" s="51"/>
      <c r="K639" s="132"/>
      <c r="L639" s="17"/>
      <c r="M639" s="18"/>
      <c r="N639" s="17"/>
      <c r="O639" s="18"/>
      <c r="P639" s="28"/>
      <c r="Q639" s="29"/>
      <c r="S639" s="52"/>
      <c r="T639" s="52"/>
      <c r="U639" s="52"/>
    </row>
    <row r="640" spans="1:21" ht="15.75" customHeight="1">
      <c r="A640" s="9">
        <v>2402</v>
      </c>
      <c r="B640" s="31"/>
      <c r="C640" s="31"/>
      <c r="D640" s="31"/>
      <c r="E640" s="31"/>
      <c r="F640" s="31"/>
      <c r="G640" s="31"/>
      <c r="H640" s="31"/>
      <c r="I640" s="31"/>
      <c r="J640" s="51"/>
      <c r="K640" s="132"/>
      <c r="L640" s="17"/>
      <c r="M640" s="18"/>
      <c r="N640" s="19" t="s">
        <v>48</v>
      </c>
      <c r="O640" s="20">
        <v>39</v>
      </c>
      <c r="P640" s="21">
        <f>J643</f>
        <v>53</v>
      </c>
      <c r="Q640" s="22" t="s">
        <v>3</v>
      </c>
      <c r="S640" s="52"/>
      <c r="T640" s="52"/>
      <c r="U640" s="52"/>
    </row>
    <row r="641" spans="1:22" ht="15.75" customHeight="1">
      <c r="A641" s="9">
        <v>2501</v>
      </c>
      <c r="B641" s="31"/>
      <c r="C641" s="31"/>
      <c r="D641" s="31"/>
      <c r="E641" s="31"/>
      <c r="F641" s="31"/>
      <c r="G641" s="31"/>
      <c r="H641" s="31"/>
      <c r="I641" s="31"/>
      <c r="J641" s="51"/>
      <c r="K641" s="132"/>
      <c r="L641" s="17"/>
      <c r="M641" s="18"/>
      <c r="N641" s="23" t="s">
        <v>50</v>
      </c>
      <c r="O641" s="24">
        <f>IF(O640/B626=0,"",O640/B626)</f>
        <v>0.53424657534246578</v>
      </c>
      <c r="P641" s="25">
        <f>IF(O640/P640=0,"",O640/P640)</f>
        <v>0.73584905660377353</v>
      </c>
      <c r="Q641" s="26" t="s">
        <v>51</v>
      </c>
      <c r="S641" s="52"/>
      <c r="T641" s="52"/>
      <c r="U641" s="52"/>
    </row>
    <row r="642" spans="1:22" ht="15.75" customHeight="1">
      <c r="A642" s="9">
        <v>2502</v>
      </c>
      <c r="B642" s="115"/>
      <c r="C642" s="115"/>
      <c r="D642" s="115"/>
      <c r="E642" s="115"/>
      <c r="F642" s="115"/>
      <c r="G642" s="115"/>
      <c r="H642" s="115"/>
      <c r="I642" s="115"/>
      <c r="J642" s="51"/>
      <c r="K642" s="133"/>
      <c r="L642" s="48"/>
      <c r="M642" s="49"/>
      <c r="N642" s="11"/>
      <c r="O642" s="12"/>
      <c r="P642" s="12"/>
      <c r="Q642" s="13"/>
      <c r="S642" s="52"/>
      <c r="T642" s="52"/>
      <c r="U642" s="52"/>
    </row>
    <row r="643" spans="1:22" ht="18" customHeight="1">
      <c r="A643" s="14"/>
      <c r="B643" s="193" t="s">
        <v>37</v>
      </c>
      <c r="C643" s="193"/>
      <c r="D643" s="193"/>
      <c r="E643" s="193"/>
      <c r="F643" s="193"/>
      <c r="G643" s="193"/>
      <c r="H643" s="193"/>
      <c r="I643" s="193"/>
      <c r="J643" s="114">
        <f>SUM(J626:J639)</f>
        <v>53</v>
      </c>
      <c r="K643" s="134">
        <f>IF(J633=0,"",J633/B626)</f>
        <v>0.45205479452054792</v>
      </c>
      <c r="L643" s="30">
        <f>IF(J643=0,"",J643/B626)</f>
        <v>0.72602739726027399</v>
      </c>
      <c r="M643" s="30">
        <f>IF(J634=0,"",L643-K643)</f>
        <v>0.27397260273972607</v>
      </c>
      <c r="N643" s="5"/>
      <c r="O643" s="6"/>
      <c r="P643" s="16"/>
      <c r="Q643" s="5"/>
      <c r="S643" s="52"/>
      <c r="T643" s="52"/>
      <c r="U643" s="52"/>
    </row>
    <row r="644" spans="1:22" ht="12.75" customHeight="1">
      <c r="L644" s="5"/>
      <c r="M644" s="5"/>
      <c r="O644" s="5"/>
      <c r="S644" s="52"/>
      <c r="T644" s="52"/>
      <c r="U644" s="52"/>
      <c r="V644" s="52"/>
    </row>
    <row r="645" spans="1:22" ht="12.75" customHeight="1">
      <c r="L645" s="5"/>
      <c r="M645" s="5"/>
      <c r="O645" s="5"/>
      <c r="S645" s="52"/>
      <c r="T645" s="52"/>
      <c r="U645" s="52"/>
      <c r="V645" s="52"/>
    </row>
    <row r="646" spans="1:22" ht="26.25" customHeight="1">
      <c r="B646" s="194" t="s">
        <v>72</v>
      </c>
      <c r="C646" s="194"/>
      <c r="D646" s="194"/>
      <c r="E646" s="194"/>
      <c r="F646" s="194"/>
      <c r="G646" s="194"/>
      <c r="H646" s="194"/>
      <c r="I646" s="194"/>
      <c r="J646" s="113" t="s">
        <v>59</v>
      </c>
      <c r="K646" s="130"/>
      <c r="L646" s="5"/>
      <c r="M646" s="6"/>
      <c r="N646" s="5"/>
      <c r="O646" s="6"/>
      <c r="P646" s="6"/>
      <c r="Q646" s="6"/>
      <c r="S646" s="52"/>
      <c r="T646" s="74">
        <f>AVERAGE(O641,O664)</f>
        <v>0.44894146948941471</v>
      </c>
      <c r="U646" s="52"/>
    </row>
    <row r="647" spans="1:22" ht="20.25" customHeight="1">
      <c r="A647" s="195" t="s">
        <v>1</v>
      </c>
      <c r="B647" s="197" t="s">
        <v>2</v>
      </c>
      <c r="C647" s="198"/>
      <c r="D647" s="198"/>
      <c r="E647" s="198"/>
      <c r="F647" s="198"/>
      <c r="G647" s="198"/>
      <c r="H647" s="198"/>
      <c r="I647" s="199"/>
      <c r="J647" s="200" t="s">
        <v>3</v>
      </c>
      <c r="K647" s="191" t="s">
        <v>4</v>
      </c>
      <c r="L647" s="191" t="s">
        <v>5</v>
      </c>
      <c r="M647" s="202" t="s">
        <v>6</v>
      </c>
      <c r="N647" s="191" t="s">
        <v>7</v>
      </c>
      <c r="O647" s="189" t="s">
        <v>8</v>
      </c>
      <c r="P647" s="189" t="s">
        <v>9</v>
      </c>
      <c r="Q647" s="191" t="s">
        <v>10</v>
      </c>
      <c r="S647" s="52"/>
      <c r="T647" s="52"/>
      <c r="U647" s="52"/>
    </row>
    <row r="648" spans="1:22" ht="15.75" customHeight="1">
      <c r="A648" s="204"/>
      <c r="B648" s="9" t="s">
        <v>11</v>
      </c>
      <c r="C648" s="9" t="s">
        <v>12</v>
      </c>
      <c r="D648" s="9" t="s">
        <v>13</v>
      </c>
      <c r="E648" s="9" t="s">
        <v>14</v>
      </c>
      <c r="F648" s="9" t="s">
        <v>15</v>
      </c>
      <c r="G648" s="9" t="s">
        <v>16</v>
      </c>
      <c r="H648" s="9" t="s">
        <v>17</v>
      </c>
      <c r="I648" s="9" t="s">
        <v>18</v>
      </c>
      <c r="J648" s="207"/>
      <c r="K648" s="207"/>
      <c r="L648" s="204"/>
      <c r="M648" s="204"/>
      <c r="N648" s="204"/>
      <c r="O648" s="204"/>
      <c r="P648" s="204"/>
      <c r="Q648" s="204"/>
      <c r="S648" s="52"/>
      <c r="T648" s="52"/>
      <c r="U648" s="52"/>
    </row>
    <row r="649" spans="1:22" ht="15.75" customHeight="1">
      <c r="A649" s="9">
        <v>1801</v>
      </c>
      <c r="B649" s="31">
        <v>55</v>
      </c>
      <c r="C649" s="31"/>
      <c r="D649" s="31"/>
      <c r="E649" s="31"/>
      <c r="F649" s="31"/>
      <c r="G649" s="31"/>
      <c r="H649" s="31"/>
      <c r="I649" s="31"/>
      <c r="J649" s="51"/>
      <c r="K649" s="131"/>
      <c r="L649" s="33"/>
      <c r="M649" s="34"/>
      <c r="N649" s="53"/>
      <c r="O649" s="36">
        <f>B649</f>
        <v>55</v>
      </c>
      <c r="P649" s="54"/>
      <c r="Q649" s="53"/>
      <c r="S649" s="52"/>
      <c r="T649" s="52"/>
      <c r="U649" s="52"/>
    </row>
    <row r="650" spans="1:22" ht="15.75" customHeight="1">
      <c r="A650" s="9">
        <v>1802</v>
      </c>
      <c r="B650" s="31"/>
      <c r="C650" s="31">
        <v>49</v>
      </c>
      <c r="D650" s="31"/>
      <c r="E650" s="31"/>
      <c r="F650" s="31"/>
      <c r="G650" s="31"/>
      <c r="H650" s="31"/>
      <c r="I650" s="31"/>
      <c r="J650" s="51"/>
      <c r="K650" s="132"/>
      <c r="L650" s="17"/>
      <c r="M650" s="39"/>
      <c r="N650" s="40">
        <f>IF(C650=0,"",C650/B649)</f>
        <v>0.89090909090909087</v>
      </c>
      <c r="O650" s="41">
        <v>49</v>
      </c>
      <c r="P650" s="42">
        <f t="shared" ref="P650:P656" si="54">IF(O650=0,"",O650/O649)</f>
        <v>0.89090909090909087</v>
      </c>
      <c r="Q650" s="42">
        <f t="shared" ref="Q650:Q656" si="55">IF(O650=0,"",100%-P650)</f>
        <v>0.10909090909090913</v>
      </c>
      <c r="S650" s="52"/>
      <c r="T650" s="52"/>
      <c r="U650" s="52"/>
    </row>
    <row r="651" spans="1:22" ht="15.75" customHeight="1">
      <c r="A651" s="9">
        <v>1901</v>
      </c>
      <c r="B651" s="31"/>
      <c r="C651" s="31"/>
      <c r="D651" s="31">
        <v>40</v>
      </c>
      <c r="E651" s="31"/>
      <c r="F651" s="31"/>
      <c r="G651" s="31"/>
      <c r="H651" s="31"/>
      <c r="I651" s="31"/>
      <c r="J651" s="51"/>
      <c r="K651" s="132"/>
      <c r="L651" s="17"/>
      <c r="M651" s="39"/>
      <c r="N651" s="40">
        <f>IF(D651=0,"",D651/C650)</f>
        <v>0.81632653061224492</v>
      </c>
      <c r="O651" s="41">
        <v>43</v>
      </c>
      <c r="P651" s="42">
        <f t="shared" si="54"/>
        <v>0.87755102040816324</v>
      </c>
      <c r="Q651" s="42">
        <f t="shared" si="55"/>
        <v>0.12244897959183676</v>
      </c>
      <c r="R651" s="57">
        <f>O651/O649</f>
        <v>0.78181818181818186</v>
      </c>
      <c r="S651" s="52"/>
      <c r="T651" s="52"/>
      <c r="U651" s="52"/>
    </row>
    <row r="652" spans="1:22" ht="15.75" customHeight="1">
      <c r="A652" s="9">
        <v>1902</v>
      </c>
      <c r="B652" s="31"/>
      <c r="C652" s="31"/>
      <c r="D652" s="31"/>
      <c r="E652" s="31">
        <v>34</v>
      </c>
      <c r="F652" s="31"/>
      <c r="G652" s="31"/>
      <c r="H652" s="31"/>
      <c r="I652" s="31"/>
      <c r="J652" s="51"/>
      <c r="K652" s="132"/>
      <c r="L652" s="17"/>
      <c r="M652" s="39"/>
      <c r="N652" s="40">
        <f>IF(E652=0,"",E652/D651)</f>
        <v>0.85</v>
      </c>
      <c r="O652" s="41">
        <v>36</v>
      </c>
      <c r="P652" s="42">
        <f t="shared" si="54"/>
        <v>0.83720930232558144</v>
      </c>
      <c r="Q652" s="42">
        <f t="shared" si="55"/>
        <v>0.16279069767441856</v>
      </c>
      <c r="S652" s="52"/>
      <c r="T652" s="52"/>
      <c r="U652" s="52"/>
    </row>
    <row r="653" spans="1:22" ht="15.75" customHeight="1">
      <c r="A653" s="9">
        <v>2001</v>
      </c>
      <c r="B653" s="31"/>
      <c r="C653" s="31"/>
      <c r="D653" s="31"/>
      <c r="E653" s="31"/>
      <c r="F653" s="31">
        <v>34</v>
      </c>
      <c r="G653" s="31"/>
      <c r="H653" s="31"/>
      <c r="I653" s="31"/>
      <c r="J653" s="51"/>
      <c r="K653" s="132"/>
      <c r="L653" s="17"/>
      <c r="M653" s="39"/>
      <c r="N653" s="40">
        <f>IF(F653=0,"",F653/E652)</f>
        <v>1</v>
      </c>
      <c r="O653" s="41">
        <v>36</v>
      </c>
      <c r="P653" s="42">
        <f t="shared" si="54"/>
        <v>1</v>
      </c>
      <c r="Q653" s="42">
        <f t="shared" si="55"/>
        <v>0</v>
      </c>
      <c r="S653" s="52"/>
      <c r="T653" s="52"/>
      <c r="U653" s="52"/>
    </row>
    <row r="654" spans="1:22" ht="15.75" customHeight="1">
      <c r="A654" s="9">
        <v>2002</v>
      </c>
      <c r="B654" s="31"/>
      <c r="C654" s="31"/>
      <c r="D654" s="31"/>
      <c r="E654" s="31"/>
      <c r="F654" s="31"/>
      <c r="G654" s="31">
        <v>34</v>
      </c>
      <c r="H654" s="31"/>
      <c r="I654" s="31"/>
      <c r="J654" s="51"/>
      <c r="K654" s="132"/>
      <c r="L654" s="17"/>
      <c r="M654" s="39"/>
      <c r="N654" s="40">
        <f>IF(G654=0,"",G654/F653)</f>
        <v>1</v>
      </c>
      <c r="O654" s="41">
        <v>35</v>
      </c>
      <c r="P654" s="42">
        <f t="shared" si="54"/>
        <v>0.97222222222222221</v>
      </c>
      <c r="Q654" s="42">
        <f t="shared" si="55"/>
        <v>2.777777777777779E-2</v>
      </c>
      <c r="S654" s="52"/>
      <c r="T654" s="52"/>
      <c r="U654" s="52"/>
    </row>
    <row r="655" spans="1:22" ht="15.75" customHeight="1">
      <c r="A655" s="9">
        <v>2101</v>
      </c>
      <c r="B655" s="31"/>
      <c r="C655" s="31"/>
      <c r="D655" s="31"/>
      <c r="E655" s="31"/>
      <c r="F655" s="31"/>
      <c r="G655" s="31"/>
      <c r="H655" s="31">
        <v>31</v>
      </c>
      <c r="I655" s="31"/>
      <c r="J655" s="51"/>
      <c r="K655" s="132"/>
      <c r="L655" s="17"/>
      <c r="M655" s="39"/>
      <c r="N655" s="40">
        <f>IF(H655=0,"",H655/G654)</f>
        <v>0.91176470588235292</v>
      </c>
      <c r="O655" s="41">
        <v>34</v>
      </c>
      <c r="P655" s="42">
        <f t="shared" si="54"/>
        <v>0.97142857142857142</v>
      </c>
      <c r="Q655" s="42">
        <f t="shared" si="55"/>
        <v>2.8571428571428581E-2</v>
      </c>
      <c r="S655" s="52"/>
      <c r="T655" s="52"/>
      <c r="U655" s="52"/>
    </row>
    <row r="656" spans="1:22" ht="15.75" customHeight="1">
      <c r="A656" s="9">
        <v>2102</v>
      </c>
      <c r="B656" s="31"/>
      <c r="C656" s="31"/>
      <c r="D656" s="31"/>
      <c r="E656" s="31"/>
      <c r="F656" s="31"/>
      <c r="G656" s="31"/>
      <c r="H656" s="31"/>
      <c r="I656" s="31">
        <v>31</v>
      </c>
      <c r="J656" s="51">
        <v>22</v>
      </c>
      <c r="K656" s="132"/>
      <c r="L656" s="17"/>
      <c r="M656" s="39"/>
      <c r="N656" s="40">
        <f>IF(I656=0,"",I656/H655)</f>
        <v>1</v>
      </c>
      <c r="O656" s="41">
        <v>34</v>
      </c>
      <c r="P656" s="42">
        <f t="shared" si="54"/>
        <v>1</v>
      </c>
      <c r="Q656" s="42">
        <f t="shared" si="55"/>
        <v>0</v>
      </c>
      <c r="S656" s="52"/>
      <c r="T656" s="52"/>
      <c r="U656" s="52"/>
    </row>
    <row r="657" spans="1:22" ht="15.75" customHeight="1">
      <c r="A657" s="9">
        <v>2201</v>
      </c>
      <c r="B657" s="31"/>
      <c r="C657" s="31"/>
      <c r="D657" s="31"/>
      <c r="E657" s="31"/>
      <c r="F657" s="31"/>
      <c r="G657" s="31"/>
      <c r="H657" s="31"/>
      <c r="I657" s="31">
        <v>6</v>
      </c>
      <c r="J657" s="51">
        <v>5</v>
      </c>
      <c r="K657" s="132"/>
      <c r="L657" s="17"/>
      <c r="M657" s="17"/>
      <c r="N657" s="29"/>
      <c r="O657" s="41">
        <v>10</v>
      </c>
      <c r="P657" s="46"/>
      <c r="Q657" s="29"/>
      <c r="S657" s="52"/>
      <c r="T657" s="52"/>
      <c r="U657" s="52"/>
    </row>
    <row r="658" spans="1:22" ht="15.75" customHeight="1">
      <c r="A658" s="9">
        <v>2202</v>
      </c>
      <c r="B658" s="31"/>
      <c r="C658" s="31"/>
      <c r="D658" s="31"/>
      <c r="E658" s="31"/>
      <c r="F658" s="31"/>
      <c r="G658" s="31"/>
      <c r="H658" s="31"/>
      <c r="I658" s="31">
        <v>3</v>
      </c>
      <c r="J658" s="51">
        <v>2</v>
      </c>
      <c r="K658" s="132"/>
      <c r="L658" s="17"/>
      <c r="M658" s="18"/>
      <c r="N658" s="29"/>
      <c r="O658" s="41">
        <v>5</v>
      </c>
      <c r="P658" s="46"/>
      <c r="Q658" s="29"/>
      <c r="S658" s="52"/>
      <c r="T658" s="52"/>
      <c r="U658" s="52"/>
    </row>
    <row r="659" spans="1:22" ht="15.75" customHeight="1">
      <c r="A659" s="9">
        <v>2301</v>
      </c>
      <c r="B659" s="31"/>
      <c r="C659" s="31"/>
      <c r="D659" s="31"/>
      <c r="E659" s="31"/>
      <c r="F659" s="31"/>
      <c r="G659" s="31"/>
      <c r="H659" s="31"/>
      <c r="I659" s="31">
        <v>3</v>
      </c>
      <c r="J659" s="51">
        <v>3</v>
      </c>
      <c r="K659" s="132"/>
      <c r="L659" s="17"/>
      <c r="M659" s="18"/>
      <c r="N659" s="29"/>
      <c r="O659" s="44">
        <v>3</v>
      </c>
      <c r="P659" s="46"/>
      <c r="Q659" s="29"/>
      <c r="S659" s="52"/>
      <c r="T659" s="52"/>
      <c r="U659" s="52"/>
    </row>
    <row r="660" spans="1:22" ht="15.75" customHeight="1">
      <c r="A660" s="9">
        <v>2302</v>
      </c>
      <c r="B660" s="31"/>
      <c r="C660" s="31"/>
      <c r="D660" s="31"/>
      <c r="E660" s="31"/>
      <c r="F660" s="31"/>
      <c r="G660" s="31"/>
      <c r="H660" s="31"/>
      <c r="I660" s="31"/>
      <c r="J660" s="51"/>
      <c r="K660" s="132"/>
      <c r="L660" s="17"/>
      <c r="M660" s="18"/>
      <c r="N660" s="29"/>
      <c r="O660" s="44"/>
      <c r="P660" s="46"/>
      <c r="Q660" s="29"/>
      <c r="S660" s="52"/>
      <c r="T660" s="52"/>
      <c r="U660" s="52"/>
    </row>
    <row r="661" spans="1:22" ht="15.75" customHeight="1">
      <c r="A661" s="9">
        <v>2401</v>
      </c>
      <c r="B661" s="31"/>
      <c r="C661" s="31"/>
      <c r="D661" s="31"/>
      <c r="E661" s="31"/>
      <c r="F661" s="31"/>
      <c r="G661" s="31"/>
      <c r="H661" s="31"/>
      <c r="I661" s="31"/>
      <c r="J661" s="51"/>
      <c r="K661" s="132"/>
      <c r="L661" s="17"/>
      <c r="M661" s="18"/>
      <c r="N661" s="29"/>
      <c r="O661" s="44"/>
      <c r="P661" s="46"/>
      <c r="Q661" s="29"/>
      <c r="S661" s="52"/>
      <c r="T661" s="52"/>
      <c r="U661" s="52"/>
    </row>
    <row r="662" spans="1:22" ht="15.75" customHeight="1">
      <c r="A662" s="9">
        <v>2402</v>
      </c>
      <c r="B662" s="31"/>
      <c r="C662" s="31"/>
      <c r="D662" s="31"/>
      <c r="E662" s="31"/>
      <c r="F662" s="31"/>
      <c r="G662" s="31"/>
      <c r="H662" s="31"/>
      <c r="I662" s="31"/>
      <c r="J662" s="51"/>
      <c r="K662" s="132"/>
      <c r="L662" s="17"/>
      <c r="M662" s="18"/>
      <c r="N662" s="17"/>
      <c r="O662" s="18"/>
      <c r="P662" s="28"/>
      <c r="Q662" s="29"/>
      <c r="S662" s="52"/>
      <c r="T662" s="52"/>
      <c r="U662" s="52"/>
    </row>
    <row r="663" spans="1:22" ht="15.75" customHeight="1">
      <c r="A663" s="9">
        <v>2501</v>
      </c>
      <c r="B663" s="31"/>
      <c r="C663" s="31"/>
      <c r="D663" s="31"/>
      <c r="E663" s="31"/>
      <c r="F663" s="31"/>
      <c r="G663" s="31"/>
      <c r="H663" s="31"/>
      <c r="I663" s="31"/>
      <c r="J663" s="51"/>
      <c r="K663" s="132"/>
      <c r="L663" s="17"/>
      <c r="M663" s="18"/>
      <c r="N663" s="19" t="s">
        <v>48</v>
      </c>
      <c r="O663" s="20">
        <v>20</v>
      </c>
      <c r="P663" s="21">
        <f>IF(SUM(J651:J659)=0,"",SUM(J651:J659))</f>
        <v>32</v>
      </c>
      <c r="Q663" s="22" t="s">
        <v>3</v>
      </c>
      <c r="S663" s="52"/>
      <c r="T663" s="52"/>
      <c r="U663" s="52"/>
    </row>
    <row r="664" spans="1:22" ht="15.75" customHeight="1">
      <c r="A664" s="9">
        <v>2502</v>
      </c>
      <c r="B664" s="31"/>
      <c r="C664" s="31"/>
      <c r="D664" s="31"/>
      <c r="E664" s="31"/>
      <c r="F664" s="31"/>
      <c r="G664" s="31"/>
      <c r="H664" s="31"/>
      <c r="I664" s="31"/>
      <c r="J664" s="51"/>
      <c r="K664" s="132"/>
      <c r="L664" s="17"/>
      <c r="M664" s="18"/>
      <c r="N664" s="23" t="s">
        <v>50</v>
      </c>
      <c r="O664" s="24">
        <f>IF(O663/B649=0,"",O663/B649)</f>
        <v>0.36363636363636365</v>
      </c>
      <c r="P664" s="25">
        <f>IF(O663/P663=0,"",O663/P663)</f>
        <v>0.625</v>
      </c>
      <c r="Q664" s="26" t="s">
        <v>51</v>
      </c>
      <c r="S664" s="52"/>
      <c r="T664" s="52"/>
      <c r="U664" s="52"/>
    </row>
    <row r="665" spans="1:22" ht="15.75" customHeight="1">
      <c r="A665" s="9">
        <v>2601</v>
      </c>
      <c r="B665" s="115"/>
      <c r="C665" s="115"/>
      <c r="D665" s="115"/>
      <c r="E665" s="115"/>
      <c r="F665" s="115"/>
      <c r="G665" s="115"/>
      <c r="H665" s="115"/>
      <c r="I665" s="115"/>
      <c r="J665" s="51"/>
      <c r="K665" s="133"/>
      <c r="L665" s="48"/>
      <c r="M665" s="49"/>
      <c r="N665" s="11"/>
      <c r="O665" s="12"/>
      <c r="P665" s="12"/>
      <c r="Q665" s="13"/>
      <c r="S665" s="52"/>
      <c r="T665" s="52"/>
      <c r="U665" s="52"/>
    </row>
    <row r="666" spans="1:22" ht="18" customHeight="1">
      <c r="A666" s="14"/>
      <c r="B666" s="193" t="s">
        <v>37</v>
      </c>
      <c r="C666" s="193"/>
      <c r="D666" s="193"/>
      <c r="E666" s="193"/>
      <c r="F666" s="193"/>
      <c r="G666" s="193"/>
      <c r="H666" s="193"/>
      <c r="I666" s="193"/>
      <c r="J666" s="114">
        <f>SUM(J649:J662)</f>
        <v>32</v>
      </c>
      <c r="K666" s="134">
        <f>IF(J656=0,"",J656/B649)</f>
        <v>0.4</v>
      </c>
      <c r="L666" s="30">
        <f>IF(J666=0,"",J666/B649)</f>
        <v>0.58181818181818179</v>
      </c>
      <c r="M666" s="30">
        <f>IF(J657=0,"",L666-K666)</f>
        <v>0.18181818181818177</v>
      </c>
      <c r="N666" s="5"/>
      <c r="O666" s="6"/>
      <c r="P666" s="16"/>
      <c r="Q666" s="5"/>
      <c r="S666" s="52"/>
      <c r="T666" s="52"/>
      <c r="U666" s="52"/>
    </row>
    <row r="667" spans="1:22" ht="12.75" customHeight="1">
      <c r="L667" s="5"/>
      <c r="M667" s="5"/>
      <c r="O667" s="5"/>
      <c r="S667" s="52"/>
      <c r="T667" s="52"/>
      <c r="U667" s="52"/>
      <c r="V667" s="52"/>
    </row>
    <row r="668" spans="1:22" ht="12.75" customHeight="1">
      <c r="L668" s="5"/>
      <c r="M668" s="5"/>
      <c r="O668" s="5"/>
      <c r="S668" s="52"/>
      <c r="T668" s="52"/>
      <c r="U668" s="52"/>
      <c r="V668" s="52"/>
    </row>
    <row r="669" spans="1:22" ht="26.25" customHeight="1">
      <c r="B669" s="194" t="s">
        <v>72</v>
      </c>
      <c r="C669" s="194"/>
      <c r="D669" s="194"/>
      <c r="E669" s="194"/>
      <c r="F669" s="194"/>
      <c r="G669" s="194"/>
      <c r="H669" s="194"/>
      <c r="I669" s="194"/>
      <c r="J669" s="113" t="s">
        <v>60</v>
      </c>
      <c r="K669" s="130"/>
      <c r="L669" s="5"/>
      <c r="M669" s="6"/>
      <c r="N669" s="5"/>
      <c r="O669" s="6"/>
      <c r="P669" s="6"/>
      <c r="Q669" s="6"/>
      <c r="S669" s="52"/>
      <c r="T669" s="52"/>
      <c r="U669" s="52"/>
    </row>
    <row r="670" spans="1:22" ht="20.25" customHeight="1">
      <c r="A670" s="195" t="s">
        <v>1</v>
      </c>
      <c r="B670" s="197" t="s">
        <v>2</v>
      </c>
      <c r="C670" s="198"/>
      <c r="D670" s="198"/>
      <c r="E670" s="198"/>
      <c r="F670" s="198"/>
      <c r="G670" s="198"/>
      <c r="H670" s="198"/>
      <c r="I670" s="199"/>
      <c r="J670" s="200" t="s">
        <v>3</v>
      </c>
      <c r="K670" s="191" t="s">
        <v>4</v>
      </c>
      <c r="L670" s="191" t="s">
        <v>5</v>
      </c>
      <c r="M670" s="202" t="s">
        <v>6</v>
      </c>
      <c r="N670" s="191" t="s">
        <v>7</v>
      </c>
      <c r="O670" s="189" t="s">
        <v>8</v>
      </c>
      <c r="P670" s="189" t="s">
        <v>9</v>
      </c>
      <c r="Q670" s="191" t="s">
        <v>10</v>
      </c>
      <c r="S670" s="52"/>
      <c r="T670" s="52"/>
      <c r="U670" s="52"/>
    </row>
    <row r="671" spans="1:22" ht="15.75" customHeight="1">
      <c r="A671" s="204"/>
      <c r="B671" s="9" t="s">
        <v>11</v>
      </c>
      <c r="C671" s="9" t="s">
        <v>12</v>
      </c>
      <c r="D671" s="9" t="s">
        <v>13</v>
      </c>
      <c r="E671" s="9" t="s">
        <v>14</v>
      </c>
      <c r="F671" s="9" t="s">
        <v>15</v>
      </c>
      <c r="G671" s="9" t="s">
        <v>16</v>
      </c>
      <c r="H671" s="9" t="s">
        <v>17</v>
      </c>
      <c r="I671" s="9" t="s">
        <v>18</v>
      </c>
      <c r="J671" s="207"/>
      <c r="K671" s="207"/>
      <c r="L671" s="204"/>
      <c r="M671" s="204"/>
      <c r="N671" s="204"/>
      <c r="O671" s="204"/>
      <c r="P671" s="204"/>
      <c r="Q671" s="204"/>
      <c r="S671" s="52"/>
      <c r="T671" s="52"/>
      <c r="U671" s="52"/>
    </row>
    <row r="672" spans="1:22" ht="15.75">
      <c r="A672" s="9">
        <v>1802</v>
      </c>
      <c r="B672" s="31">
        <v>72</v>
      </c>
      <c r="C672" s="31"/>
      <c r="D672" s="31"/>
      <c r="E672" s="31"/>
      <c r="F672" s="31"/>
      <c r="G672" s="31"/>
      <c r="H672" s="31"/>
      <c r="I672" s="31"/>
      <c r="J672" s="51"/>
      <c r="K672" s="131"/>
      <c r="L672" s="33"/>
      <c r="M672" s="34"/>
      <c r="N672" s="53"/>
      <c r="O672" s="36">
        <f>B672</f>
        <v>72</v>
      </c>
      <c r="P672" s="54"/>
      <c r="Q672" s="53"/>
      <c r="S672" s="52"/>
      <c r="T672" s="52"/>
      <c r="U672" s="52"/>
    </row>
    <row r="673" spans="1:21" ht="15.75" customHeight="1">
      <c r="A673" s="9">
        <v>1901</v>
      </c>
      <c r="B673" s="31"/>
      <c r="C673" s="31">
        <v>60</v>
      </c>
      <c r="D673" s="31"/>
      <c r="E673" s="31"/>
      <c r="F673" s="31"/>
      <c r="G673" s="31"/>
      <c r="H673" s="31"/>
      <c r="I673" s="31"/>
      <c r="J673" s="51"/>
      <c r="K673" s="132"/>
      <c r="L673" s="17"/>
      <c r="M673" s="39"/>
      <c r="N673" s="40">
        <f>IF(C673=0,"",C673/B672)</f>
        <v>0.83333333333333337</v>
      </c>
      <c r="O673" s="41">
        <v>60</v>
      </c>
      <c r="P673" s="42">
        <f t="shared" ref="P673:P679" si="56">IF(O673=0,"",O673/O672)</f>
        <v>0.83333333333333337</v>
      </c>
      <c r="Q673" s="42">
        <f t="shared" ref="Q673:Q679" si="57">IF(O673=0,"",100%-P673)</f>
        <v>0.16666666666666663</v>
      </c>
      <c r="S673" s="52"/>
      <c r="T673" s="52"/>
      <c r="U673" s="52"/>
    </row>
    <row r="674" spans="1:21" ht="15.75" customHeight="1">
      <c r="A674" s="9">
        <v>1902</v>
      </c>
      <c r="B674" s="31"/>
      <c r="C674" s="31"/>
      <c r="D674" s="31">
        <v>57</v>
      </c>
      <c r="E674" s="31"/>
      <c r="F674" s="31"/>
      <c r="G674" s="31"/>
      <c r="H674" s="31"/>
      <c r="I674" s="31"/>
      <c r="J674" s="51"/>
      <c r="K674" s="132"/>
      <c r="L674" s="17"/>
      <c r="M674" s="39"/>
      <c r="N674" s="40">
        <f>IF(D674=0,"",D674/C673)</f>
        <v>0.95</v>
      </c>
      <c r="O674" s="41">
        <v>59</v>
      </c>
      <c r="P674" s="42">
        <f t="shared" si="56"/>
        <v>0.98333333333333328</v>
      </c>
      <c r="Q674" s="42">
        <f t="shared" si="57"/>
        <v>1.6666666666666718E-2</v>
      </c>
      <c r="R674" s="57">
        <f>O674/O672</f>
        <v>0.81944444444444442</v>
      </c>
      <c r="S674" s="52"/>
      <c r="T674" s="52"/>
      <c r="U674" s="52"/>
    </row>
    <row r="675" spans="1:21" ht="15.75" customHeight="1">
      <c r="A675" s="9">
        <v>2001</v>
      </c>
      <c r="B675" s="31"/>
      <c r="C675" s="31"/>
      <c r="D675" s="31"/>
      <c r="E675" s="31">
        <v>53</v>
      </c>
      <c r="F675" s="31"/>
      <c r="G675" s="31"/>
      <c r="H675" s="31"/>
      <c r="I675" s="31"/>
      <c r="J675" s="51"/>
      <c r="K675" s="132"/>
      <c r="L675" s="17"/>
      <c r="M675" s="39"/>
      <c r="N675" s="40">
        <f>IF(E675=0,"",E675/D674)</f>
        <v>0.92982456140350878</v>
      </c>
      <c r="O675" s="41">
        <v>57</v>
      </c>
      <c r="P675" s="42">
        <f t="shared" si="56"/>
        <v>0.96610169491525422</v>
      </c>
      <c r="Q675" s="42">
        <f t="shared" si="57"/>
        <v>3.3898305084745783E-2</v>
      </c>
      <c r="S675" s="52"/>
      <c r="T675" s="52"/>
      <c r="U675" s="52"/>
    </row>
    <row r="676" spans="1:21" ht="15.75" customHeight="1">
      <c r="A676" s="9">
        <v>2002</v>
      </c>
      <c r="B676" s="31"/>
      <c r="C676" s="31"/>
      <c r="D676" s="31"/>
      <c r="E676" s="31"/>
      <c r="F676" s="31">
        <v>50</v>
      </c>
      <c r="G676" s="31"/>
      <c r="H676" s="31"/>
      <c r="I676" s="31"/>
      <c r="J676" s="51"/>
      <c r="K676" s="132"/>
      <c r="L676" s="17"/>
      <c r="M676" s="39"/>
      <c r="N676" s="40">
        <f>IF(F676=0,"",F676/E675)</f>
        <v>0.94339622641509435</v>
      </c>
      <c r="O676" s="41">
        <v>55</v>
      </c>
      <c r="P676" s="42">
        <f t="shared" si="56"/>
        <v>0.96491228070175439</v>
      </c>
      <c r="Q676" s="42">
        <f t="shared" si="57"/>
        <v>3.5087719298245612E-2</v>
      </c>
      <c r="S676" s="52"/>
      <c r="T676" s="52"/>
      <c r="U676" s="52"/>
    </row>
    <row r="677" spans="1:21" ht="15.75" customHeight="1">
      <c r="A677" s="9">
        <v>2101</v>
      </c>
      <c r="B677" s="31"/>
      <c r="C677" s="31"/>
      <c r="D677" s="31"/>
      <c r="E677" s="31"/>
      <c r="F677" s="31"/>
      <c r="G677" s="31">
        <v>48</v>
      </c>
      <c r="H677" s="31"/>
      <c r="I677" s="31"/>
      <c r="J677" s="51"/>
      <c r="K677" s="132"/>
      <c r="L677" s="17"/>
      <c r="M677" s="39"/>
      <c r="N677" s="40">
        <f>IF(G677=0,"",G677/F676)</f>
        <v>0.96</v>
      </c>
      <c r="O677" s="41">
        <v>52</v>
      </c>
      <c r="P677" s="42">
        <f t="shared" si="56"/>
        <v>0.94545454545454544</v>
      </c>
      <c r="Q677" s="42">
        <f t="shared" si="57"/>
        <v>5.4545454545454564E-2</v>
      </c>
      <c r="S677" s="52"/>
      <c r="T677" s="52"/>
      <c r="U677" s="52"/>
    </row>
    <row r="678" spans="1:21" ht="15.75" customHeight="1">
      <c r="A678" s="9">
        <v>2102</v>
      </c>
      <c r="B678" s="31"/>
      <c r="C678" s="31"/>
      <c r="D678" s="31"/>
      <c r="E678" s="31"/>
      <c r="F678" s="31"/>
      <c r="G678" s="31"/>
      <c r="H678" s="31">
        <v>44</v>
      </c>
      <c r="I678" s="31"/>
      <c r="J678" s="51">
        <v>1</v>
      </c>
      <c r="K678" s="132"/>
      <c r="L678" s="17"/>
      <c r="M678" s="39"/>
      <c r="N678" s="40">
        <f>IF(H678=0,"",H678/G677)</f>
        <v>0.91666666666666663</v>
      </c>
      <c r="O678" s="41">
        <v>50</v>
      </c>
      <c r="P678" s="42">
        <f t="shared" si="56"/>
        <v>0.96153846153846156</v>
      </c>
      <c r="Q678" s="42">
        <f t="shared" si="57"/>
        <v>3.8461538461538436E-2</v>
      </c>
      <c r="S678" s="52"/>
      <c r="T678" s="52"/>
      <c r="U678" s="52"/>
    </row>
    <row r="679" spans="1:21" ht="15.75" customHeight="1">
      <c r="A679" s="9">
        <v>2201</v>
      </c>
      <c r="B679" s="31"/>
      <c r="C679" s="31"/>
      <c r="D679" s="31"/>
      <c r="E679" s="31"/>
      <c r="F679" s="31"/>
      <c r="G679" s="31"/>
      <c r="H679" s="31"/>
      <c r="I679" s="31">
        <v>43</v>
      </c>
      <c r="J679" s="51">
        <v>31</v>
      </c>
      <c r="K679" s="132"/>
      <c r="L679" s="17"/>
      <c r="M679" s="39"/>
      <c r="N679" s="40">
        <f>IF(I679=0,"",I679/H678)</f>
        <v>0.97727272727272729</v>
      </c>
      <c r="O679" s="41">
        <v>50</v>
      </c>
      <c r="P679" s="42">
        <f t="shared" si="56"/>
        <v>1</v>
      </c>
      <c r="Q679" s="42">
        <f t="shared" si="57"/>
        <v>0</v>
      </c>
      <c r="S679" s="52"/>
      <c r="T679" s="52"/>
      <c r="U679" s="52"/>
    </row>
    <row r="680" spans="1:21" ht="15.75" customHeight="1">
      <c r="A680" s="9">
        <v>2202</v>
      </c>
      <c r="B680" s="31"/>
      <c r="C680" s="31"/>
      <c r="D680" s="31"/>
      <c r="E680" s="31"/>
      <c r="F680" s="31"/>
      <c r="G680" s="31"/>
      <c r="H680" s="31"/>
      <c r="I680" s="31">
        <v>15</v>
      </c>
      <c r="J680" s="51">
        <v>12</v>
      </c>
      <c r="K680" s="132"/>
      <c r="L680" s="17"/>
      <c r="M680" s="17"/>
      <c r="N680" s="29"/>
      <c r="O680" s="41">
        <v>18</v>
      </c>
      <c r="P680" s="46"/>
      <c r="Q680" s="29"/>
      <c r="S680" s="52"/>
      <c r="T680" s="52"/>
      <c r="U680" s="52"/>
    </row>
    <row r="681" spans="1:21" ht="15.75" customHeight="1">
      <c r="A681" s="9">
        <v>2301</v>
      </c>
      <c r="B681" s="31"/>
      <c r="C681" s="31"/>
      <c r="D681" s="31"/>
      <c r="E681" s="31"/>
      <c r="F681" s="31"/>
      <c r="G681" s="31"/>
      <c r="H681" s="31"/>
      <c r="I681" s="31">
        <v>3</v>
      </c>
      <c r="J681" s="51">
        <v>3</v>
      </c>
      <c r="K681" s="132"/>
      <c r="L681" s="17"/>
      <c r="M681" s="18"/>
      <c r="N681" s="29"/>
      <c r="O681" s="41">
        <v>5</v>
      </c>
      <c r="P681" s="46"/>
      <c r="Q681" s="29"/>
      <c r="S681" s="52"/>
      <c r="T681" s="52"/>
      <c r="U681" s="52"/>
    </row>
    <row r="682" spans="1:21" ht="15.75" customHeight="1">
      <c r="A682" s="9">
        <v>2302</v>
      </c>
      <c r="B682" s="31"/>
      <c r="C682" s="31"/>
      <c r="D682" s="31"/>
      <c r="E682" s="31"/>
      <c r="F682" s="31"/>
      <c r="G682" s="31"/>
      <c r="H682" s="31"/>
      <c r="I682" s="31">
        <v>1</v>
      </c>
      <c r="J682" s="51">
        <v>2</v>
      </c>
      <c r="K682" s="132"/>
      <c r="L682" s="17"/>
      <c r="M682" s="18"/>
      <c r="N682" s="29"/>
      <c r="O682" s="44">
        <v>3</v>
      </c>
      <c r="P682" s="46"/>
      <c r="Q682" s="29"/>
      <c r="S682" s="52"/>
      <c r="T682" s="52"/>
      <c r="U682" s="52"/>
    </row>
    <row r="683" spans="1:21" ht="15.75" customHeight="1">
      <c r="A683" s="9">
        <v>2401</v>
      </c>
      <c r="B683" s="31"/>
      <c r="C683" s="31"/>
      <c r="D683" s="31"/>
      <c r="E683" s="31"/>
      <c r="F683" s="31"/>
      <c r="G683" s="31"/>
      <c r="H683" s="31"/>
      <c r="I683" s="31">
        <v>1</v>
      </c>
      <c r="J683" s="51"/>
      <c r="K683" s="132"/>
      <c r="L683" s="17"/>
      <c r="M683" s="18"/>
      <c r="N683" s="29"/>
      <c r="O683" s="44">
        <v>1</v>
      </c>
      <c r="P683" s="46"/>
      <c r="Q683" s="29"/>
      <c r="S683" s="52"/>
      <c r="T683" s="52"/>
      <c r="U683" s="52"/>
    </row>
    <row r="684" spans="1:21" ht="15.75" customHeight="1">
      <c r="A684" s="9">
        <v>2402</v>
      </c>
      <c r="B684" s="31"/>
      <c r="C684" s="31"/>
      <c r="D684" s="31"/>
      <c r="E684" s="31"/>
      <c r="F684" s="31"/>
      <c r="G684" s="31"/>
      <c r="H684" s="31"/>
      <c r="I684" s="31">
        <v>1</v>
      </c>
      <c r="J684" s="51">
        <v>1</v>
      </c>
      <c r="K684" s="132"/>
      <c r="L684" s="17"/>
      <c r="M684" s="18"/>
      <c r="N684" s="29"/>
      <c r="O684" s="44">
        <v>1</v>
      </c>
      <c r="P684" s="46"/>
      <c r="Q684" s="29"/>
      <c r="S684" s="52"/>
      <c r="T684" s="52"/>
      <c r="U684" s="52"/>
    </row>
    <row r="685" spans="1:21" ht="15.75" customHeight="1">
      <c r="A685" s="9">
        <v>2501</v>
      </c>
      <c r="B685" s="31"/>
      <c r="C685" s="31"/>
      <c r="D685" s="31"/>
      <c r="E685" s="31"/>
      <c r="F685" s="31"/>
      <c r="G685" s="31"/>
      <c r="H685" s="31"/>
      <c r="I685" s="31"/>
      <c r="J685" s="51"/>
      <c r="K685" s="132"/>
      <c r="L685" s="17"/>
      <c r="M685" s="18"/>
      <c r="N685" s="17"/>
      <c r="O685" s="18"/>
      <c r="P685" s="28"/>
      <c r="Q685" s="29"/>
      <c r="S685" s="52"/>
      <c r="T685" s="52"/>
      <c r="U685" s="52"/>
    </row>
    <row r="686" spans="1:21" ht="15.75" customHeight="1">
      <c r="A686" s="9">
        <v>2502</v>
      </c>
      <c r="B686" s="31"/>
      <c r="C686" s="31"/>
      <c r="D686" s="31"/>
      <c r="E686" s="31"/>
      <c r="F686" s="31"/>
      <c r="G686" s="31"/>
      <c r="H686" s="31"/>
      <c r="I686" s="31"/>
      <c r="J686" s="51"/>
      <c r="K686" s="132"/>
      <c r="L686" s="17"/>
      <c r="M686" s="18"/>
      <c r="N686" s="19" t="s">
        <v>48</v>
      </c>
      <c r="O686" s="20">
        <v>38</v>
      </c>
      <c r="P686" s="21">
        <f>J689</f>
        <v>50</v>
      </c>
      <c r="Q686" s="22" t="s">
        <v>3</v>
      </c>
      <c r="S686" s="52"/>
      <c r="T686" s="52"/>
      <c r="U686" s="52"/>
    </row>
    <row r="687" spans="1:21" ht="15.75" customHeight="1">
      <c r="A687" s="9">
        <v>2601</v>
      </c>
      <c r="B687" s="31"/>
      <c r="C687" s="31"/>
      <c r="D687" s="31"/>
      <c r="E687" s="31"/>
      <c r="F687" s="31"/>
      <c r="G687" s="31"/>
      <c r="H687" s="31"/>
      <c r="I687" s="31"/>
      <c r="J687" s="51"/>
      <c r="K687" s="132"/>
      <c r="L687" s="17"/>
      <c r="M687" s="18"/>
      <c r="N687" s="23" t="s">
        <v>50</v>
      </c>
      <c r="O687" s="24">
        <f>IF(O686/B672=0,"",O686/B672)</f>
        <v>0.52777777777777779</v>
      </c>
      <c r="P687" s="25">
        <f>IF(O686/P686=0,"",O686/P686)</f>
        <v>0.76</v>
      </c>
      <c r="Q687" s="26" t="s">
        <v>51</v>
      </c>
      <c r="S687" s="52"/>
      <c r="T687" s="52"/>
      <c r="U687" s="52"/>
    </row>
    <row r="688" spans="1:21" ht="15.75" customHeight="1">
      <c r="A688" s="9">
        <v>2602</v>
      </c>
      <c r="B688" s="115"/>
      <c r="C688" s="115"/>
      <c r="D688" s="115"/>
      <c r="E688" s="115"/>
      <c r="F688" s="115"/>
      <c r="G688" s="115"/>
      <c r="H688" s="115"/>
      <c r="I688" s="115"/>
      <c r="J688" s="51"/>
      <c r="K688" s="133"/>
      <c r="L688" s="48"/>
      <c r="M688" s="49"/>
      <c r="N688" s="11"/>
      <c r="O688" s="12"/>
      <c r="P688" s="12"/>
      <c r="Q688" s="13"/>
      <c r="S688" s="52"/>
      <c r="T688" s="52"/>
      <c r="U688" s="52"/>
    </row>
    <row r="689" spans="1:22" ht="18" customHeight="1">
      <c r="A689" s="14"/>
      <c r="B689" s="193" t="s">
        <v>37</v>
      </c>
      <c r="C689" s="193"/>
      <c r="D689" s="193"/>
      <c r="E689" s="193"/>
      <c r="F689" s="193"/>
      <c r="G689" s="193"/>
      <c r="H689" s="193"/>
      <c r="I689" s="193"/>
      <c r="J689" s="114">
        <f>SUM(J672:J685)</f>
        <v>50</v>
      </c>
      <c r="K689" s="134">
        <f>(SUM(J678:J679)/B672)</f>
        <v>0.44444444444444442</v>
      </c>
      <c r="L689" s="30">
        <f>IF(J689=0,"",J689/B672)</f>
        <v>0.69444444444444442</v>
      </c>
      <c r="M689" s="30">
        <f>IF(J680=0,"",L689-K689)</f>
        <v>0.25</v>
      </c>
      <c r="N689" s="5"/>
      <c r="O689" s="6"/>
      <c r="P689" s="16"/>
      <c r="Q689" s="5"/>
      <c r="S689" s="52"/>
      <c r="T689" s="52"/>
      <c r="U689" s="52"/>
    </row>
    <row r="690" spans="1:22" ht="12.75" customHeight="1">
      <c r="L690" s="5"/>
      <c r="M690" s="5"/>
      <c r="O690" s="5"/>
      <c r="S690" s="52"/>
      <c r="T690" s="52"/>
      <c r="U690" s="52"/>
      <c r="V690" s="52"/>
    </row>
    <row r="691" spans="1:22" ht="12.75" customHeight="1">
      <c r="L691" s="5"/>
      <c r="M691" s="5"/>
      <c r="O691" s="5"/>
      <c r="S691" s="52"/>
      <c r="T691" s="52"/>
      <c r="U691" s="52"/>
      <c r="V691" s="52"/>
    </row>
    <row r="692" spans="1:22" ht="26.25">
      <c r="B692" s="194" t="s">
        <v>72</v>
      </c>
      <c r="C692" s="194"/>
      <c r="D692" s="194"/>
      <c r="E692" s="194"/>
      <c r="F692" s="194"/>
      <c r="G692" s="194"/>
      <c r="H692" s="194"/>
      <c r="I692" s="194"/>
      <c r="J692" s="113" t="s">
        <v>61</v>
      </c>
      <c r="K692" s="113"/>
      <c r="L692" s="8"/>
      <c r="M692" s="5"/>
      <c r="N692" s="5"/>
      <c r="O692" s="6"/>
      <c r="P692" s="5"/>
      <c r="Q692" s="6"/>
      <c r="R692" s="6"/>
      <c r="S692" s="6"/>
      <c r="T692" s="69">
        <f>AVERAGE(K689,K712)</f>
        <v>0.35503472222222221</v>
      </c>
      <c r="U692" s="52"/>
      <c r="V692" s="52"/>
    </row>
    <row r="693" spans="1:22" ht="20.25" customHeight="1">
      <c r="A693" s="195" t="s">
        <v>1</v>
      </c>
      <c r="B693" s="197" t="s">
        <v>2</v>
      </c>
      <c r="C693" s="205"/>
      <c r="D693" s="205"/>
      <c r="E693" s="205"/>
      <c r="F693" s="205"/>
      <c r="G693" s="205"/>
      <c r="H693" s="205"/>
      <c r="I693" s="206"/>
      <c r="J693" s="200" t="s">
        <v>3</v>
      </c>
      <c r="K693" s="191" t="s">
        <v>4</v>
      </c>
      <c r="L693" s="191" t="s">
        <v>5</v>
      </c>
      <c r="M693" s="202" t="s">
        <v>6</v>
      </c>
      <c r="N693" s="191" t="s">
        <v>7</v>
      </c>
      <c r="O693" s="189" t="s">
        <v>8</v>
      </c>
      <c r="P693" s="189" t="s">
        <v>9</v>
      </c>
      <c r="Q693" s="191" t="s">
        <v>10</v>
      </c>
      <c r="S693" s="52"/>
      <c r="T693" s="52"/>
    </row>
    <row r="694" spans="1:22" ht="15.75" customHeight="1">
      <c r="A694" s="204"/>
      <c r="B694" s="9" t="s">
        <v>11</v>
      </c>
      <c r="C694" s="9" t="s">
        <v>12</v>
      </c>
      <c r="D694" s="9" t="s">
        <v>13</v>
      </c>
      <c r="E694" s="9" t="s">
        <v>14</v>
      </c>
      <c r="F694" s="9" t="s">
        <v>15</v>
      </c>
      <c r="G694" s="9" t="s">
        <v>16</v>
      </c>
      <c r="H694" s="9" t="s">
        <v>17</v>
      </c>
      <c r="I694" s="9" t="s">
        <v>18</v>
      </c>
      <c r="J694" s="207"/>
      <c r="K694" s="207"/>
      <c r="L694" s="204"/>
      <c r="M694" s="204"/>
      <c r="N694" s="204"/>
      <c r="O694" s="204"/>
      <c r="P694" s="204"/>
      <c r="Q694" s="204"/>
      <c r="S694" s="52"/>
      <c r="T694" s="52"/>
    </row>
    <row r="695" spans="1:22" ht="15.75">
      <c r="A695" s="9">
        <v>1901</v>
      </c>
      <c r="B695" s="31">
        <v>64</v>
      </c>
      <c r="C695" s="31"/>
      <c r="D695" s="31"/>
      <c r="E695" s="31"/>
      <c r="F695" s="31"/>
      <c r="G695" s="31"/>
      <c r="H695" s="31"/>
      <c r="I695" s="31"/>
      <c r="J695" s="51"/>
      <c r="K695" s="131"/>
      <c r="L695" s="33"/>
      <c r="M695" s="34"/>
      <c r="N695" s="35"/>
      <c r="O695" s="36">
        <f>B695</f>
        <v>64</v>
      </c>
      <c r="P695" s="37"/>
      <c r="Q695" s="35"/>
      <c r="S695" s="52"/>
      <c r="T695" s="52"/>
    </row>
    <row r="696" spans="1:22" ht="15.75">
      <c r="A696" s="9">
        <v>1902</v>
      </c>
      <c r="B696" s="31"/>
      <c r="C696" s="31">
        <v>56</v>
      </c>
      <c r="D696" s="31"/>
      <c r="E696" s="31"/>
      <c r="F696" s="31"/>
      <c r="G696" s="31"/>
      <c r="H696" s="31"/>
      <c r="I696" s="31"/>
      <c r="J696" s="51"/>
      <c r="K696" s="132"/>
      <c r="L696" s="17"/>
      <c r="M696" s="39"/>
      <c r="N696" s="40">
        <f>IF(C696=0,"",C696/B695)</f>
        <v>0.875</v>
      </c>
      <c r="O696" s="41">
        <v>56</v>
      </c>
      <c r="P696" s="42">
        <f t="shared" ref="P696:P702" si="58">IF(O696=0,"",O696/O695)</f>
        <v>0.875</v>
      </c>
      <c r="Q696" s="42">
        <f t="shared" ref="Q696:Q702" si="59">IF(O696=0,"",100%-P696)</f>
        <v>0.125</v>
      </c>
      <c r="S696" s="52"/>
      <c r="T696" s="52"/>
    </row>
    <row r="697" spans="1:22" ht="15.75" customHeight="1">
      <c r="A697" s="9">
        <v>2001</v>
      </c>
      <c r="B697" s="31"/>
      <c r="C697" s="31"/>
      <c r="D697" s="31">
        <v>44</v>
      </c>
      <c r="E697" s="31"/>
      <c r="F697" s="31"/>
      <c r="G697" s="31"/>
      <c r="H697" s="31"/>
      <c r="I697" s="31"/>
      <c r="J697" s="51"/>
      <c r="K697" s="132"/>
      <c r="L697" s="17"/>
      <c r="M697" s="39"/>
      <c r="N697" s="40">
        <f>IF(D697=0,"",D697/C696)</f>
        <v>0.7857142857142857</v>
      </c>
      <c r="O697" s="41">
        <v>45</v>
      </c>
      <c r="P697" s="42">
        <f t="shared" si="58"/>
        <v>0.8035714285714286</v>
      </c>
      <c r="Q697" s="42">
        <f t="shared" si="59"/>
        <v>0.1964285714285714</v>
      </c>
      <c r="R697" s="27">
        <f>O697/O695</f>
        <v>0.703125</v>
      </c>
      <c r="S697" s="52"/>
      <c r="T697" s="52"/>
    </row>
    <row r="698" spans="1:22" ht="15.75" customHeight="1">
      <c r="A698" s="9">
        <v>2002</v>
      </c>
      <c r="B698" s="31"/>
      <c r="C698" s="31"/>
      <c r="D698" s="31"/>
      <c r="E698" s="31">
        <v>39</v>
      </c>
      <c r="F698" s="31"/>
      <c r="G698" s="31"/>
      <c r="H698" s="31"/>
      <c r="I698" s="31"/>
      <c r="J698" s="51"/>
      <c r="K698" s="132"/>
      <c r="L698" s="17"/>
      <c r="M698" s="39"/>
      <c r="N698" s="40">
        <f>IF(E698=0,"",E698/D697)</f>
        <v>0.88636363636363635</v>
      </c>
      <c r="O698" s="41">
        <v>41</v>
      </c>
      <c r="P698" s="42">
        <f t="shared" si="58"/>
        <v>0.91111111111111109</v>
      </c>
      <c r="Q698" s="42">
        <f t="shared" si="59"/>
        <v>8.8888888888888906E-2</v>
      </c>
      <c r="S698" s="52"/>
      <c r="T698" s="52"/>
    </row>
    <row r="699" spans="1:22" ht="15.75" customHeight="1">
      <c r="A699" s="9">
        <v>2101</v>
      </c>
      <c r="B699" s="31"/>
      <c r="C699" s="31"/>
      <c r="D699" s="31"/>
      <c r="E699" s="31"/>
      <c r="F699" s="31">
        <v>38</v>
      </c>
      <c r="G699" s="31"/>
      <c r="H699" s="31"/>
      <c r="I699" s="31"/>
      <c r="J699" s="51"/>
      <c r="K699" s="132"/>
      <c r="L699" s="17"/>
      <c r="M699" s="39"/>
      <c r="N699" s="40">
        <f>IF(F699=0,"",F699/E698)</f>
        <v>0.97435897435897434</v>
      </c>
      <c r="O699" s="41">
        <v>39</v>
      </c>
      <c r="P699" s="42">
        <f t="shared" si="58"/>
        <v>0.95121951219512191</v>
      </c>
      <c r="Q699" s="42">
        <f t="shared" si="59"/>
        <v>4.8780487804878092E-2</v>
      </c>
      <c r="S699" s="52"/>
      <c r="T699" s="52"/>
    </row>
    <row r="700" spans="1:22" ht="15.75" customHeight="1">
      <c r="A700" s="9">
        <v>2102</v>
      </c>
      <c r="B700" s="31"/>
      <c r="C700" s="31"/>
      <c r="D700" s="31"/>
      <c r="E700" s="31"/>
      <c r="F700" s="31"/>
      <c r="G700" s="31">
        <v>36</v>
      </c>
      <c r="H700" s="31"/>
      <c r="I700" s="31"/>
      <c r="J700" s="51"/>
      <c r="K700" s="132"/>
      <c r="L700" s="17"/>
      <c r="M700" s="39"/>
      <c r="N700" s="40">
        <f>IF(G700=0,"",G700/F699)</f>
        <v>0.94736842105263153</v>
      </c>
      <c r="O700" s="41">
        <v>38</v>
      </c>
      <c r="P700" s="42">
        <f t="shared" si="58"/>
        <v>0.97435897435897434</v>
      </c>
      <c r="Q700" s="42">
        <f t="shared" si="59"/>
        <v>2.5641025641025661E-2</v>
      </c>
      <c r="S700" s="52"/>
      <c r="T700" s="52"/>
    </row>
    <row r="701" spans="1:22" ht="15.75" customHeight="1">
      <c r="A701" s="9">
        <v>2201</v>
      </c>
      <c r="B701" s="31"/>
      <c r="C701" s="31"/>
      <c r="D701" s="31"/>
      <c r="E701" s="31"/>
      <c r="F701" s="31"/>
      <c r="G701" s="31"/>
      <c r="H701" s="31">
        <v>34</v>
      </c>
      <c r="I701" s="31"/>
      <c r="J701" s="51"/>
      <c r="K701" s="132"/>
      <c r="L701" s="17"/>
      <c r="M701" s="39"/>
      <c r="N701" s="40">
        <f>IF(H701=0,"",H701/G700)</f>
        <v>0.94444444444444442</v>
      </c>
      <c r="O701" s="41">
        <v>36</v>
      </c>
      <c r="P701" s="42">
        <f t="shared" si="58"/>
        <v>0.94736842105263153</v>
      </c>
      <c r="Q701" s="42">
        <f t="shared" si="59"/>
        <v>5.2631578947368474E-2</v>
      </c>
      <c r="S701" s="52"/>
      <c r="T701" s="52"/>
    </row>
    <row r="702" spans="1:22" ht="15.75" customHeight="1">
      <c r="A702" s="9">
        <v>2202</v>
      </c>
      <c r="B702" s="31"/>
      <c r="C702" s="31"/>
      <c r="D702" s="31"/>
      <c r="E702" s="31"/>
      <c r="F702" s="31"/>
      <c r="G702" s="31"/>
      <c r="H702" s="31"/>
      <c r="I702" s="31">
        <v>31</v>
      </c>
      <c r="J702" s="51">
        <v>17</v>
      </c>
      <c r="K702" s="132"/>
      <c r="L702" s="17"/>
      <c r="M702" s="39"/>
      <c r="N702" s="40">
        <f t="shared" ref="N702" si="60">IF(I702=0,"",I702/H701)</f>
        <v>0.91176470588235292</v>
      </c>
      <c r="O702" s="41">
        <v>34</v>
      </c>
      <c r="P702" s="42">
        <f t="shared" si="58"/>
        <v>0.94444444444444442</v>
      </c>
      <c r="Q702" s="42">
        <f t="shared" si="59"/>
        <v>5.555555555555558E-2</v>
      </c>
      <c r="S702" s="52"/>
      <c r="T702" s="52"/>
    </row>
    <row r="703" spans="1:22" ht="15.75" customHeight="1">
      <c r="A703" s="9">
        <v>2301</v>
      </c>
      <c r="B703" s="31"/>
      <c r="C703" s="31"/>
      <c r="D703" s="31"/>
      <c r="E703" s="31"/>
      <c r="F703" s="31"/>
      <c r="G703" s="31"/>
      <c r="H703" s="31"/>
      <c r="I703" s="31">
        <v>12</v>
      </c>
      <c r="J703" s="51">
        <v>12</v>
      </c>
      <c r="K703" s="132"/>
      <c r="L703" s="17"/>
      <c r="M703" s="17"/>
      <c r="N703" s="29"/>
      <c r="O703" s="41">
        <v>17</v>
      </c>
      <c r="P703" s="46"/>
      <c r="Q703" s="29"/>
      <c r="S703" s="52"/>
      <c r="T703" s="52"/>
    </row>
    <row r="704" spans="1:22" ht="15.75" customHeight="1">
      <c r="A704" s="9">
        <v>2302</v>
      </c>
      <c r="B704" s="31"/>
      <c r="C704" s="31"/>
      <c r="D704" s="31"/>
      <c r="E704" s="31"/>
      <c r="F704" s="31"/>
      <c r="G704" s="31"/>
      <c r="H704" s="31"/>
      <c r="I704" s="31">
        <v>4</v>
      </c>
      <c r="J704" s="51">
        <v>4</v>
      </c>
      <c r="K704" s="132"/>
      <c r="L704" s="17"/>
      <c r="M704" s="17"/>
      <c r="N704" s="29"/>
      <c r="O704" s="41">
        <v>4</v>
      </c>
      <c r="P704" s="46"/>
      <c r="Q704" s="29"/>
      <c r="S704" s="52"/>
      <c r="T704" s="52"/>
    </row>
    <row r="705" spans="1:22" ht="15.75" customHeight="1">
      <c r="A705" s="9">
        <v>2401</v>
      </c>
      <c r="B705" s="31"/>
      <c r="C705" s="31"/>
      <c r="D705" s="31"/>
      <c r="E705" s="31"/>
      <c r="F705" s="31"/>
      <c r="G705" s="31"/>
      <c r="H705" s="31"/>
      <c r="I705" s="31">
        <v>1</v>
      </c>
      <c r="J705" s="51"/>
      <c r="K705" s="132"/>
      <c r="L705" s="17"/>
      <c r="M705" s="17"/>
      <c r="N705" s="29"/>
      <c r="O705" s="44">
        <v>1</v>
      </c>
      <c r="P705" s="46"/>
      <c r="Q705" s="29"/>
      <c r="S705" s="52"/>
      <c r="T705" s="52"/>
    </row>
    <row r="706" spans="1:22" ht="15.75" customHeight="1">
      <c r="A706" s="9">
        <v>2402</v>
      </c>
      <c r="B706" s="31"/>
      <c r="C706" s="31"/>
      <c r="D706" s="31"/>
      <c r="E706" s="31"/>
      <c r="F706" s="31"/>
      <c r="G706" s="31"/>
      <c r="H706" s="31"/>
      <c r="I706" s="31">
        <v>1</v>
      </c>
      <c r="J706" s="51">
        <v>1</v>
      </c>
      <c r="K706" s="132"/>
      <c r="L706" s="17"/>
      <c r="M706" s="18"/>
      <c r="N706" s="29"/>
      <c r="O706" s="44">
        <v>1</v>
      </c>
      <c r="P706" s="46"/>
      <c r="Q706" s="29"/>
      <c r="S706" s="52"/>
      <c r="T706" s="52"/>
    </row>
    <row r="707" spans="1:22" ht="15.75" customHeight="1">
      <c r="A707" s="9">
        <v>2501</v>
      </c>
      <c r="B707" s="31"/>
      <c r="C707" s="31"/>
      <c r="D707" s="31"/>
      <c r="E707" s="31"/>
      <c r="F707" s="31"/>
      <c r="G707" s="31"/>
      <c r="H707" s="31"/>
      <c r="I707" s="31"/>
      <c r="J707" s="51"/>
      <c r="K707" s="132"/>
      <c r="L707" s="17"/>
      <c r="M707" s="18"/>
      <c r="N707" s="29"/>
      <c r="O707" s="44"/>
      <c r="P707" s="46"/>
      <c r="Q707" s="29"/>
      <c r="S707" s="52"/>
      <c r="T707" s="52"/>
    </row>
    <row r="708" spans="1:22" ht="15.75" customHeight="1">
      <c r="A708" s="9">
        <v>2502</v>
      </c>
      <c r="B708" s="31"/>
      <c r="C708" s="31"/>
      <c r="D708" s="31"/>
      <c r="E708" s="31"/>
      <c r="F708" s="31"/>
      <c r="G708" s="31"/>
      <c r="H708" s="31"/>
      <c r="I708" s="31"/>
      <c r="J708" s="51"/>
      <c r="K708" s="132"/>
      <c r="L708" s="17"/>
      <c r="M708" s="18"/>
      <c r="N708" s="17"/>
      <c r="O708" s="18"/>
      <c r="P708" s="28"/>
      <c r="Q708" s="29"/>
      <c r="S708" s="52"/>
      <c r="T708" s="52"/>
    </row>
    <row r="709" spans="1:22" ht="15.75" customHeight="1">
      <c r="A709" s="9">
        <v>2601</v>
      </c>
      <c r="B709" s="31"/>
      <c r="C709" s="31"/>
      <c r="D709" s="31"/>
      <c r="E709" s="31"/>
      <c r="F709" s="31"/>
      <c r="G709" s="31"/>
      <c r="H709" s="31"/>
      <c r="I709" s="31"/>
      <c r="J709" s="51"/>
      <c r="K709" s="132"/>
      <c r="L709" s="17"/>
      <c r="M709" s="18"/>
      <c r="N709" s="19" t="s">
        <v>48</v>
      </c>
      <c r="O709" s="20">
        <v>23</v>
      </c>
      <c r="P709" s="21">
        <f>J712</f>
        <v>34</v>
      </c>
      <c r="Q709" s="22" t="s">
        <v>3</v>
      </c>
      <c r="S709" s="52"/>
      <c r="T709" s="52"/>
    </row>
    <row r="710" spans="1:22" ht="15.75" customHeight="1">
      <c r="A710" s="9">
        <v>2602</v>
      </c>
      <c r="B710" s="31"/>
      <c r="C710" s="31"/>
      <c r="D710" s="31"/>
      <c r="E710" s="31"/>
      <c r="F710" s="31"/>
      <c r="G710" s="31"/>
      <c r="H710" s="31"/>
      <c r="I710" s="31"/>
      <c r="J710" s="51"/>
      <c r="K710" s="132"/>
      <c r="L710" s="17"/>
      <c r="M710" s="18"/>
      <c r="N710" s="23" t="s">
        <v>50</v>
      </c>
      <c r="O710" s="24">
        <f>IF(O709/B695=0,"",O709/B695)</f>
        <v>0.359375</v>
      </c>
      <c r="P710" s="25">
        <f>IF(O709/P709=0,"",O709/P709)</f>
        <v>0.67647058823529416</v>
      </c>
      <c r="Q710" s="26" t="s">
        <v>51</v>
      </c>
      <c r="S710" s="52"/>
      <c r="T710" s="52"/>
    </row>
    <row r="711" spans="1:22" ht="15.75" customHeight="1">
      <c r="A711" s="9">
        <v>2701</v>
      </c>
      <c r="B711" s="115"/>
      <c r="C711" s="115"/>
      <c r="D711" s="115"/>
      <c r="E711" s="115"/>
      <c r="F711" s="115"/>
      <c r="G711" s="115"/>
      <c r="H711" s="115"/>
      <c r="I711" s="115"/>
      <c r="J711" s="51"/>
      <c r="K711" s="133"/>
      <c r="L711" s="48"/>
      <c r="M711" s="49"/>
      <c r="N711" s="11"/>
      <c r="O711" s="12"/>
      <c r="P711" s="12"/>
      <c r="Q711" s="13"/>
      <c r="S711" s="52"/>
      <c r="T711" s="52"/>
    </row>
    <row r="712" spans="1:22" ht="18" customHeight="1">
      <c r="A712" s="14"/>
      <c r="B712" s="193" t="s">
        <v>37</v>
      </c>
      <c r="C712" s="193"/>
      <c r="D712" s="193"/>
      <c r="E712" s="193"/>
      <c r="F712" s="193"/>
      <c r="G712" s="193"/>
      <c r="H712" s="193"/>
      <c r="I712" s="193"/>
      <c r="J712" s="114">
        <f>SUM(J702:J708)</f>
        <v>34</v>
      </c>
      <c r="K712" s="134">
        <f>J702/B695</f>
        <v>0.265625</v>
      </c>
      <c r="L712" s="30">
        <f>IF(J712=0,"",J712/B695)</f>
        <v>0.53125</v>
      </c>
      <c r="M712" s="30">
        <f>L712-K712</f>
        <v>0.265625</v>
      </c>
      <c r="N712" s="5"/>
      <c r="O712" s="6"/>
      <c r="P712" s="16"/>
      <c r="Q712" s="5"/>
      <c r="S712" s="52"/>
      <c r="T712" s="52"/>
    </row>
    <row r="713" spans="1:22" ht="12.75" customHeight="1">
      <c r="L713" s="5"/>
      <c r="M713" s="5"/>
      <c r="O713" s="5"/>
      <c r="S713" s="52"/>
      <c r="T713" s="52"/>
      <c r="U713" s="52"/>
      <c r="V713" s="52"/>
    </row>
    <row r="714" spans="1:22" ht="12.75" customHeight="1">
      <c r="L714" s="5"/>
      <c r="M714" s="5"/>
      <c r="O714" s="5"/>
      <c r="S714" s="52"/>
      <c r="T714" s="52"/>
      <c r="U714" s="52"/>
      <c r="V714" s="52"/>
    </row>
    <row r="715" spans="1:22" ht="26.25">
      <c r="B715" s="194" t="s">
        <v>72</v>
      </c>
      <c r="C715" s="194"/>
      <c r="D715" s="194"/>
      <c r="E715" s="194"/>
      <c r="F715" s="194"/>
      <c r="G715" s="194"/>
      <c r="H715" s="194"/>
      <c r="I715" s="194"/>
      <c r="J715" s="113" t="s">
        <v>62</v>
      </c>
      <c r="K715" s="113"/>
      <c r="L715" s="8"/>
      <c r="M715" s="5"/>
      <c r="N715" s="5"/>
      <c r="O715" s="6"/>
      <c r="P715" s="5"/>
      <c r="Q715" s="6"/>
      <c r="R715" s="6"/>
      <c r="S715" s="6"/>
      <c r="U715" s="52"/>
      <c r="V715" s="52"/>
    </row>
    <row r="716" spans="1:22" ht="20.25" customHeight="1">
      <c r="A716" s="195" t="s">
        <v>1</v>
      </c>
      <c r="B716" s="197" t="s">
        <v>2</v>
      </c>
      <c r="C716" s="205"/>
      <c r="D716" s="205"/>
      <c r="E716" s="205"/>
      <c r="F716" s="205"/>
      <c r="G716" s="205"/>
      <c r="H716" s="205"/>
      <c r="I716" s="206"/>
      <c r="J716" s="200" t="s">
        <v>3</v>
      </c>
      <c r="K716" s="191" t="s">
        <v>4</v>
      </c>
      <c r="L716" s="191" t="s">
        <v>5</v>
      </c>
      <c r="M716" s="202" t="s">
        <v>6</v>
      </c>
      <c r="N716" s="191" t="s">
        <v>7</v>
      </c>
      <c r="O716" s="189" t="s">
        <v>8</v>
      </c>
      <c r="P716" s="189" t="s">
        <v>9</v>
      </c>
      <c r="Q716" s="191" t="s">
        <v>10</v>
      </c>
      <c r="S716" s="52"/>
      <c r="T716" s="52"/>
    </row>
    <row r="717" spans="1:22" ht="15.75" customHeight="1">
      <c r="A717" s="204"/>
      <c r="B717" s="9" t="s">
        <v>11</v>
      </c>
      <c r="C717" s="9" t="s">
        <v>12</v>
      </c>
      <c r="D717" s="9" t="s">
        <v>13</v>
      </c>
      <c r="E717" s="9" t="s">
        <v>14</v>
      </c>
      <c r="F717" s="9" t="s">
        <v>15</v>
      </c>
      <c r="G717" s="9" t="s">
        <v>16</v>
      </c>
      <c r="H717" s="9" t="s">
        <v>17</v>
      </c>
      <c r="I717" s="9" t="s">
        <v>18</v>
      </c>
      <c r="J717" s="207"/>
      <c r="K717" s="207"/>
      <c r="L717" s="204"/>
      <c r="M717" s="204"/>
      <c r="N717" s="204"/>
      <c r="O717" s="204"/>
      <c r="P717" s="204"/>
      <c r="Q717" s="204"/>
      <c r="S717" s="52"/>
      <c r="T717" s="52"/>
    </row>
    <row r="718" spans="1:22" ht="15.75" customHeight="1">
      <c r="A718" s="9">
        <v>1902</v>
      </c>
      <c r="B718" s="31">
        <v>71</v>
      </c>
      <c r="C718" s="31"/>
      <c r="D718" s="31"/>
      <c r="E718" s="31"/>
      <c r="F718" s="31"/>
      <c r="G718" s="31"/>
      <c r="H718" s="31"/>
      <c r="I718" s="31"/>
      <c r="J718" s="51"/>
      <c r="K718" s="131"/>
      <c r="L718" s="33"/>
      <c r="M718" s="34"/>
      <c r="N718" s="35"/>
      <c r="O718" s="36">
        <f>B718</f>
        <v>71</v>
      </c>
      <c r="P718" s="37"/>
      <c r="Q718" s="35"/>
      <c r="S718" s="52"/>
      <c r="T718" s="52"/>
    </row>
    <row r="719" spans="1:22" ht="15.75" customHeight="1">
      <c r="A719" s="9">
        <v>2001</v>
      </c>
      <c r="B719" s="31"/>
      <c r="C719" s="31">
        <v>67</v>
      </c>
      <c r="D719" s="31"/>
      <c r="E719" s="31"/>
      <c r="F719" s="31"/>
      <c r="G719" s="31"/>
      <c r="H719" s="31"/>
      <c r="I719" s="31"/>
      <c r="J719" s="51"/>
      <c r="K719" s="132"/>
      <c r="L719" s="17"/>
      <c r="M719" s="39"/>
      <c r="N719" s="40">
        <f>IF(C719=0,"",C719/B718)</f>
        <v>0.94366197183098588</v>
      </c>
      <c r="O719" s="41">
        <v>68</v>
      </c>
      <c r="P719" s="42">
        <f t="shared" ref="P719:P725" si="61">IF(O719=0,"",O719/O718)</f>
        <v>0.95774647887323938</v>
      </c>
      <c r="Q719" s="42">
        <f t="shared" ref="Q719:Q725" si="62">IF(O719=0,"",100%-P719)</f>
        <v>4.2253521126760618E-2</v>
      </c>
      <c r="S719" s="52"/>
      <c r="T719" s="52"/>
    </row>
    <row r="720" spans="1:22" ht="15.75">
      <c r="A720" s="9">
        <v>2002</v>
      </c>
      <c r="B720" s="31"/>
      <c r="C720" s="31"/>
      <c r="D720" s="31">
        <v>64</v>
      </c>
      <c r="E720" s="31"/>
      <c r="F720" s="31"/>
      <c r="G720" s="31"/>
      <c r="H720" s="31"/>
      <c r="I720" s="31"/>
      <c r="J720" s="51"/>
      <c r="K720" s="132"/>
      <c r="L720" s="17"/>
      <c r="M720" s="39"/>
      <c r="N720" s="40">
        <f>IF(D720=0,"",D720/C719)</f>
        <v>0.95522388059701491</v>
      </c>
      <c r="O720" s="41">
        <v>64</v>
      </c>
      <c r="P720" s="42">
        <f t="shared" si="61"/>
        <v>0.94117647058823528</v>
      </c>
      <c r="Q720" s="42">
        <f t="shared" si="62"/>
        <v>5.8823529411764719E-2</v>
      </c>
      <c r="R720" s="27">
        <f>O720/O718</f>
        <v>0.90140845070422537</v>
      </c>
      <c r="S720" s="52"/>
      <c r="T720" s="52"/>
    </row>
    <row r="721" spans="1:22" ht="15.75" customHeight="1">
      <c r="A721" s="9">
        <v>2101</v>
      </c>
      <c r="B721" s="31"/>
      <c r="C721" s="31"/>
      <c r="D721" s="31"/>
      <c r="E721" s="31">
        <v>60</v>
      </c>
      <c r="F721" s="31"/>
      <c r="G721" s="31"/>
      <c r="H721" s="31"/>
      <c r="I721" s="31"/>
      <c r="J721" s="51"/>
      <c r="K721" s="132"/>
      <c r="L721" s="17"/>
      <c r="M721" s="39"/>
      <c r="N721" s="40">
        <f>IF(E721=0,"",E721/D720)</f>
        <v>0.9375</v>
      </c>
      <c r="O721" s="41">
        <v>60</v>
      </c>
      <c r="P721" s="42">
        <f t="shared" si="61"/>
        <v>0.9375</v>
      </c>
      <c r="Q721" s="42">
        <f t="shared" si="62"/>
        <v>6.25E-2</v>
      </c>
      <c r="S721" s="52"/>
      <c r="T721" s="52"/>
    </row>
    <row r="722" spans="1:22" ht="15.75" customHeight="1">
      <c r="A722" s="9">
        <v>2102</v>
      </c>
      <c r="B722" s="31"/>
      <c r="C722" s="31"/>
      <c r="D722" s="31"/>
      <c r="E722" s="31"/>
      <c r="F722" s="31">
        <v>53</v>
      </c>
      <c r="G722" s="31"/>
      <c r="H722" s="31"/>
      <c r="I722" s="31"/>
      <c r="J722" s="51"/>
      <c r="K722" s="132"/>
      <c r="L722" s="17"/>
      <c r="M722" s="39"/>
      <c r="N722" s="40">
        <f>IF(F722=0,"",F722/E721)</f>
        <v>0.8833333333333333</v>
      </c>
      <c r="O722" s="41">
        <v>54</v>
      </c>
      <c r="P722" s="42">
        <f t="shared" si="61"/>
        <v>0.9</v>
      </c>
      <c r="Q722" s="42">
        <f t="shared" si="62"/>
        <v>9.9999999999999978E-2</v>
      </c>
      <c r="S722" s="52"/>
      <c r="T722" s="52"/>
    </row>
    <row r="723" spans="1:22" ht="15.75" customHeight="1">
      <c r="A723" s="9">
        <v>2201</v>
      </c>
      <c r="B723" s="31"/>
      <c r="C723" s="31"/>
      <c r="D723" s="31"/>
      <c r="E723" s="31"/>
      <c r="F723" s="31"/>
      <c r="G723" s="31">
        <v>51</v>
      </c>
      <c r="H723" s="31"/>
      <c r="I723" s="31"/>
      <c r="J723" s="51"/>
      <c r="K723" s="132"/>
      <c r="L723" s="17"/>
      <c r="M723" s="39"/>
      <c r="N723" s="40">
        <f>IF(G723=0,"",G723/F722)</f>
        <v>0.96226415094339623</v>
      </c>
      <c r="O723" s="41">
        <v>54</v>
      </c>
      <c r="P723" s="42">
        <f t="shared" si="61"/>
        <v>1</v>
      </c>
      <c r="Q723" s="42">
        <f t="shared" si="62"/>
        <v>0</v>
      </c>
      <c r="S723" s="52"/>
      <c r="T723" s="52"/>
    </row>
    <row r="724" spans="1:22" ht="15.75" customHeight="1">
      <c r="A724" s="9">
        <v>2202</v>
      </c>
      <c r="B724" s="31"/>
      <c r="C724" s="31"/>
      <c r="D724" s="31"/>
      <c r="E724" s="31"/>
      <c r="F724" s="31"/>
      <c r="G724" s="31"/>
      <c r="H724" s="31">
        <v>45</v>
      </c>
      <c r="I724" s="31"/>
      <c r="J724" s="51"/>
      <c r="K724" s="132"/>
      <c r="L724" s="17"/>
      <c r="M724" s="39"/>
      <c r="N724" s="40">
        <f>IF(H724=0,"",H724/G723)</f>
        <v>0.88235294117647056</v>
      </c>
      <c r="O724" s="41">
        <v>51</v>
      </c>
      <c r="P724" s="42">
        <f t="shared" si="61"/>
        <v>0.94444444444444442</v>
      </c>
      <c r="Q724" s="42">
        <f t="shared" si="62"/>
        <v>5.555555555555558E-2</v>
      </c>
      <c r="S724" s="52"/>
      <c r="T724" s="52"/>
    </row>
    <row r="725" spans="1:22" ht="15.75" customHeight="1">
      <c r="A725" s="9">
        <v>2301</v>
      </c>
      <c r="B725" s="31"/>
      <c r="C725" s="31"/>
      <c r="D725" s="31"/>
      <c r="E725" s="31"/>
      <c r="F725" s="31"/>
      <c r="G725" s="31"/>
      <c r="H725" s="31"/>
      <c r="I725" s="31">
        <v>43</v>
      </c>
      <c r="J725" s="51">
        <v>33</v>
      </c>
      <c r="K725" s="132"/>
      <c r="L725" s="17"/>
      <c r="M725" s="39"/>
      <c r="N725" s="40">
        <f t="shared" ref="N725" si="63">IF(I725=0,"",I725/H724)</f>
        <v>0.9555555555555556</v>
      </c>
      <c r="O725" s="41">
        <v>51</v>
      </c>
      <c r="P725" s="42">
        <f t="shared" si="61"/>
        <v>1</v>
      </c>
      <c r="Q725" s="42">
        <f t="shared" si="62"/>
        <v>0</v>
      </c>
      <c r="S725" s="52"/>
      <c r="T725" s="52"/>
    </row>
    <row r="726" spans="1:22" ht="15.75" customHeight="1">
      <c r="A726" s="9">
        <v>2302</v>
      </c>
      <c r="B726" s="31"/>
      <c r="C726" s="31"/>
      <c r="D726" s="31"/>
      <c r="E726" s="31"/>
      <c r="F726" s="31"/>
      <c r="G726" s="31"/>
      <c r="H726" s="31"/>
      <c r="I726" s="31">
        <v>9</v>
      </c>
      <c r="J726" s="51">
        <v>6</v>
      </c>
      <c r="K726" s="132"/>
      <c r="L726" s="17"/>
      <c r="M726" s="17"/>
      <c r="N726" s="29"/>
      <c r="O726" s="41">
        <v>15</v>
      </c>
      <c r="P726" s="46"/>
      <c r="Q726" s="29"/>
      <c r="S726" s="52"/>
      <c r="T726" s="52"/>
    </row>
    <row r="727" spans="1:22" ht="15.75" customHeight="1">
      <c r="A727" s="9">
        <v>2401</v>
      </c>
      <c r="B727" s="31"/>
      <c r="C727" s="31"/>
      <c r="D727" s="31"/>
      <c r="E727" s="31"/>
      <c r="F727" s="31"/>
      <c r="G727" s="31"/>
      <c r="H727" s="31"/>
      <c r="I727" s="31">
        <v>6</v>
      </c>
      <c r="J727" s="51">
        <v>6</v>
      </c>
      <c r="K727" s="132"/>
      <c r="L727" s="17"/>
      <c r="M727" s="17"/>
      <c r="N727" s="29"/>
      <c r="O727" s="41">
        <v>9</v>
      </c>
      <c r="P727" s="46"/>
      <c r="Q727" s="29"/>
      <c r="S727" s="52"/>
      <c r="T727" s="52"/>
    </row>
    <row r="728" spans="1:22" ht="15.75" customHeight="1">
      <c r="A728" s="9">
        <v>2402</v>
      </c>
      <c r="B728" s="31"/>
      <c r="C728" s="31"/>
      <c r="D728" s="31"/>
      <c r="E728" s="31"/>
      <c r="F728" s="31"/>
      <c r="G728" s="31"/>
      <c r="H728" s="31"/>
      <c r="I728" s="31">
        <v>1</v>
      </c>
      <c r="J728" s="51"/>
      <c r="K728" s="132"/>
      <c r="L728" s="17"/>
      <c r="M728" s="17"/>
      <c r="N728" s="29"/>
      <c r="O728" s="44">
        <v>3</v>
      </c>
      <c r="P728" s="46"/>
      <c r="Q728" s="29"/>
      <c r="S728" s="52"/>
      <c r="T728" s="52"/>
    </row>
    <row r="729" spans="1:22" ht="15.75" customHeight="1">
      <c r="A729" s="9">
        <v>2501</v>
      </c>
      <c r="B729" s="31"/>
      <c r="C729" s="31"/>
      <c r="D729" s="31"/>
      <c r="E729" s="31"/>
      <c r="F729" s="31"/>
      <c r="G729" s="31"/>
      <c r="H729" s="31"/>
      <c r="I729" s="31">
        <v>2</v>
      </c>
      <c r="J729" s="51">
        <v>1</v>
      </c>
      <c r="K729" s="132"/>
      <c r="L729" s="17"/>
      <c r="M729" s="18"/>
      <c r="N729" s="29"/>
      <c r="O729" s="44">
        <v>3</v>
      </c>
      <c r="P729" s="46"/>
      <c r="Q729" s="29"/>
      <c r="S729" s="52"/>
      <c r="T729" s="52"/>
    </row>
    <row r="730" spans="1:22" ht="15.75" customHeight="1">
      <c r="A730" s="9">
        <v>2502</v>
      </c>
      <c r="B730" s="31"/>
      <c r="C730" s="31"/>
      <c r="D730" s="31"/>
      <c r="E730" s="31"/>
      <c r="F730" s="31"/>
      <c r="G730" s="31"/>
      <c r="H730" s="31"/>
      <c r="I730" s="31"/>
      <c r="J730" s="51"/>
      <c r="K730" s="132"/>
      <c r="L730" s="17"/>
      <c r="M730" s="18"/>
      <c r="N730" s="29"/>
      <c r="O730" s="44"/>
      <c r="P730" s="46"/>
      <c r="Q730" s="29"/>
      <c r="S730" s="52"/>
      <c r="T730" s="52"/>
    </row>
    <row r="731" spans="1:22" ht="15.75" customHeight="1">
      <c r="A731" s="9">
        <v>2601</v>
      </c>
      <c r="B731" s="31"/>
      <c r="C731" s="31"/>
      <c r="D731" s="31"/>
      <c r="E731" s="31"/>
      <c r="F731" s="31"/>
      <c r="G731" s="31"/>
      <c r="H731" s="31"/>
      <c r="I731" s="31"/>
      <c r="J731" s="51"/>
      <c r="K731" s="132"/>
      <c r="L731" s="17"/>
      <c r="M731" s="18"/>
      <c r="N731" s="17"/>
      <c r="O731" s="18"/>
      <c r="P731" s="28"/>
      <c r="Q731" s="29"/>
      <c r="S731" s="52"/>
      <c r="T731" s="52"/>
    </row>
    <row r="732" spans="1:22" ht="15.75" customHeight="1">
      <c r="A732" s="9">
        <v>2602</v>
      </c>
      <c r="B732" s="31"/>
      <c r="C732" s="31"/>
      <c r="D732" s="31"/>
      <c r="E732" s="31"/>
      <c r="F732" s="31"/>
      <c r="G732" s="31"/>
      <c r="H732" s="31"/>
      <c r="I732" s="31"/>
      <c r="J732" s="51"/>
      <c r="K732" s="132"/>
      <c r="L732" s="17"/>
      <c r="M732" s="18"/>
      <c r="N732" s="19" t="s">
        <v>48</v>
      </c>
      <c r="O732" s="20">
        <v>21</v>
      </c>
      <c r="P732" s="21">
        <f>J735</f>
        <v>46</v>
      </c>
      <c r="Q732" s="22" t="s">
        <v>3</v>
      </c>
      <c r="S732" s="52"/>
      <c r="T732" s="52"/>
    </row>
    <row r="733" spans="1:22" ht="15.75" customHeight="1">
      <c r="A733" s="9">
        <v>2701</v>
      </c>
      <c r="B733" s="31"/>
      <c r="C733" s="31"/>
      <c r="D733" s="31"/>
      <c r="E733" s="31"/>
      <c r="F733" s="31"/>
      <c r="G733" s="31"/>
      <c r="H733" s="31"/>
      <c r="I733" s="31"/>
      <c r="J733" s="51"/>
      <c r="K733" s="132"/>
      <c r="L733" s="17"/>
      <c r="M733" s="18"/>
      <c r="N733" s="23" t="s">
        <v>50</v>
      </c>
      <c r="O733" s="24">
        <f>IF(O732/B718=0,"",O732/B718)</f>
        <v>0.29577464788732394</v>
      </c>
      <c r="P733" s="25">
        <f>IF(O732/P732=0,"",O732/P732)</f>
        <v>0.45652173913043476</v>
      </c>
      <c r="Q733" s="26" t="s">
        <v>51</v>
      </c>
      <c r="S733" s="52"/>
      <c r="T733" s="52"/>
    </row>
    <row r="734" spans="1:22" ht="15.75" customHeight="1">
      <c r="A734" s="9">
        <v>2702</v>
      </c>
      <c r="B734" s="115"/>
      <c r="C734" s="115"/>
      <c r="D734" s="115"/>
      <c r="E734" s="115"/>
      <c r="F734" s="115"/>
      <c r="G734" s="115"/>
      <c r="H734" s="115"/>
      <c r="I734" s="115"/>
      <c r="J734" s="51"/>
      <c r="K734" s="133"/>
      <c r="L734" s="48"/>
      <c r="M734" s="49"/>
      <c r="N734" s="11"/>
      <c r="O734" s="12"/>
      <c r="P734" s="12"/>
      <c r="Q734" s="13"/>
      <c r="S734" s="52"/>
      <c r="T734" s="52"/>
    </row>
    <row r="735" spans="1:22" ht="18" customHeight="1">
      <c r="A735" s="14"/>
      <c r="B735" s="193" t="s">
        <v>37</v>
      </c>
      <c r="C735" s="193"/>
      <c r="D735" s="193"/>
      <c r="E735" s="193"/>
      <c r="F735" s="193"/>
      <c r="G735" s="193"/>
      <c r="H735" s="193"/>
      <c r="I735" s="193"/>
      <c r="J735" s="114">
        <f>SUM(J725:J731)</f>
        <v>46</v>
      </c>
      <c r="K735" s="134">
        <f>IF(J725=0,"",J725/B718)</f>
        <v>0.46478873239436619</v>
      </c>
      <c r="L735" s="30">
        <f>IF(J735=0,"",J735/B718)</f>
        <v>0.647887323943662</v>
      </c>
      <c r="M735" s="30">
        <f>L735-K735</f>
        <v>0.18309859154929581</v>
      </c>
      <c r="N735" s="5"/>
      <c r="O735" s="6"/>
      <c r="P735" s="16"/>
      <c r="Q735" s="5"/>
      <c r="S735" s="52"/>
      <c r="T735" s="52"/>
    </row>
    <row r="736" spans="1:22" ht="12.75" customHeight="1">
      <c r="L736" s="5"/>
      <c r="M736" s="5"/>
      <c r="O736" s="5"/>
      <c r="S736" s="52"/>
      <c r="T736" s="52"/>
      <c r="U736" s="52"/>
      <c r="V736" s="52"/>
    </row>
    <row r="737" spans="1:22" ht="12.75" customHeight="1">
      <c r="L737" s="5"/>
      <c r="M737" s="5"/>
      <c r="O737" s="5"/>
      <c r="S737" s="52"/>
      <c r="T737" s="52"/>
      <c r="U737" s="52"/>
      <c r="V737" s="52"/>
    </row>
    <row r="738" spans="1:22" ht="26.25">
      <c r="B738" s="194" t="s">
        <v>72</v>
      </c>
      <c r="C738" s="194"/>
      <c r="D738" s="194"/>
      <c r="E738" s="194"/>
      <c r="F738" s="194"/>
      <c r="G738" s="194"/>
      <c r="H738" s="194"/>
      <c r="I738" s="194"/>
      <c r="J738" s="113" t="s">
        <v>63</v>
      </c>
      <c r="K738" s="113"/>
      <c r="L738" s="8"/>
      <c r="M738" s="5"/>
      <c r="N738" s="5"/>
      <c r="O738" s="6"/>
      <c r="P738" s="5"/>
      <c r="Q738" s="6"/>
      <c r="R738" s="6"/>
      <c r="S738" s="6"/>
      <c r="U738" s="52"/>
      <c r="V738" s="52"/>
    </row>
    <row r="739" spans="1:22" ht="20.25">
      <c r="A739" s="195" t="s">
        <v>1</v>
      </c>
      <c r="B739" s="197" t="s">
        <v>2</v>
      </c>
      <c r="C739" s="205"/>
      <c r="D739" s="205"/>
      <c r="E739" s="205"/>
      <c r="F739" s="205"/>
      <c r="G739" s="205"/>
      <c r="H739" s="205"/>
      <c r="I739" s="206"/>
      <c r="J739" s="200" t="s">
        <v>3</v>
      </c>
      <c r="K739" s="191" t="s">
        <v>4</v>
      </c>
      <c r="L739" s="191" t="s">
        <v>5</v>
      </c>
      <c r="M739" s="202" t="s">
        <v>6</v>
      </c>
      <c r="N739" s="191" t="s">
        <v>7</v>
      </c>
      <c r="O739" s="189" t="s">
        <v>8</v>
      </c>
      <c r="P739" s="189" t="s">
        <v>9</v>
      </c>
      <c r="Q739" s="191" t="s">
        <v>10</v>
      </c>
      <c r="S739" s="52"/>
      <c r="T739" s="52"/>
    </row>
    <row r="740" spans="1:22" ht="15.75">
      <c r="A740" s="204"/>
      <c r="B740" s="9" t="s">
        <v>11</v>
      </c>
      <c r="C740" s="9" t="s">
        <v>12</v>
      </c>
      <c r="D740" s="9" t="s">
        <v>13</v>
      </c>
      <c r="E740" s="9" t="s">
        <v>14</v>
      </c>
      <c r="F740" s="9" t="s">
        <v>15</v>
      </c>
      <c r="G740" s="9" t="s">
        <v>16</v>
      </c>
      <c r="H740" s="9" t="s">
        <v>17</v>
      </c>
      <c r="I740" s="9" t="s">
        <v>18</v>
      </c>
      <c r="J740" s="207"/>
      <c r="K740" s="207"/>
      <c r="L740" s="204"/>
      <c r="M740" s="204"/>
      <c r="N740" s="204"/>
      <c r="O740" s="204"/>
      <c r="P740" s="204"/>
      <c r="Q740" s="204"/>
      <c r="S740" s="52"/>
      <c r="T740" s="52"/>
    </row>
    <row r="741" spans="1:22" ht="15.75">
      <c r="A741" s="9">
        <v>2001</v>
      </c>
      <c r="B741" s="31">
        <v>66</v>
      </c>
      <c r="C741" s="31"/>
      <c r="D741" s="31"/>
      <c r="E741" s="31"/>
      <c r="F741" s="31"/>
      <c r="G741" s="31"/>
      <c r="H741" s="31"/>
      <c r="I741" s="31"/>
      <c r="J741" s="51"/>
      <c r="K741" s="131"/>
      <c r="L741" s="33"/>
      <c r="M741" s="34"/>
      <c r="N741" s="35"/>
      <c r="O741" s="36">
        <f>B741</f>
        <v>66</v>
      </c>
      <c r="P741" s="37"/>
      <c r="Q741" s="35"/>
      <c r="S741" s="52"/>
      <c r="T741" s="52"/>
    </row>
    <row r="742" spans="1:22" ht="15.75" customHeight="1">
      <c r="A742" s="9">
        <v>2002</v>
      </c>
      <c r="B742" s="31"/>
      <c r="C742" s="31">
        <v>63</v>
      </c>
      <c r="D742" s="31"/>
      <c r="E742" s="31"/>
      <c r="F742" s="31"/>
      <c r="G742" s="31"/>
      <c r="H742" s="31"/>
      <c r="I742" s="31"/>
      <c r="J742" s="51"/>
      <c r="K742" s="132"/>
      <c r="L742" s="17"/>
      <c r="M742" s="39"/>
      <c r="N742" s="40">
        <f>IF(C742=0,"",C742/B741)</f>
        <v>0.95454545454545459</v>
      </c>
      <c r="O742" s="41">
        <v>63</v>
      </c>
      <c r="P742" s="42">
        <f t="shared" ref="P742:P748" si="64">IF(O742=0,"",O742/O741)</f>
        <v>0.95454545454545459</v>
      </c>
      <c r="Q742" s="42">
        <f t="shared" ref="Q742:Q748" si="65">IF(O742=0,"",100%-P742)</f>
        <v>4.5454545454545414E-2</v>
      </c>
      <c r="S742" s="52"/>
      <c r="T742" s="52"/>
    </row>
    <row r="743" spans="1:22" ht="15.75" customHeight="1">
      <c r="A743" s="9">
        <v>2101</v>
      </c>
      <c r="B743" s="31"/>
      <c r="C743" s="31"/>
      <c r="D743" s="31">
        <v>58</v>
      </c>
      <c r="E743" s="31"/>
      <c r="F743" s="31"/>
      <c r="G743" s="31"/>
      <c r="H743" s="31"/>
      <c r="I743" s="31"/>
      <c r="J743" s="51"/>
      <c r="K743" s="132"/>
      <c r="L743" s="17"/>
      <c r="M743" s="39"/>
      <c r="N743" s="40">
        <f>IF(D743=0,"",D743/C742)</f>
        <v>0.92063492063492058</v>
      </c>
      <c r="O743" s="41">
        <v>58</v>
      </c>
      <c r="P743" s="42">
        <f t="shared" si="64"/>
        <v>0.92063492063492058</v>
      </c>
      <c r="Q743" s="42">
        <f t="shared" si="65"/>
        <v>7.9365079365079416E-2</v>
      </c>
      <c r="R743" s="27">
        <f>O743/O741</f>
        <v>0.87878787878787878</v>
      </c>
      <c r="S743" s="52"/>
      <c r="T743" s="52"/>
    </row>
    <row r="744" spans="1:22" ht="15.75" customHeight="1">
      <c r="A744" s="9">
        <v>2102</v>
      </c>
      <c r="B744" s="31"/>
      <c r="C744" s="31"/>
      <c r="D744" s="31"/>
      <c r="E744" s="31">
        <v>52</v>
      </c>
      <c r="F744" s="31"/>
      <c r="G744" s="31"/>
      <c r="H744" s="31"/>
      <c r="I744" s="31"/>
      <c r="J744" s="51"/>
      <c r="K744" s="132"/>
      <c r="L744" s="17"/>
      <c r="M744" s="39"/>
      <c r="N744" s="40">
        <f>IF(E744=0,"",E744/D743)</f>
        <v>0.89655172413793105</v>
      </c>
      <c r="O744" s="41">
        <v>52</v>
      </c>
      <c r="P744" s="42">
        <f t="shared" si="64"/>
        <v>0.89655172413793105</v>
      </c>
      <c r="Q744" s="42">
        <f t="shared" si="65"/>
        <v>0.10344827586206895</v>
      </c>
      <c r="S744" s="52"/>
      <c r="T744" s="52"/>
    </row>
    <row r="745" spans="1:22" ht="15.75" customHeight="1">
      <c r="A745" s="9">
        <v>2201</v>
      </c>
      <c r="B745" s="31"/>
      <c r="C745" s="31"/>
      <c r="D745" s="31"/>
      <c r="E745" s="31"/>
      <c r="F745" s="31">
        <v>47</v>
      </c>
      <c r="G745" s="31"/>
      <c r="H745" s="31"/>
      <c r="I745" s="31"/>
      <c r="J745" s="51"/>
      <c r="K745" s="132"/>
      <c r="L745" s="17"/>
      <c r="M745" s="39"/>
      <c r="N745" s="40">
        <f>IF(F745=0,"",F745/E744)</f>
        <v>0.90384615384615385</v>
      </c>
      <c r="O745" s="41">
        <v>48</v>
      </c>
      <c r="P745" s="42">
        <f t="shared" si="64"/>
        <v>0.92307692307692313</v>
      </c>
      <c r="Q745" s="42">
        <f t="shared" si="65"/>
        <v>7.6923076923076872E-2</v>
      </c>
      <c r="S745" s="52"/>
      <c r="T745" s="52"/>
    </row>
    <row r="746" spans="1:22" ht="15.75" customHeight="1">
      <c r="A746" s="9">
        <v>2202</v>
      </c>
      <c r="B746" s="31"/>
      <c r="C746" s="31"/>
      <c r="D746" s="31"/>
      <c r="E746" s="31"/>
      <c r="F746" s="31"/>
      <c r="G746" s="31">
        <v>45</v>
      </c>
      <c r="H746" s="31"/>
      <c r="I746" s="31"/>
      <c r="J746" s="51"/>
      <c r="K746" s="132"/>
      <c r="L746" s="17"/>
      <c r="M746" s="39"/>
      <c r="N746" s="40">
        <f>IF(G746=0,"",G746/F745)</f>
        <v>0.95744680851063835</v>
      </c>
      <c r="O746" s="41">
        <v>47</v>
      </c>
      <c r="P746" s="42">
        <f t="shared" si="64"/>
        <v>0.97916666666666663</v>
      </c>
      <c r="Q746" s="42">
        <f t="shared" si="65"/>
        <v>2.083333333333337E-2</v>
      </c>
      <c r="S746" s="52"/>
      <c r="T746" s="52"/>
    </row>
    <row r="747" spans="1:22" ht="15.75" customHeight="1">
      <c r="A747" s="9">
        <v>2301</v>
      </c>
      <c r="B747" s="31"/>
      <c r="C747" s="31"/>
      <c r="D747" s="31"/>
      <c r="E747" s="31"/>
      <c r="F747" s="31"/>
      <c r="G747" s="31"/>
      <c r="H747" s="31">
        <v>44</v>
      </c>
      <c r="I747" s="31"/>
      <c r="J747" s="51"/>
      <c r="K747" s="132"/>
      <c r="L747" s="17"/>
      <c r="M747" s="39"/>
      <c r="N747" s="40">
        <f>IF(H747=0,"",H747/G746)</f>
        <v>0.97777777777777775</v>
      </c>
      <c r="O747" s="41">
        <v>47</v>
      </c>
      <c r="P747" s="42">
        <f t="shared" si="64"/>
        <v>1</v>
      </c>
      <c r="Q747" s="42">
        <f t="shared" si="65"/>
        <v>0</v>
      </c>
      <c r="S747" s="52"/>
      <c r="T747" s="52"/>
    </row>
    <row r="748" spans="1:22" ht="15.75" customHeight="1">
      <c r="A748" s="9">
        <v>2302</v>
      </c>
      <c r="B748" s="31"/>
      <c r="C748" s="31"/>
      <c r="D748" s="31"/>
      <c r="E748" s="31"/>
      <c r="F748" s="31"/>
      <c r="G748" s="31"/>
      <c r="H748" s="31"/>
      <c r="I748" s="31">
        <v>40</v>
      </c>
      <c r="J748" s="51">
        <v>33</v>
      </c>
      <c r="K748" s="132"/>
      <c r="L748" s="17"/>
      <c r="M748" s="39"/>
      <c r="N748" s="40">
        <f t="shared" ref="N748" si="66">IF(I748=0,"",I748/H747)</f>
        <v>0.90909090909090906</v>
      </c>
      <c r="O748" s="41">
        <v>47</v>
      </c>
      <c r="P748" s="42">
        <f t="shared" si="64"/>
        <v>1</v>
      </c>
      <c r="Q748" s="42">
        <f t="shared" si="65"/>
        <v>0</v>
      </c>
      <c r="S748" s="52"/>
      <c r="T748" s="52"/>
    </row>
    <row r="749" spans="1:22" ht="15.75" customHeight="1">
      <c r="A749" s="9">
        <v>2401</v>
      </c>
      <c r="B749" s="31"/>
      <c r="C749" s="31"/>
      <c r="D749" s="31"/>
      <c r="E749" s="31"/>
      <c r="F749" s="31"/>
      <c r="G749" s="31"/>
      <c r="H749" s="31"/>
      <c r="I749" s="31">
        <v>4</v>
      </c>
      <c r="J749" s="51">
        <v>6</v>
      </c>
      <c r="K749" s="132"/>
      <c r="L749" s="17"/>
      <c r="M749" s="17"/>
      <c r="N749" s="29"/>
      <c r="O749" s="41">
        <v>12</v>
      </c>
      <c r="P749" s="46"/>
      <c r="Q749" s="29"/>
      <c r="S749" s="52"/>
      <c r="T749" s="52"/>
    </row>
    <row r="750" spans="1:22" ht="15.75" customHeight="1">
      <c r="A750" s="9">
        <v>2402</v>
      </c>
      <c r="B750" s="31"/>
      <c r="C750" s="31"/>
      <c r="D750" s="31"/>
      <c r="E750" s="31"/>
      <c r="F750" s="31"/>
      <c r="G750" s="31"/>
      <c r="H750" s="31"/>
      <c r="I750" s="31">
        <v>3</v>
      </c>
      <c r="J750" s="51">
        <v>1</v>
      </c>
      <c r="K750" s="132"/>
      <c r="L750" s="17"/>
      <c r="M750" s="17"/>
      <c r="N750" s="29"/>
      <c r="O750" s="41">
        <v>5</v>
      </c>
      <c r="P750" s="46"/>
      <c r="Q750" s="29"/>
      <c r="S750" s="52"/>
      <c r="T750" s="52"/>
    </row>
    <row r="751" spans="1:22" ht="15.75" customHeight="1">
      <c r="A751" s="9">
        <v>2501</v>
      </c>
      <c r="B751" s="31"/>
      <c r="C751" s="31"/>
      <c r="D751" s="31"/>
      <c r="E751" s="31"/>
      <c r="F751" s="31"/>
      <c r="G751" s="31"/>
      <c r="H751" s="31"/>
      <c r="I751" s="31">
        <v>3</v>
      </c>
      <c r="J751" s="51">
        <v>3</v>
      </c>
      <c r="K751" s="132"/>
      <c r="L751" s="17"/>
      <c r="M751" s="18"/>
      <c r="N751" s="29"/>
      <c r="O751" s="44">
        <v>3</v>
      </c>
      <c r="P751" s="46"/>
      <c r="Q751" s="29"/>
      <c r="S751" s="52"/>
      <c r="T751" s="52"/>
    </row>
    <row r="752" spans="1:22" ht="15.75" customHeight="1">
      <c r="A752" s="9">
        <v>2502</v>
      </c>
      <c r="B752" s="31"/>
      <c r="C752" s="31"/>
      <c r="D752" s="31"/>
      <c r="E752" s="31"/>
      <c r="F752" s="31"/>
      <c r="G752" s="31"/>
      <c r="H752" s="31"/>
      <c r="I752" s="31">
        <v>1</v>
      </c>
      <c r="J752" s="51"/>
      <c r="K752" s="132"/>
      <c r="L752" s="17"/>
      <c r="M752" s="18"/>
      <c r="N752" s="29"/>
      <c r="O752" s="44">
        <v>1</v>
      </c>
      <c r="P752" s="46"/>
      <c r="Q752" s="29"/>
      <c r="S752" s="52"/>
      <c r="T752" s="52"/>
    </row>
    <row r="753" spans="1:22" ht="15.75" customHeight="1">
      <c r="A753" s="9">
        <v>2601</v>
      </c>
      <c r="B753" s="31"/>
      <c r="C753" s="31"/>
      <c r="D753" s="31"/>
      <c r="E753" s="31"/>
      <c r="F753" s="31"/>
      <c r="G753" s="31"/>
      <c r="H753" s="31"/>
      <c r="I753" s="31"/>
      <c r="J753" s="51"/>
      <c r="K753" s="132"/>
      <c r="L753" s="17"/>
      <c r="M753" s="18"/>
      <c r="N753" s="29"/>
      <c r="O753" s="44"/>
      <c r="P753" s="46"/>
      <c r="Q753" s="29"/>
      <c r="S753" s="52"/>
      <c r="T753" s="52"/>
    </row>
    <row r="754" spans="1:22" ht="15.75" customHeight="1">
      <c r="A754" s="9">
        <v>2602</v>
      </c>
      <c r="B754" s="31"/>
      <c r="C754" s="31"/>
      <c r="D754" s="31"/>
      <c r="E754" s="31"/>
      <c r="F754" s="31"/>
      <c r="G754" s="31"/>
      <c r="H754" s="31"/>
      <c r="I754" s="31"/>
      <c r="J754" s="51"/>
      <c r="K754" s="132"/>
      <c r="L754" s="17"/>
      <c r="M754" s="18"/>
      <c r="N754" s="17"/>
      <c r="O754" s="18"/>
      <c r="P754" s="28"/>
      <c r="Q754" s="29"/>
      <c r="S754" s="52"/>
      <c r="T754" s="52"/>
    </row>
    <row r="755" spans="1:22" ht="15.75" customHeight="1">
      <c r="A755" s="9">
        <v>2701</v>
      </c>
      <c r="B755" s="31"/>
      <c r="C755" s="31"/>
      <c r="D755" s="31"/>
      <c r="E755" s="31"/>
      <c r="F755" s="31"/>
      <c r="G755" s="31"/>
      <c r="H755" s="31"/>
      <c r="I755" s="31"/>
      <c r="J755" s="51"/>
      <c r="K755" s="132"/>
      <c r="L755" s="17"/>
      <c r="M755" s="18"/>
      <c r="N755" s="19" t="s">
        <v>48</v>
      </c>
      <c r="O755" s="20">
        <v>22</v>
      </c>
      <c r="P755" s="21">
        <f>IF(SUM(J743:J751)=0,"",SUM(J743:J751))</f>
        <v>43</v>
      </c>
      <c r="Q755" s="22" t="s">
        <v>3</v>
      </c>
      <c r="S755" s="52"/>
      <c r="T755" s="52"/>
    </row>
    <row r="756" spans="1:22" ht="15.75" customHeight="1">
      <c r="A756" s="9">
        <v>2702</v>
      </c>
      <c r="B756" s="31"/>
      <c r="C756" s="31"/>
      <c r="D756" s="31"/>
      <c r="E756" s="31"/>
      <c r="F756" s="31"/>
      <c r="G756" s="31"/>
      <c r="H756" s="31"/>
      <c r="I756" s="31"/>
      <c r="J756" s="51"/>
      <c r="K756" s="132"/>
      <c r="L756" s="17"/>
      <c r="M756" s="18"/>
      <c r="N756" s="23" t="s">
        <v>50</v>
      </c>
      <c r="O756" s="24">
        <f>IF(O755/B741=0,"",O755/B741)</f>
        <v>0.33333333333333331</v>
      </c>
      <c r="P756" s="25">
        <f>IF(O755/P755=0,"",O755/P755)</f>
        <v>0.51162790697674421</v>
      </c>
      <c r="Q756" s="26" t="s">
        <v>51</v>
      </c>
      <c r="S756" s="52"/>
      <c r="T756" s="52"/>
    </row>
    <row r="757" spans="1:22" ht="15.75" customHeight="1">
      <c r="A757" s="9">
        <v>2801</v>
      </c>
      <c r="B757" s="115"/>
      <c r="C757" s="115"/>
      <c r="D757" s="115"/>
      <c r="E757" s="115"/>
      <c r="F757" s="115"/>
      <c r="G757" s="115"/>
      <c r="H757" s="115"/>
      <c r="I757" s="115"/>
      <c r="J757" s="51"/>
      <c r="K757" s="133"/>
      <c r="L757" s="48"/>
      <c r="M757" s="49"/>
      <c r="N757" s="11"/>
      <c r="O757" s="12"/>
      <c r="P757" s="12"/>
      <c r="Q757" s="13"/>
      <c r="S757" s="52"/>
      <c r="T757" s="52"/>
    </row>
    <row r="758" spans="1:22" ht="18">
      <c r="A758" s="14"/>
      <c r="B758" s="193" t="s">
        <v>37</v>
      </c>
      <c r="C758" s="193"/>
      <c r="D758" s="193"/>
      <c r="E758" s="193"/>
      <c r="F758" s="193"/>
      <c r="G758" s="193"/>
      <c r="H758" s="193"/>
      <c r="I758" s="193"/>
      <c r="J758" s="114">
        <f>SUM(J748:J754)</f>
        <v>43</v>
      </c>
      <c r="K758" s="134">
        <f>IF(J748=0,"",J748/B741)</f>
        <v>0.5</v>
      </c>
      <c r="L758" s="30">
        <f>IF(J758=0,"",J758/B741)</f>
        <v>0.65151515151515149</v>
      </c>
      <c r="M758" s="30">
        <f>L758-K758</f>
        <v>0.15151515151515149</v>
      </c>
      <c r="N758" s="5"/>
      <c r="O758" s="6"/>
      <c r="P758" s="16"/>
      <c r="Q758" s="5"/>
      <c r="S758" s="52"/>
      <c r="T758" s="52"/>
    </row>
    <row r="759" spans="1:22" ht="12.75" customHeight="1">
      <c r="L759" s="5"/>
      <c r="M759" s="5"/>
      <c r="O759" s="5"/>
      <c r="S759" s="52"/>
      <c r="T759" s="52"/>
      <c r="U759" s="52"/>
      <c r="V759" s="52"/>
    </row>
    <row r="760" spans="1:22" ht="12.75" customHeight="1">
      <c r="L760" s="5"/>
      <c r="M760" s="5"/>
      <c r="O760" s="5"/>
      <c r="S760" s="52"/>
      <c r="T760" s="52"/>
      <c r="U760" s="52"/>
      <c r="V760" s="52"/>
    </row>
    <row r="761" spans="1:22" ht="26.25" customHeight="1">
      <c r="B761" s="194" t="s">
        <v>72</v>
      </c>
      <c r="C761" s="194"/>
      <c r="D761" s="194"/>
      <c r="E761" s="194"/>
      <c r="F761" s="194"/>
      <c r="G761" s="194"/>
      <c r="H761" s="194"/>
      <c r="I761" s="194"/>
      <c r="J761" s="113" t="s">
        <v>64</v>
      </c>
      <c r="K761" s="113"/>
      <c r="L761" s="8"/>
      <c r="M761" s="5"/>
      <c r="N761" s="5"/>
      <c r="O761" s="6"/>
      <c r="P761" s="5"/>
      <c r="Q761" s="6"/>
      <c r="R761" s="6"/>
      <c r="S761" s="52"/>
      <c r="T761" s="52"/>
      <c r="U761" s="52"/>
      <c r="V761" s="52"/>
    </row>
    <row r="762" spans="1:22" ht="20.25">
      <c r="A762" s="195" t="s">
        <v>1</v>
      </c>
      <c r="B762" s="197" t="s">
        <v>2</v>
      </c>
      <c r="C762" s="205"/>
      <c r="D762" s="205"/>
      <c r="E762" s="205"/>
      <c r="F762" s="205"/>
      <c r="G762" s="205"/>
      <c r="H762" s="205"/>
      <c r="I762" s="206"/>
      <c r="J762" s="200" t="s">
        <v>3</v>
      </c>
      <c r="K762" s="191" t="s">
        <v>4</v>
      </c>
      <c r="L762" s="191" t="s">
        <v>5</v>
      </c>
      <c r="M762" s="202" t="s">
        <v>6</v>
      </c>
      <c r="N762" s="191" t="s">
        <v>7</v>
      </c>
      <c r="O762" s="189" t="s">
        <v>8</v>
      </c>
      <c r="P762" s="189" t="s">
        <v>9</v>
      </c>
      <c r="Q762" s="191" t="s">
        <v>10</v>
      </c>
      <c r="S762" s="52"/>
      <c r="T762" s="52"/>
      <c r="U762" s="52"/>
      <c r="V762" s="52"/>
    </row>
    <row r="763" spans="1:22" ht="15.75">
      <c r="A763" s="204"/>
      <c r="B763" s="9" t="s">
        <v>11</v>
      </c>
      <c r="C763" s="9" t="s">
        <v>12</v>
      </c>
      <c r="D763" s="9" t="s">
        <v>13</v>
      </c>
      <c r="E763" s="9" t="s">
        <v>14</v>
      </c>
      <c r="F763" s="9" t="s">
        <v>15</v>
      </c>
      <c r="G763" s="9" t="s">
        <v>16</v>
      </c>
      <c r="H763" s="9" t="s">
        <v>17</v>
      </c>
      <c r="I763" s="9" t="s">
        <v>18</v>
      </c>
      <c r="J763" s="207"/>
      <c r="K763" s="207"/>
      <c r="L763" s="204"/>
      <c r="M763" s="204"/>
      <c r="N763" s="204"/>
      <c r="O763" s="204"/>
      <c r="P763" s="204"/>
      <c r="Q763" s="204"/>
      <c r="S763" s="52"/>
      <c r="T763" s="52"/>
      <c r="U763" s="52"/>
      <c r="V763" s="52"/>
    </row>
    <row r="764" spans="1:22" ht="15.75" customHeight="1">
      <c r="A764" s="9">
        <v>2002</v>
      </c>
      <c r="B764" s="31">
        <v>75</v>
      </c>
      <c r="C764" s="31"/>
      <c r="D764" s="31"/>
      <c r="E764" s="31"/>
      <c r="F764" s="31"/>
      <c r="G764" s="31"/>
      <c r="H764" s="31"/>
      <c r="I764" s="31"/>
      <c r="J764" s="51"/>
      <c r="K764" s="131"/>
      <c r="L764" s="33"/>
      <c r="M764" s="34"/>
      <c r="N764" s="35"/>
      <c r="O764" s="36">
        <f>B764</f>
        <v>75</v>
      </c>
      <c r="P764" s="37"/>
      <c r="Q764" s="35"/>
      <c r="S764" s="52"/>
      <c r="T764" s="52"/>
      <c r="U764" s="52"/>
      <c r="V764" s="52"/>
    </row>
    <row r="765" spans="1:22" ht="15.75" customHeight="1">
      <c r="A765" s="9">
        <v>2101</v>
      </c>
      <c r="B765" s="31"/>
      <c r="C765" s="31">
        <v>66</v>
      </c>
      <c r="D765" s="31"/>
      <c r="E765" s="31"/>
      <c r="F765" s="31"/>
      <c r="G765" s="31"/>
      <c r="H765" s="31"/>
      <c r="I765" s="31"/>
      <c r="J765" s="51"/>
      <c r="K765" s="132"/>
      <c r="L765" s="17"/>
      <c r="M765" s="39"/>
      <c r="N765" s="40">
        <f>IF(C765=0,"",C765/B764)</f>
        <v>0.88</v>
      </c>
      <c r="O765" s="41">
        <v>66</v>
      </c>
      <c r="P765" s="42">
        <f t="shared" ref="P765:P771" si="67">IF(O765=0,"",O765/O764)</f>
        <v>0.88</v>
      </c>
      <c r="Q765" s="42">
        <f t="shared" ref="Q765:Q771" si="68">IF(O765=0,"",100%-P765)</f>
        <v>0.12</v>
      </c>
      <c r="S765" s="52"/>
      <c r="T765" s="52"/>
      <c r="U765" s="52"/>
      <c r="V765" s="52"/>
    </row>
    <row r="766" spans="1:22" ht="15.75" customHeight="1">
      <c r="A766" s="9">
        <v>2102</v>
      </c>
      <c r="B766" s="31"/>
      <c r="C766" s="31"/>
      <c r="D766" s="31">
        <v>60</v>
      </c>
      <c r="E766" s="31"/>
      <c r="F766" s="31"/>
      <c r="G766" s="31"/>
      <c r="H766" s="31"/>
      <c r="I766" s="31"/>
      <c r="J766" s="51"/>
      <c r="K766" s="132"/>
      <c r="L766" s="17"/>
      <c r="M766" s="39"/>
      <c r="N766" s="40">
        <f>IF(D766=0,"",D766/C765)</f>
        <v>0.90909090909090906</v>
      </c>
      <c r="O766" s="41">
        <v>62</v>
      </c>
      <c r="P766" s="42">
        <f t="shared" si="67"/>
        <v>0.93939393939393945</v>
      </c>
      <c r="Q766" s="42">
        <f t="shared" si="68"/>
        <v>6.0606060606060552E-2</v>
      </c>
      <c r="R766" s="27">
        <f>O766/O764</f>
        <v>0.82666666666666666</v>
      </c>
      <c r="S766" s="52"/>
      <c r="T766" s="52"/>
      <c r="U766" s="52"/>
      <c r="V766" s="52"/>
    </row>
    <row r="767" spans="1:22" ht="15.75" customHeight="1">
      <c r="A767" s="9">
        <v>2201</v>
      </c>
      <c r="B767" s="31"/>
      <c r="C767" s="31"/>
      <c r="D767" s="31"/>
      <c r="E767" s="31">
        <v>55</v>
      </c>
      <c r="F767" s="31"/>
      <c r="G767" s="31"/>
      <c r="H767" s="31"/>
      <c r="I767" s="31"/>
      <c r="J767" s="51"/>
      <c r="K767" s="132"/>
      <c r="L767" s="17"/>
      <c r="M767" s="39"/>
      <c r="N767" s="40">
        <f>IF(E767=0,"",E767/D766)</f>
        <v>0.91666666666666663</v>
      </c>
      <c r="O767" s="41">
        <v>58</v>
      </c>
      <c r="P767" s="42">
        <f t="shared" si="67"/>
        <v>0.93548387096774188</v>
      </c>
      <c r="Q767" s="42">
        <f t="shared" si="68"/>
        <v>6.4516129032258118E-2</v>
      </c>
      <c r="S767" s="52"/>
      <c r="T767" s="52"/>
      <c r="U767" s="52"/>
      <c r="V767" s="52"/>
    </row>
    <row r="768" spans="1:22" ht="15.75" customHeight="1">
      <c r="A768" s="9">
        <v>2202</v>
      </c>
      <c r="B768" s="31"/>
      <c r="C768" s="31"/>
      <c r="D768" s="31"/>
      <c r="E768" s="31"/>
      <c r="F768" s="31">
        <v>53</v>
      </c>
      <c r="G768" s="31"/>
      <c r="H768" s="31"/>
      <c r="I768" s="31"/>
      <c r="J768" s="51"/>
      <c r="K768" s="132"/>
      <c r="L768" s="17"/>
      <c r="M768" s="39"/>
      <c r="N768" s="40">
        <f>IF(F768=0,"",F768/E767)</f>
        <v>0.96363636363636362</v>
      </c>
      <c r="O768" s="41">
        <v>54</v>
      </c>
      <c r="P768" s="42">
        <f t="shared" si="67"/>
        <v>0.93103448275862066</v>
      </c>
      <c r="Q768" s="42">
        <f t="shared" si="68"/>
        <v>6.8965517241379337E-2</v>
      </c>
      <c r="S768" s="52"/>
      <c r="T768" s="52"/>
      <c r="U768" s="52"/>
      <c r="V768" s="52"/>
    </row>
    <row r="769" spans="1:22" ht="15.75" customHeight="1">
      <c r="A769" s="9">
        <v>2301</v>
      </c>
      <c r="B769" s="31"/>
      <c r="C769" s="31"/>
      <c r="D769" s="31"/>
      <c r="E769" s="31"/>
      <c r="F769" s="31"/>
      <c r="G769" s="31">
        <v>53</v>
      </c>
      <c r="H769" s="31"/>
      <c r="I769" s="31"/>
      <c r="J769" s="51"/>
      <c r="K769" s="132"/>
      <c r="L769" s="17"/>
      <c r="M769" s="39"/>
      <c r="N769" s="40">
        <f>IF(G769=0,"",G769/F768)</f>
        <v>1</v>
      </c>
      <c r="O769" s="41">
        <v>53</v>
      </c>
      <c r="P769" s="42">
        <f t="shared" si="67"/>
        <v>0.98148148148148151</v>
      </c>
      <c r="Q769" s="42">
        <f t="shared" si="68"/>
        <v>1.851851851851849E-2</v>
      </c>
      <c r="S769" s="52"/>
      <c r="T769" s="52"/>
      <c r="U769" s="52"/>
      <c r="V769" s="52"/>
    </row>
    <row r="770" spans="1:22" ht="15.75" customHeight="1">
      <c r="A770" s="9">
        <v>2302</v>
      </c>
      <c r="B770" s="31"/>
      <c r="C770" s="31"/>
      <c r="D770" s="31"/>
      <c r="E770" s="31"/>
      <c r="F770" s="31"/>
      <c r="G770" s="31"/>
      <c r="H770" s="31">
        <v>48</v>
      </c>
      <c r="I770" s="31"/>
      <c r="J770" s="51"/>
      <c r="K770" s="132"/>
      <c r="L770" s="17"/>
      <c r="M770" s="39"/>
      <c r="N770" s="40">
        <f>IF(H770=0,"",H770/G769)</f>
        <v>0.90566037735849059</v>
      </c>
      <c r="O770" s="41">
        <v>53</v>
      </c>
      <c r="P770" s="42">
        <f t="shared" si="67"/>
        <v>1</v>
      </c>
      <c r="Q770" s="42">
        <f t="shared" si="68"/>
        <v>0</v>
      </c>
      <c r="S770" s="52"/>
      <c r="T770" s="52"/>
      <c r="U770" s="52"/>
      <c r="V770" s="52"/>
    </row>
    <row r="771" spans="1:22" ht="15.75" customHeight="1">
      <c r="A771" s="9">
        <v>2401</v>
      </c>
      <c r="B771" s="31"/>
      <c r="C771" s="31"/>
      <c r="D771" s="31"/>
      <c r="E771" s="31"/>
      <c r="F771" s="31"/>
      <c r="G771" s="31"/>
      <c r="H771" s="31"/>
      <c r="I771" s="31">
        <v>45</v>
      </c>
      <c r="J771" s="51">
        <v>34</v>
      </c>
      <c r="K771" s="132"/>
      <c r="L771" s="17"/>
      <c r="M771" s="39"/>
      <c r="N771" s="40">
        <f t="shared" ref="N771" si="69">IF(I771=0,"",I771/H770)</f>
        <v>0.9375</v>
      </c>
      <c r="O771" s="41">
        <v>47</v>
      </c>
      <c r="P771" s="42">
        <f t="shared" si="67"/>
        <v>0.8867924528301887</v>
      </c>
      <c r="Q771" s="42">
        <f t="shared" si="68"/>
        <v>0.1132075471698113</v>
      </c>
      <c r="S771" s="52"/>
      <c r="T771" s="52"/>
      <c r="U771" s="52"/>
      <c r="V771" s="52"/>
    </row>
    <row r="772" spans="1:22" ht="15.75" customHeight="1">
      <c r="A772" s="9">
        <v>2402</v>
      </c>
      <c r="B772" s="31"/>
      <c r="C772" s="31"/>
      <c r="D772" s="31"/>
      <c r="E772" s="31"/>
      <c r="F772" s="31"/>
      <c r="G772" s="31"/>
      <c r="H772" s="31"/>
      <c r="I772" s="31">
        <v>12</v>
      </c>
      <c r="J772" s="51">
        <v>12</v>
      </c>
      <c r="K772" s="132"/>
      <c r="L772" s="17"/>
      <c r="M772" s="17"/>
      <c r="N772" s="17"/>
      <c r="O772" s="41">
        <v>16</v>
      </c>
      <c r="P772" s="46"/>
      <c r="Q772" s="29"/>
      <c r="S772" s="52"/>
      <c r="T772" s="52"/>
      <c r="U772" s="52"/>
      <c r="V772" s="52"/>
    </row>
    <row r="773" spans="1:22" ht="15.75" customHeight="1">
      <c r="A773" s="9">
        <v>2501</v>
      </c>
      <c r="B773" s="31"/>
      <c r="C773" s="31"/>
      <c r="D773" s="31"/>
      <c r="E773" s="31"/>
      <c r="F773" s="31"/>
      <c r="G773" s="31"/>
      <c r="H773" s="31"/>
      <c r="I773" s="31">
        <v>4</v>
      </c>
      <c r="J773" s="51">
        <v>3</v>
      </c>
      <c r="K773" s="132"/>
      <c r="L773" s="17"/>
      <c r="M773" s="17"/>
      <c r="N773" s="17"/>
      <c r="O773" s="41">
        <v>4</v>
      </c>
      <c r="P773" s="46"/>
      <c r="Q773" s="29"/>
      <c r="S773" s="52"/>
      <c r="T773" s="52"/>
      <c r="U773" s="52"/>
      <c r="V773" s="52"/>
    </row>
    <row r="774" spans="1:22" ht="15.75" customHeight="1">
      <c r="A774" s="9">
        <v>2502</v>
      </c>
      <c r="B774" s="31"/>
      <c r="C774" s="31"/>
      <c r="D774" s="31"/>
      <c r="E774" s="31"/>
      <c r="F774" s="31"/>
      <c r="G774" s="31"/>
      <c r="H774" s="31"/>
      <c r="I774" s="31">
        <v>1</v>
      </c>
      <c r="J774" s="51">
        <v>1</v>
      </c>
      <c r="K774" s="132"/>
      <c r="L774" s="17"/>
      <c r="M774" s="18"/>
      <c r="N774" s="29"/>
      <c r="O774" s="44">
        <v>1</v>
      </c>
      <c r="P774" s="46"/>
      <c r="Q774" s="29"/>
      <c r="S774" s="52"/>
      <c r="T774" s="52"/>
      <c r="U774" s="52"/>
      <c r="V774" s="52"/>
    </row>
    <row r="775" spans="1:22" ht="15.75" customHeight="1">
      <c r="A775" s="9">
        <v>2601</v>
      </c>
      <c r="B775" s="31"/>
      <c r="C775" s="31"/>
      <c r="D775" s="31"/>
      <c r="E775" s="31"/>
      <c r="F775" s="31"/>
      <c r="G775" s="31"/>
      <c r="H775" s="31"/>
      <c r="I775" s="31"/>
      <c r="J775" s="51"/>
      <c r="K775" s="132"/>
      <c r="L775" s="17"/>
      <c r="M775" s="18"/>
      <c r="N775" s="29"/>
      <c r="O775" s="44"/>
      <c r="P775" s="46"/>
      <c r="Q775" s="29"/>
      <c r="S775" s="52"/>
      <c r="T775" s="52"/>
      <c r="U775" s="52"/>
      <c r="V775" s="52"/>
    </row>
    <row r="776" spans="1:22" ht="15.75" customHeight="1">
      <c r="A776" s="9">
        <v>2602</v>
      </c>
      <c r="B776" s="31"/>
      <c r="C776" s="31"/>
      <c r="D776" s="31"/>
      <c r="E776" s="31"/>
      <c r="F776" s="31"/>
      <c r="G776" s="31"/>
      <c r="H776" s="31"/>
      <c r="I776" s="31"/>
      <c r="J776" s="51"/>
      <c r="K776" s="132"/>
      <c r="L776" s="17"/>
      <c r="M776" s="18"/>
      <c r="N776" s="29"/>
      <c r="O776" s="44"/>
      <c r="P776" s="46"/>
      <c r="Q776" s="29"/>
      <c r="S776" s="52"/>
      <c r="T776" s="52"/>
      <c r="U776" s="52"/>
      <c r="V776" s="52"/>
    </row>
    <row r="777" spans="1:22" ht="15.75" customHeight="1">
      <c r="A777" s="9">
        <v>2701</v>
      </c>
      <c r="B777" s="31"/>
      <c r="C777" s="31"/>
      <c r="D777" s="31"/>
      <c r="E777" s="31"/>
      <c r="F777" s="31"/>
      <c r="G777" s="31"/>
      <c r="H777" s="31"/>
      <c r="I777" s="31"/>
      <c r="J777" s="51"/>
      <c r="K777" s="132"/>
      <c r="L777" s="17"/>
      <c r="M777" s="18"/>
      <c r="N777" s="17"/>
      <c r="O777" s="18"/>
      <c r="P777" s="28"/>
      <c r="Q777" s="29"/>
      <c r="S777" s="52"/>
      <c r="T777" s="52"/>
      <c r="U777" s="52"/>
      <c r="V777" s="52"/>
    </row>
    <row r="778" spans="1:22" ht="15.75" customHeight="1">
      <c r="A778" s="9">
        <v>2702</v>
      </c>
      <c r="B778" s="31"/>
      <c r="C778" s="31"/>
      <c r="D778" s="31"/>
      <c r="E778" s="31"/>
      <c r="F778" s="31"/>
      <c r="G778" s="31"/>
      <c r="H778" s="31"/>
      <c r="I778" s="31"/>
      <c r="J778" s="51"/>
      <c r="K778" s="132"/>
      <c r="L778" s="17"/>
      <c r="M778" s="18"/>
      <c r="N778" s="19" t="s">
        <v>48</v>
      </c>
      <c r="O778" s="20">
        <v>23</v>
      </c>
      <c r="P778" s="21">
        <f>IF(SUM(J766:J774)=0,"",SUM(J766:J774))</f>
        <v>50</v>
      </c>
      <c r="Q778" s="22" t="s">
        <v>3</v>
      </c>
      <c r="S778" s="52"/>
      <c r="T778" s="52"/>
      <c r="U778" s="52"/>
      <c r="V778" s="52"/>
    </row>
    <row r="779" spans="1:22" ht="15.75" customHeight="1">
      <c r="A779" s="9">
        <v>2801</v>
      </c>
      <c r="B779" s="31"/>
      <c r="C779" s="31"/>
      <c r="D779" s="31"/>
      <c r="E779" s="31"/>
      <c r="F779" s="31"/>
      <c r="G779" s="31"/>
      <c r="H779" s="31"/>
      <c r="I779" s="31"/>
      <c r="J779" s="51"/>
      <c r="K779" s="132"/>
      <c r="L779" s="17"/>
      <c r="M779" s="18"/>
      <c r="N779" s="23" t="s">
        <v>50</v>
      </c>
      <c r="O779" s="24">
        <f>IF(O778/B764=0,"",O778/B764)</f>
        <v>0.30666666666666664</v>
      </c>
      <c r="P779" s="25">
        <f>IF(O778/P778=0,"",O778/P778)</f>
        <v>0.46</v>
      </c>
      <c r="Q779" s="26" t="s">
        <v>51</v>
      </c>
      <c r="S779" s="52"/>
      <c r="T779" s="52"/>
      <c r="U779" s="52"/>
      <c r="V779" s="52"/>
    </row>
    <row r="780" spans="1:22" ht="15.75" customHeight="1">
      <c r="A780" s="9">
        <v>2802</v>
      </c>
      <c r="B780" s="115"/>
      <c r="C780" s="115"/>
      <c r="D780" s="115"/>
      <c r="E780" s="115"/>
      <c r="F780" s="115"/>
      <c r="G780" s="115"/>
      <c r="H780" s="115"/>
      <c r="I780" s="115"/>
      <c r="J780" s="51"/>
      <c r="K780" s="133"/>
      <c r="L780" s="48"/>
      <c r="M780" s="49"/>
      <c r="N780" s="11"/>
      <c r="O780" s="12"/>
      <c r="P780" s="12"/>
      <c r="Q780" s="13"/>
      <c r="S780" s="52"/>
      <c r="T780" s="52"/>
      <c r="U780" s="52"/>
      <c r="V780" s="52"/>
    </row>
    <row r="781" spans="1:22" ht="18" customHeight="1">
      <c r="A781" s="14"/>
      <c r="B781" s="193" t="s">
        <v>37</v>
      </c>
      <c r="C781" s="193"/>
      <c r="D781" s="193"/>
      <c r="E781" s="193"/>
      <c r="F781" s="193"/>
      <c r="G781" s="193"/>
      <c r="H781" s="193"/>
      <c r="I781" s="193"/>
      <c r="J781" s="114">
        <f>SUM(J771:J777)</f>
        <v>50</v>
      </c>
      <c r="K781" s="134">
        <f>IF(J771=0,"",J771/B764)</f>
        <v>0.45333333333333331</v>
      </c>
      <c r="L781" s="30">
        <f>IF(J781=0,"",J781/B764)</f>
        <v>0.66666666666666663</v>
      </c>
      <c r="M781" s="30">
        <f>L781-K781</f>
        <v>0.21333333333333332</v>
      </c>
      <c r="N781" s="5"/>
      <c r="O781" s="6"/>
      <c r="P781" s="16"/>
      <c r="Q781" s="5"/>
      <c r="S781" s="52"/>
      <c r="T781" s="52"/>
      <c r="U781" s="52"/>
      <c r="V781" s="52"/>
    </row>
    <row r="782" spans="1:22" ht="12.75" customHeight="1">
      <c r="L782" s="5"/>
      <c r="M782" s="5"/>
      <c r="O782" s="5"/>
      <c r="S782" s="52"/>
      <c r="T782" s="52"/>
      <c r="U782" s="52"/>
      <c r="V782" s="52"/>
    </row>
    <row r="783" spans="1:22" ht="12.75" customHeight="1">
      <c r="L783" s="5"/>
      <c r="M783" s="5"/>
      <c r="O783" s="5"/>
      <c r="S783" s="52"/>
      <c r="T783" s="52"/>
      <c r="U783" s="52"/>
      <c r="V783" s="52"/>
    </row>
    <row r="784" spans="1:22" ht="26.25">
      <c r="B784" s="194" t="s">
        <v>72</v>
      </c>
      <c r="C784" s="194"/>
      <c r="D784" s="194"/>
      <c r="E784" s="194"/>
      <c r="F784" s="194"/>
      <c r="G784" s="194"/>
      <c r="H784" s="194"/>
      <c r="I784" s="194"/>
      <c r="J784" s="113" t="s">
        <v>65</v>
      </c>
      <c r="K784" s="113"/>
      <c r="L784" s="8"/>
      <c r="M784" s="5"/>
      <c r="N784" s="5"/>
      <c r="O784" s="6"/>
      <c r="P784" s="5"/>
      <c r="Q784" s="6"/>
      <c r="R784" s="6"/>
      <c r="S784" s="52"/>
      <c r="T784" s="52"/>
      <c r="U784" s="52"/>
      <c r="V784" s="52"/>
    </row>
    <row r="785" spans="1:22" ht="20.25">
      <c r="A785" s="195" t="s">
        <v>1</v>
      </c>
      <c r="B785" s="197" t="s">
        <v>2</v>
      </c>
      <c r="C785" s="205"/>
      <c r="D785" s="205"/>
      <c r="E785" s="205"/>
      <c r="F785" s="205"/>
      <c r="G785" s="205"/>
      <c r="H785" s="205"/>
      <c r="I785" s="206"/>
      <c r="J785" s="200" t="s">
        <v>3</v>
      </c>
      <c r="K785" s="191" t="s">
        <v>4</v>
      </c>
      <c r="L785" s="191" t="s">
        <v>5</v>
      </c>
      <c r="M785" s="202" t="s">
        <v>6</v>
      </c>
      <c r="N785" s="191" t="s">
        <v>7</v>
      </c>
      <c r="O785" s="189" t="s">
        <v>8</v>
      </c>
      <c r="P785" s="189" t="s">
        <v>9</v>
      </c>
      <c r="Q785" s="191" t="s">
        <v>10</v>
      </c>
      <c r="S785" s="52"/>
      <c r="T785" s="52"/>
      <c r="U785" s="52"/>
      <c r="V785" s="52"/>
    </row>
    <row r="786" spans="1:22" ht="15.75" customHeight="1">
      <c r="A786" s="204"/>
      <c r="B786" s="9" t="s">
        <v>11</v>
      </c>
      <c r="C786" s="9" t="s">
        <v>12</v>
      </c>
      <c r="D786" s="9" t="s">
        <v>13</v>
      </c>
      <c r="E786" s="9" t="s">
        <v>14</v>
      </c>
      <c r="F786" s="9" t="s">
        <v>15</v>
      </c>
      <c r="G786" s="9" t="s">
        <v>16</v>
      </c>
      <c r="H786" s="9" t="s">
        <v>17</v>
      </c>
      <c r="I786" s="9" t="s">
        <v>18</v>
      </c>
      <c r="J786" s="207"/>
      <c r="K786" s="207"/>
      <c r="L786" s="204"/>
      <c r="M786" s="204"/>
      <c r="N786" s="204"/>
      <c r="O786" s="204"/>
      <c r="P786" s="204"/>
      <c r="Q786" s="204"/>
      <c r="S786" s="52"/>
      <c r="T786" s="52"/>
      <c r="U786" s="52"/>
      <c r="V786" s="52"/>
    </row>
    <row r="787" spans="1:22" ht="15.75" customHeight="1">
      <c r="A787" s="9">
        <v>2101</v>
      </c>
      <c r="B787" s="31">
        <v>78</v>
      </c>
      <c r="C787" s="31"/>
      <c r="D787" s="31"/>
      <c r="E787" s="31"/>
      <c r="F787" s="31"/>
      <c r="G787" s="31"/>
      <c r="H787" s="31"/>
      <c r="I787" s="31"/>
      <c r="J787" s="51"/>
      <c r="K787" s="131"/>
      <c r="L787" s="33"/>
      <c r="M787" s="34"/>
      <c r="N787" s="35"/>
      <c r="O787" s="36">
        <f>B787</f>
        <v>78</v>
      </c>
      <c r="P787" s="37"/>
      <c r="Q787" s="35"/>
      <c r="S787" s="52"/>
      <c r="T787" s="52"/>
      <c r="U787" s="52"/>
      <c r="V787" s="52"/>
    </row>
    <row r="788" spans="1:22" ht="15.75">
      <c r="A788" s="9">
        <v>2102</v>
      </c>
      <c r="B788" s="31"/>
      <c r="C788" s="31">
        <v>63</v>
      </c>
      <c r="D788" s="31"/>
      <c r="E788" s="31"/>
      <c r="F788" s="31"/>
      <c r="G788" s="31"/>
      <c r="H788" s="31"/>
      <c r="I788" s="31"/>
      <c r="J788" s="51"/>
      <c r="K788" s="132"/>
      <c r="L788" s="17"/>
      <c r="M788" s="39"/>
      <c r="N788" s="40">
        <f>IF(C788=0,"",C788/B787)</f>
        <v>0.80769230769230771</v>
      </c>
      <c r="O788" s="41">
        <v>63</v>
      </c>
      <c r="P788" s="42">
        <f t="shared" ref="P788:P794" si="70">IF(O788=0,"",O788/O787)</f>
        <v>0.80769230769230771</v>
      </c>
      <c r="Q788" s="42">
        <f t="shared" ref="Q788:Q794" si="71">IF(O788=0,"",100%-P788)</f>
        <v>0.19230769230769229</v>
      </c>
      <c r="S788" s="52"/>
      <c r="T788" s="52"/>
      <c r="U788" s="52"/>
      <c r="V788" s="52"/>
    </row>
    <row r="789" spans="1:22" ht="15.75" customHeight="1">
      <c r="A789" s="9">
        <v>2201</v>
      </c>
      <c r="B789" s="31"/>
      <c r="C789" s="31"/>
      <c r="D789" s="31">
        <v>53</v>
      </c>
      <c r="E789" s="31"/>
      <c r="F789" s="31"/>
      <c r="G789" s="31"/>
      <c r="H789" s="31"/>
      <c r="I789" s="31"/>
      <c r="J789" s="51"/>
      <c r="K789" s="132"/>
      <c r="L789" s="17"/>
      <c r="M789" s="39"/>
      <c r="N789" s="40">
        <f>IF(D789=0,"",D789/C788)</f>
        <v>0.84126984126984128</v>
      </c>
      <c r="O789" s="41">
        <v>55</v>
      </c>
      <c r="P789" s="42">
        <f t="shared" si="70"/>
        <v>0.87301587301587302</v>
      </c>
      <c r="Q789" s="42">
        <f t="shared" si="71"/>
        <v>0.12698412698412698</v>
      </c>
      <c r="R789" s="27">
        <f>O789/O787</f>
        <v>0.70512820512820518</v>
      </c>
      <c r="S789" s="52"/>
      <c r="T789" s="52"/>
      <c r="U789" s="52"/>
      <c r="V789" s="52"/>
    </row>
    <row r="790" spans="1:22" ht="15.75" customHeight="1">
      <c r="A790" s="9">
        <v>2202</v>
      </c>
      <c r="B790" s="31"/>
      <c r="C790" s="31"/>
      <c r="D790" s="31"/>
      <c r="E790" s="31">
        <v>48</v>
      </c>
      <c r="F790" s="31"/>
      <c r="G790" s="31"/>
      <c r="H790" s="31"/>
      <c r="I790" s="31"/>
      <c r="J790" s="51"/>
      <c r="K790" s="132"/>
      <c r="L790" s="17"/>
      <c r="M790" s="39"/>
      <c r="N790" s="40">
        <f>IF(E790=0,"",E790/D789)</f>
        <v>0.90566037735849059</v>
      </c>
      <c r="O790" s="41">
        <v>49</v>
      </c>
      <c r="P790" s="42">
        <f t="shared" si="70"/>
        <v>0.89090909090909087</v>
      </c>
      <c r="Q790" s="42">
        <f t="shared" si="71"/>
        <v>0.10909090909090913</v>
      </c>
      <c r="S790" s="52"/>
      <c r="T790" s="52"/>
      <c r="U790" s="52"/>
      <c r="V790" s="52"/>
    </row>
    <row r="791" spans="1:22" ht="15.75" customHeight="1">
      <c r="A791" s="9">
        <v>2301</v>
      </c>
      <c r="B791" s="31"/>
      <c r="C791" s="31"/>
      <c r="D791" s="31"/>
      <c r="E791" s="31"/>
      <c r="F791" s="31">
        <v>46</v>
      </c>
      <c r="G791" s="31"/>
      <c r="H791" s="31"/>
      <c r="I791" s="31"/>
      <c r="J791" s="51"/>
      <c r="K791" s="132"/>
      <c r="L791" s="17"/>
      <c r="M791" s="39"/>
      <c r="N791" s="40">
        <f>IF(F791=0,"",F791/E790)</f>
        <v>0.95833333333333337</v>
      </c>
      <c r="O791" s="41">
        <v>47</v>
      </c>
      <c r="P791" s="42">
        <f t="shared" si="70"/>
        <v>0.95918367346938771</v>
      </c>
      <c r="Q791" s="42">
        <f t="shared" si="71"/>
        <v>4.081632653061229E-2</v>
      </c>
      <c r="S791" s="52"/>
      <c r="T791" s="52"/>
      <c r="U791" s="52"/>
      <c r="V791" s="52"/>
    </row>
    <row r="792" spans="1:22" ht="15.75" customHeight="1">
      <c r="A792" s="9">
        <v>2302</v>
      </c>
      <c r="B792" s="31"/>
      <c r="C792" s="31"/>
      <c r="D792" s="31"/>
      <c r="E792" s="31"/>
      <c r="F792" s="31"/>
      <c r="G792" s="31">
        <v>44</v>
      </c>
      <c r="H792" s="31"/>
      <c r="I792" s="31"/>
      <c r="J792" s="51"/>
      <c r="K792" s="132"/>
      <c r="L792" s="17"/>
      <c r="M792" s="39"/>
      <c r="N792" s="40">
        <f>IF(G792=0,"",G792/F791)</f>
        <v>0.95652173913043481</v>
      </c>
      <c r="O792" s="41">
        <v>44</v>
      </c>
      <c r="P792" s="42">
        <f t="shared" si="70"/>
        <v>0.93617021276595747</v>
      </c>
      <c r="Q792" s="42">
        <f t="shared" si="71"/>
        <v>6.3829787234042534E-2</v>
      </c>
      <c r="S792" s="52"/>
      <c r="T792" s="52"/>
      <c r="U792" s="52"/>
      <c r="V792" s="52"/>
    </row>
    <row r="793" spans="1:22" ht="15.75" customHeight="1">
      <c r="A793" s="9">
        <v>2401</v>
      </c>
      <c r="B793" s="31"/>
      <c r="C793" s="31"/>
      <c r="D793" s="31"/>
      <c r="E793" s="31"/>
      <c r="F793" s="31"/>
      <c r="G793" s="31"/>
      <c r="H793" s="31">
        <v>42</v>
      </c>
      <c r="I793" s="31"/>
      <c r="J793" s="51"/>
      <c r="K793" s="132"/>
      <c r="L793" s="17"/>
      <c r="M793" s="39"/>
      <c r="N793" s="40">
        <f>IF(H793=0,"",H793/G792)</f>
        <v>0.95454545454545459</v>
      </c>
      <c r="O793" s="41">
        <v>43</v>
      </c>
      <c r="P793" s="42">
        <f t="shared" si="70"/>
        <v>0.97727272727272729</v>
      </c>
      <c r="Q793" s="42">
        <f t="shared" si="71"/>
        <v>2.2727272727272707E-2</v>
      </c>
      <c r="S793" s="52"/>
      <c r="T793" s="52"/>
      <c r="U793" s="52"/>
      <c r="V793" s="52"/>
    </row>
    <row r="794" spans="1:22" ht="15.75" customHeight="1">
      <c r="A794" s="9">
        <v>2402</v>
      </c>
      <c r="B794" s="31"/>
      <c r="C794" s="31"/>
      <c r="D794" s="31"/>
      <c r="E794" s="31"/>
      <c r="F794" s="31"/>
      <c r="G794" s="31"/>
      <c r="H794" s="31"/>
      <c r="I794" s="31">
        <v>40</v>
      </c>
      <c r="J794" s="51">
        <v>32</v>
      </c>
      <c r="K794" s="132"/>
      <c r="L794" s="17"/>
      <c r="M794" s="39"/>
      <c r="N794" s="40">
        <f t="shared" ref="N794" si="72">IF(I794=0,"",I794/H793)</f>
        <v>0.95238095238095233</v>
      </c>
      <c r="O794" s="41">
        <v>43</v>
      </c>
      <c r="P794" s="42">
        <f t="shared" si="70"/>
        <v>1</v>
      </c>
      <c r="Q794" s="42">
        <f t="shared" si="71"/>
        <v>0</v>
      </c>
      <c r="S794" s="52"/>
      <c r="T794" s="52"/>
      <c r="U794" s="52"/>
      <c r="V794" s="52"/>
    </row>
    <row r="795" spans="1:22" ht="15.75" customHeight="1">
      <c r="A795" s="9">
        <v>2501</v>
      </c>
      <c r="B795" s="31"/>
      <c r="C795" s="31"/>
      <c r="D795" s="31"/>
      <c r="E795" s="31"/>
      <c r="F795" s="31"/>
      <c r="G795" s="31"/>
      <c r="H795" s="31"/>
      <c r="I795" s="31">
        <v>6</v>
      </c>
      <c r="J795" s="51">
        <v>9</v>
      </c>
      <c r="K795" s="132"/>
      <c r="L795" s="17"/>
      <c r="M795" s="17"/>
      <c r="N795" s="29"/>
      <c r="O795" s="41">
        <v>10</v>
      </c>
      <c r="P795" s="46"/>
      <c r="Q795" s="29"/>
      <c r="S795" s="52"/>
      <c r="T795" s="52"/>
      <c r="U795" s="52"/>
      <c r="V795" s="52"/>
    </row>
    <row r="796" spans="1:22" ht="15.75" customHeight="1">
      <c r="A796" s="9">
        <v>2502</v>
      </c>
      <c r="B796" s="31"/>
      <c r="C796" s="31"/>
      <c r="D796" s="31"/>
      <c r="E796" s="31"/>
      <c r="F796" s="31"/>
      <c r="G796" s="31"/>
      <c r="H796" s="31"/>
      <c r="I796" s="31">
        <v>1</v>
      </c>
      <c r="J796" s="51"/>
      <c r="K796" s="132"/>
      <c r="L796" s="17"/>
      <c r="M796" s="17"/>
      <c r="N796" s="29"/>
      <c r="O796" s="41">
        <v>1</v>
      </c>
      <c r="P796" s="46"/>
      <c r="Q796" s="29"/>
      <c r="S796" s="52"/>
      <c r="T796" s="52"/>
      <c r="U796" s="52"/>
      <c r="V796" s="52"/>
    </row>
    <row r="797" spans="1:22" ht="15.75" customHeight="1">
      <c r="A797" s="9">
        <v>2601</v>
      </c>
      <c r="B797" s="31"/>
      <c r="C797" s="31"/>
      <c r="D797" s="31"/>
      <c r="E797" s="31"/>
      <c r="F797" s="31"/>
      <c r="G797" s="31"/>
      <c r="H797" s="31"/>
      <c r="I797" s="31">
        <v>1</v>
      </c>
      <c r="J797" s="51">
        <v>1</v>
      </c>
      <c r="K797" s="132"/>
      <c r="L797" s="17"/>
      <c r="M797" s="18"/>
      <c r="N797" s="29"/>
      <c r="O797" s="44">
        <v>1</v>
      </c>
      <c r="P797" s="46"/>
      <c r="Q797" s="29"/>
      <c r="S797" s="52"/>
      <c r="T797" s="52"/>
      <c r="U797" s="52"/>
      <c r="V797" s="52"/>
    </row>
    <row r="798" spans="1:22" ht="15.75" customHeight="1">
      <c r="A798" s="9">
        <v>2602</v>
      </c>
      <c r="B798" s="31"/>
      <c r="C798" s="31"/>
      <c r="D798" s="31"/>
      <c r="E798" s="31"/>
      <c r="F798" s="31"/>
      <c r="G798" s="31"/>
      <c r="H798" s="31"/>
      <c r="I798" s="31"/>
      <c r="J798" s="51"/>
      <c r="K798" s="132"/>
      <c r="L798" s="17"/>
      <c r="M798" s="18"/>
      <c r="N798" s="29"/>
      <c r="O798" s="44"/>
      <c r="P798" s="46"/>
      <c r="Q798" s="29"/>
      <c r="S798" s="52"/>
      <c r="T798" s="52"/>
      <c r="U798" s="52"/>
      <c r="V798" s="52"/>
    </row>
    <row r="799" spans="1:22" ht="15.75" customHeight="1">
      <c r="A799" s="9">
        <v>2701</v>
      </c>
      <c r="B799" s="31"/>
      <c r="C799" s="31"/>
      <c r="D799" s="31"/>
      <c r="E799" s="31"/>
      <c r="F799" s="31"/>
      <c r="G799" s="31"/>
      <c r="H799" s="31"/>
      <c r="I799" s="31"/>
      <c r="J799" s="51"/>
      <c r="K799" s="132"/>
      <c r="L799" s="17"/>
      <c r="M799" s="18"/>
      <c r="N799" s="29"/>
      <c r="O799" s="44"/>
      <c r="P799" s="46"/>
      <c r="Q799" s="29"/>
      <c r="S799" s="52"/>
      <c r="T799" s="52"/>
      <c r="U799" s="52"/>
      <c r="V799" s="52"/>
    </row>
    <row r="800" spans="1:22" ht="15.75" customHeight="1">
      <c r="A800" s="9">
        <v>2702</v>
      </c>
      <c r="B800" s="31"/>
      <c r="C800" s="31"/>
      <c r="D800" s="31"/>
      <c r="E800" s="31"/>
      <c r="F800" s="31"/>
      <c r="G800" s="31"/>
      <c r="H800" s="31"/>
      <c r="I800" s="31"/>
      <c r="J800" s="51"/>
      <c r="K800" s="132"/>
      <c r="L800" s="17"/>
      <c r="M800" s="18"/>
      <c r="N800" s="17"/>
      <c r="O800" s="18"/>
      <c r="P800" s="28"/>
      <c r="Q800" s="29"/>
      <c r="S800" s="52"/>
      <c r="T800" s="52"/>
      <c r="U800" s="52"/>
      <c r="V800" s="52"/>
    </row>
    <row r="801" spans="1:23" ht="15.75" customHeight="1">
      <c r="A801" s="9">
        <v>2801</v>
      </c>
      <c r="B801" s="31"/>
      <c r="C801" s="31"/>
      <c r="D801" s="31"/>
      <c r="E801" s="31"/>
      <c r="F801" s="31"/>
      <c r="G801" s="31"/>
      <c r="H801" s="31"/>
      <c r="I801" s="31"/>
      <c r="J801" s="51"/>
      <c r="K801" s="132"/>
      <c r="L801" s="17"/>
      <c r="M801" s="18"/>
      <c r="N801" s="19" t="s">
        <v>48</v>
      </c>
      <c r="O801" s="20">
        <v>7</v>
      </c>
      <c r="P801" s="21">
        <f>IF(SUM(J789:J797)=0,"",SUM(J789:J797))</f>
        <v>42</v>
      </c>
      <c r="Q801" s="22" t="s">
        <v>3</v>
      </c>
      <c r="S801" s="52"/>
      <c r="T801" s="52"/>
      <c r="U801" s="52"/>
      <c r="V801" s="52"/>
    </row>
    <row r="802" spans="1:23" ht="15.75" customHeight="1">
      <c r="A802" s="9">
        <v>2802</v>
      </c>
      <c r="B802" s="31"/>
      <c r="C802" s="31"/>
      <c r="D802" s="31"/>
      <c r="E802" s="31"/>
      <c r="F802" s="31"/>
      <c r="G802" s="31"/>
      <c r="H802" s="31"/>
      <c r="I802" s="31"/>
      <c r="J802" s="51"/>
      <c r="K802" s="132"/>
      <c r="L802" s="17"/>
      <c r="M802" s="18"/>
      <c r="N802" s="23" t="s">
        <v>50</v>
      </c>
      <c r="O802" s="24">
        <f>IF(O801/B787=0,"",O801/B787)</f>
        <v>8.9743589743589744E-2</v>
      </c>
      <c r="P802" s="25">
        <f>IF(O801/P801=0,"",O801/P801)</f>
        <v>0.16666666666666666</v>
      </c>
      <c r="Q802" s="26" t="s">
        <v>51</v>
      </c>
      <c r="S802" s="52"/>
      <c r="T802" s="52"/>
      <c r="U802" s="52"/>
      <c r="V802" s="52"/>
      <c r="W802" s="68">
        <f>AVERAGE(R789,R812)</f>
        <v>0.74938949938949939</v>
      </c>
    </row>
    <row r="803" spans="1:23" ht="15.75" customHeight="1">
      <c r="A803" s="9">
        <v>2901</v>
      </c>
      <c r="B803" s="115"/>
      <c r="C803" s="115"/>
      <c r="D803" s="115"/>
      <c r="E803" s="115"/>
      <c r="F803" s="115"/>
      <c r="G803" s="115"/>
      <c r="H803" s="115"/>
      <c r="I803" s="115"/>
      <c r="J803" s="51"/>
      <c r="K803" s="133"/>
      <c r="L803" s="48"/>
      <c r="M803" s="49"/>
      <c r="N803" s="11"/>
      <c r="O803" s="12"/>
      <c r="P803" s="12"/>
      <c r="Q803" s="13"/>
      <c r="S803" s="52"/>
      <c r="T803" s="52"/>
      <c r="U803" s="52"/>
      <c r="V803" s="52"/>
    </row>
    <row r="804" spans="1:23" ht="18" customHeight="1">
      <c r="A804" s="14"/>
      <c r="B804" s="193" t="s">
        <v>37</v>
      </c>
      <c r="C804" s="193"/>
      <c r="D804" s="193"/>
      <c r="E804" s="193"/>
      <c r="F804" s="193"/>
      <c r="G804" s="193"/>
      <c r="H804" s="193"/>
      <c r="I804" s="193"/>
      <c r="J804" s="114">
        <f>SUM(J794:J803)</f>
        <v>42</v>
      </c>
      <c r="K804" s="134">
        <f>IF(J794=0,"",J794/B787)</f>
        <v>0.41025641025641024</v>
      </c>
      <c r="L804" s="30">
        <f>IF(J804=0,"",J804/B787)</f>
        <v>0.53846153846153844</v>
      </c>
      <c r="M804" s="30">
        <f>L804-K804</f>
        <v>0.12820512820512819</v>
      </c>
      <c r="N804" s="5"/>
      <c r="O804" s="6"/>
      <c r="P804" s="16"/>
      <c r="Q804" s="5"/>
      <c r="S804" s="52"/>
      <c r="T804" s="52"/>
      <c r="U804" s="52"/>
      <c r="V804" s="52"/>
    </row>
    <row r="805" spans="1:23" ht="12.75" customHeight="1">
      <c r="L805" s="5"/>
      <c r="M805" s="5"/>
      <c r="O805" s="5"/>
      <c r="S805" s="52"/>
      <c r="T805" s="52"/>
      <c r="U805" s="52"/>
      <c r="V805" s="52"/>
    </row>
    <row r="806" spans="1:23" ht="12.75" customHeight="1">
      <c r="L806" s="5"/>
      <c r="M806" s="5"/>
      <c r="O806" s="5"/>
      <c r="S806" s="52"/>
      <c r="T806" s="52"/>
      <c r="U806" s="52"/>
      <c r="V806" s="52"/>
    </row>
    <row r="807" spans="1:23" ht="26.25">
      <c r="B807" s="194" t="s">
        <v>72</v>
      </c>
      <c r="C807" s="194"/>
      <c r="D807" s="194"/>
      <c r="E807" s="194"/>
      <c r="F807" s="194"/>
      <c r="G807" s="194"/>
      <c r="H807" s="194"/>
      <c r="I807" s="194"/>
      <c r="J807" s="113" t="s">
        <v>66</v>
      </c>
      <c r="K807" s="113"/>
      <c r="L807" s="8"/>
      <c r="M807" s="5"/>
      <c r="N807" s="5"/>
      <c r="O807" s="6"/>
      <c r="P807" s="5"/>
      <c r="Q807" s="6"/>
      <c r="R807" s="6"/>
      <c r="S807" s="52"/>
      <c r="T807" s="52"/>
      <c r="U807" s="52"/>
      <c r="V807" s="52"/>
    </row>
    <row r="808" spans="1:23" ht="20.25">
      <c r="A808" s="195" t="s">
        <v>1</v>
      </c>
      <c r="B808" s="197" t="s">
        <v>2</v>
      </c>
      <c r="C808" s="205"/>
      <c r="D808" s="205"/>
      <c r="E808" s="205"/>
      <c r="F808" s="205"/>
      <c r="G808" s="205"/>
      <c r="H808" s="205"/>
      <c r="I808" s="206"/>
      <c r="J808" s="200" t="s">
        <v>3</v>
      </c>
      <c r="K808" s="191" t="s">
        <v>4</v>
      </c>
      <c r="L808" s="191" t="s">
        <v>5</v>
      </c>
      <c r="M808" s="202" t="s">
        <v>6</v>
      </c>
      <c r="N808" s="191" t="s">
        <v>7</v>
      </c>
      <c r="O808" s="189" t="s">
        <v>8</v>
      </c>
      <c r="P808" s="189" t="s">
        <v>9</v>
      </c>
      <c r="Q808" s="191" t="s">
        <v>10</v>
      </c>
      <c r="S808" s="52"/>
      <c r="T808" s="52"/>
      <c r="U808" s="52"/>
      <c r="V808" s="52"/>
    </row>
    <row r="809" spans="1:23" ht="15.75">
      <c r="A809" s="204"/>
      <c r="B809" s="9" t="s">
        <v>11</v>
      </c>
      <c r="C809" s="9" t="s">
        <v>12</v>
      </c>
      <c r="D809" s="9" t="s">
        <v>13</v>
      </c>
      <c r="E809" s="9" t="s">
        <v>14</v>
      </c>
      <c r="F809" s="9" t="s">
        <v>15</v>
      </c>
      <c r="G809" s="9" t="s">
        <v>16</v>
      </c>
      <c r="H809" s="9" t="s">
        <v>17</v>
      </c>
      <c r="I809" s="9" t="s">
        <v>18</v>
      </c>
      <c r="J809" s="207"/>
      <c r="K809" s="207"/>
      <c r="L809" s="204"/>
      <c r="M809" s="204"/>
      <c r="N809" s="204"/>
      <c r="O809" s="204"/>
      <c r="P809" s="204"/>
      <c r="Q809" s="204"/>
      <c r="S809" s="52"/>
      <c r="T809" s="52"/>
      <c r="U809" s="52"/>
      <c r="V809" s="52"/>
    </row>
    <row r="810" spans="1:23" ht="15.75" customHeight="1">
      <c r="A810" s="9">
        <v>2102</v>
      </c>
      <c r="B810" s="31">
        <v>63</v>
      </c>
      <c r="C810" s="31"/>
      <c r="D810" s="31"/>
      <c r="E810" s="31"/>
      <c r="F810" s="31"/>
      <c r="G810" s="31"/>
      <c r="H810" s="31"/>
      <c r="I810" s="31"/>
      <c r="J810" s="51"/>
      <c r="K810" s="131"/>
      <c r="L810" s="33"/>
      <c r="M810" s="34"/>
      <c r="N810" s="35"/>
      <c r="O810" s="36">
        <f>B810</f>
        <v>63</v>
      </c>
      <c r="P810" s="37"/>
      <c r="Q810" s="35"/>
      <c r="S810" s="52"/>
      <c r="T810" s="52"/>
      <c r="U810" s="52"/>
      <c r="V810" s="52"/>
    </row>
    <row r="811" spans="1:23" ht="15.75" customHeight="1">
      <c r="A811" s="9">
        <v>2201</v>
      </c>
      <c r="B811" s="31"/>
      <c r="C811" s="31">
        <v>53</v>
      </c>
      <c r="D811" s="31"/>
      <c r="E811" s="31"/>
      <c r="F811" s="31"/>
      <c r="G811" s="31"/>
      <c r="H811" s="31"/>
      <c r="I811" s="31"/>
      <c r="J811" s="51"/>
      <c r="K811" s="132"/>
      <c r="L811" s="17"/>
      <c r="M811" s="39"/>
      <c r="N811" s="40">
        <f>IF(C811=0,"",C811/B810)</f>
        <v>0.84126984126984128</v>
      </c>
      <c r="O811" s="41">
        <v>54</v>
      </c>
      <c r="P811" s="42">
        <f t="shared" ref="P811:P817" si="73">IF(O811=0,"",O811/O810)</f>
        <v>0.8571428571428571</v>
      </c>
      <c r="Q811" s="42">
        <f t="shared" ref="Q811:Q817" si="74">IF(O811=0,"",100%-P811)</f>
        <v>0.1428571428571429</v>
      </c>
      <c r="S811" s="52"/>
      <c r="T811" s="52"/>
      <c r="U811" s="52"/>
      <c r="V811" s="52"/>
    </row>
    <row r="812" spans="1:23" ht="15.75" customHeight="1">
      <c r="A812" s="9">
        <v>2202</v>
      </c>
      <c r="B812" s="31"/>
      <c r="C812" s="31"/>
      <c r="D812" s="31">
        <v>50</v>
      </c>
      <c r="E812" s="31"/>
      <c r="F812" s="31"/>
      <c r="G812" s="31"/>
      <c r="H812" s="31"/>
      <c r="I812" s="31"/>
      <c r="J812" s="51"/>
      <c r="K812" s="132"/>
      <c r="L812" s="17"/>
      <c r="M812" s="39"/>
      <c r="N812" s="40">
        <f>IF(D812=0,"",D812/C811)</f>
        <v>0.94339622641509435</v>
      </c>
      <c r="O812" s="41">
        <v>50</v>
      </c>
      <c r="P812" s="42">
        <f t="shared" si="73"/>
        <v>0.92592592592592593</v>
      </c>
      <c r="Q812" s="42">
        <f t="shared" si="74"/>
        <v>7.407407407407407E-2</v>
      </c>
      <c r="R812" s="27">
        <f>O812/O810</f>
        <v>0.79365079365079361</v>
      </c>
      <c r="S812" s="52"/>
      <c r="T812" s="52"/>
      <c r="U812" s="52"/>
      <c r="V812" s="52"/>
    </row>
    <row r="813" spans="1:23" ht="15.75" customHeight="1">
      <c r="A813" s="9">
        <v>2301</v>
      </c>
      <c r="B813" s="31"/>
      <c r="C813" s="31"/>
      <c r="D813" s="31"/>
      <c r="E813" s="31">
        <v>48</v>
      </c>
      <c r="F813" s="31"/>
      <c r="G813" s="31"/>
      <c r="H813" s="31"/>
      <c r="I813" s="31"/>
      <c r="J813" s="51"/>
      <c r="K813" s="132"/>
      <c r="L813" s="17"/>
      <c r="M813" s="39"/>
      <c r="N813" s="40">
        <f>IF(E813=0,"",E813/D812)</f>
        <v>0.96</v>
      </c>
      <c r="O813" s="41">
        <v>50</v>
      </c>
      <c r="P813" s="42">
        <f t="shared" si="73"/>
        <v>1</v>
      </c>
      <c r="Q813" s="42">
        <f t="shared" si="74"/>
        <v>0</v>
      </c>
      <c r="S813" s="52"/>
      <c r="T813" s="52"/>
      <c r="U813" s="52"/>
      <c r="V813" s="52"/>
    </row>
    <row r="814" spans="1:23" ht="15.75" customHeight="1">
      <c r="A814" s="9">
        <v>2302</v>
      </c>
      <c r="B814" s="31"/>
      <c r="C814" s="31"/>
      <c r="D814" s="31"/>
      <c r="E814" s="31"/>
      <c r="F814" s="31">
        <v>46</v>
      </c>
      <c r="G814" s="31"/>
      <c r="H814" s="31"/>
      <c r="I814" s="31"/>
      <c r="J814" s="51"/>
      <c r="K814" s="132"/>
      <c r="L814" s="17"/>
      <c r="M814" s="39"/>
      <c r="N814" s="40">
        <f>IF(F814=0,"",F814/E813)</f>
        <v>0.95833333333333337</v>
      </c>
      <c r="O814" s="41">
        <v>49</v>
      </c>
      <c r="P814" s="42">
        <f t="shared" si="73"/>
        <v>0.98</v>
      </c>
      <c r="Q814" s="42">
        <f t="shared" si="74"/>
        <v>2.0000000000000018E-2</v>
      </c>
      <c r="S814" s="52"/>
      <c r="T814" s="52"/>
      <c r="U814" s="52"/>
      <c r="V814" s="52"/>
    </row>
    <row r="815" spans="1:23" ht="15.75" customHeight="1">
      <c r="A815" s="9">
        <v>2401</v>
      </c>
      <c r="B815" s="31"/>
      <c r="C815" s="31"/>
      <c r="D815" s="31"/>
      <c r="E815" s="31"/>
      <c r="F815" s="31"/>
      <c r="G815" s="31">
        <v>46</v>
      </c>
      <c r="H815" s="31"/>
      <c r="I815" s="31"/>
      <c r="J815" s="51"/>
      <c r="K815" s="132"/>
      <c r="L815" s="17"/>
      <c r="M815" s="39"/>
      <c r="N815" s="40">
        <f>IF(G815=0,"",G815/F814)</f>
        <v>1</v>
      </c>
      <c r="O815" s="41">
        <v>49</v>
      </c>
      <c r="P815" s="42">
        <f t="shared" si="73"/>
        <v>1</v>
      </c>
      <c r="Q815" s="42">
        <f t="shared" si="74"/>
        <v>0</v>
      </c>
      <c r="S815" s="52"/>
      <c r="T815" s="52"/>
      <c r="U815" s="52"/>
      <c r="V815" s="52"/>
    </row>
    <row r="816" spans="1:23" ht="15.75" customHeight="1">
      <c r="A816" s="9">
        <v>2402</v>
      </c>
      <c r="B816" s="31"/>
      <c r="C816" s="31"/>
      <c r="D816" s="31"/>
      <c r="E816" s="31"/>
      <c r="F816" s="31"/>
      <c r="G816" s="31"/>
      <c r="H816" s="31">
        <v>44</v>
      </c>
      <c r="I816" s="31"/>
      <c r="J816" s="51"/>
      <c r="K816" s="132"/>
      <c r="L816" s="17"/>
      <c r="M816" s="39"/>
      <c r="N816" s="40">
        <f>IF(H816=0,"",H816/G815)</f>
        <v>0.95652173913043481</v>
      </c>
      <c r="O816" s="41">
        <v>49</v>
      </c>
      <c r="P816" s="42">
        <f t="shared" si="73"/>
        <v>1</v>
      </c>
      <c r="Q816" s="42">
        <f t="shared" si="74"/>
        <v>0</v>
      </c>
      <c r="S816" s="52"/>
      <c r="T816" s="52"/>
      <c r="U816" s="52"/>
      <c r="V816" s="52"/>
    </row>
    <row r="817" spans="1:22" ht="15.75" customHeight="1">
      <c r="A817" s="9">
        <v>2501</v>
      </c>
      <c r="B817" s="31"/>
      <c r="C817" s="31"/>
      <c r="D817" s="31"/>
      <c r="E817" s="31"/>
      <c r="F817" s="31"/>
      <c r="G817" s="31"/>
      <c r="H817" s="31"/>
      <c r="I817" s="31">
        <v>42</v>
      </c>
      <c r="J817" s="51">
        <v>37</v>
      </c>
      <c r="K817" s="132"/>
      <c r="L817" s="17"/>
      <c r="M817" s="39"/>
      <c r="N817" s="40">
        <f t="shared" ref="N817" si="75">IF(I817=0,"",I817/H816)</f>
        <v>0.95454545454545459</v>
      </c>
      <c r="O817" s="41">
        <v>47</v>
      </c>
      <c r="P817" s="42">
        <f t="shared" si="73"/>
        <v>0.95918367346938771</v>
      </c>
      <c r="Q817" s="42">
        <f t="shared" si="74"/>
        <v>4.081632653061229E-2</v>
      </c>
      <c r="S817" s="52"/>
      <c r="T817" s="52"/>
      <c r="U817" s="52"/>
      <c r="V817" s="52"/>
    </row>
    <row r="818" spans="1:22" ht="15.75" customHeight="1">
      <c r="A818" s="9">
        <v>2502</v>
      </c>
      <c r="B818" s="31"/>
      <c r="C818" s="31"/>
      <c r="D818" s="31"/>
      <c r="E818" s="31"/>
      <c r="F818" s="31"/>
      <c r="G818" s="31"/>
      <c r="H818" s="31"/>
      <c r="I818" s="31">
        <v>8</v>
      </c>
      <c r="J818" s="51">
        <v>6</v>
      </c>
      <c r="K818" s="132"/>
      <c r="L818" s="17"/>
      <c r="M818" s="17"/>
      <c r="N818" s="29"/>
      <c r="O818" s="41">
        <v>12</v>
      </c>
      <c r="P818" s="46"/>
      <c r="Q818" s="29"/>
      <c r="S818" s="52"/>
      <c r="T818" s="52"/>
      <c r="U818" s="52"/>
      <c r="V818" s="52"/>
    </row>
    <row r="819" spans="1:22" ht="15.75" customHeight="1">
      <c r="A819" s="9">
        <v>2601</v>
      </c>
      <c r="B819" s="31"/>
      <c r="C819" s="31"/>
      <c r="D819" s="31"/>
      <c r="E819" s="31"/>
      <c r="F819" s="31"/>
      <c r="G819" s="31"/>
      <c r="H819" s="31"/>
      <c r="I819" s="31">
        <v>3</v>
      </c>
      <c r="J819" s="51">
        <v>5</v>
      </c>
      <c r="K819" s="132"/>
      <c r="L819" s="17"/>
      <c r="M819" s="17"/>
      <c r="N819" s="29"/>
      <c r="O819" s="41">
        <v>5</v>
      </c>
      <c r="P819" s="46"/>
      <c r="Q819" s="29"/>
      <c r="S819" s="52"/>
      <c r="T819" s="52"/>
      <c r="U819" s="52"/>
      <c r="V819" s="52"/>
    </row>
    <row r="820" spans="1:22" ht="15.75" customHeight="1">
      <c r="A820" s="9">
        <v>2602</v>
      </c>
      <c r="B820" s="31"/>
      <c r="C820" s="31"/>
      <c r="D820" s="31"/>
      <c r="E820" s="31"/>
      <c r="F820" s="31"/>
      <c r="G820" s="31"/>
      <c r="H820" s="31"/>
      <c r="I820" s="31"/>
      <c r="J820" s="51"/>
      <c r="K820" s="132"/>
      <c r="L820" s="17"/>
      <c r="M820" s="17"/>
      <c r="N820" s="29"/>
      <c r="O820" s="44"/>
      <c r="P820" s="46"/>
      <c r="Q820" s="29"/>
      <c r="S820" s="52"/>
      <c r="T820" s="52"/>
      <c r="U820" s="52"/>
      <c r="V820" s="52"/>
    </row>
    <row r="821" spans="1:22" ht="15.75" customHeight="1">
      <c r="A821" s="9">
        <v>2701</v>
      </c>
      <c r="B821" s="31"/>
      <c r="C821" s="31"/>
      <c r="D821" s="31"/>
      <c r="E821" s="31"/>
      <c r="F821" s="31"/>
      <c r="G821" s="31"/>
      <c r="H821" s="31"/>
      <c r="I821" s="31"/>
      <c r="J821" s="51"/>
      <c r="K821" s="132"/>
      <c r="L821" s="17"/>
      <c r="M821" s="17"/>
      <c r="N821" s="29"/>
      <c r="O821" s="44"/>
      <c r="P821" s="46"/>
      <c r="Q821" s="29"/>
      <c r="S821" s="52"/>
      <c r="T821" s="52"/>
      <c r="U821" s="52"/>
      <c r="V821" s="52"/>
    </row>
    <row r="822" spans="1:22" ht="15.75" customHeight="1">
      <c r="A822" s="9">
        <v>2702</v>
      </c>
      <c r="B822" s="31"/>
      <c r="C822" s="31"/>
      <c r="D822" s="31"/>
      <c r="E822" s="31"/>
      <c r="F822" s="31"/>
      <c r="G822" s="31"/>
      <c r="H822" s="31"/>
      <c r="I822" s="31"/>
      <c r="J822" s="51"/>
      <c r="K822" s="132"/>
      <c r="L822" s="17"/>
      <c r="M822" s="18"/>
      <c r="N822" s="29"/>
      <c r="O822" s="44"/>
      <c r="P822" s="46"/>
      <c r="Q822" s="29"/>
      <c r="S822" s="52"/>
      <c r="T822" s="52"/>
      <c r="U822" s="52"/>
      <c r="V822" s="52"/>
    </row>
    <row r="823" spans="1:22" ht="15.75" customHeight="1">
      <c r="A823" s="9">
        <v>2801</v>
      </c>
      <c r="B823" s="31"/>
      <c r="C823" s="31"/>
      <c r="D823" s="31"/>
      <c r="E823" s="31"/>
      <c r="F823" s="31"/>
      <c r="G823" s="31"/>
      <c r="H823" s="31"/>
      <c r="I823" s="31"/>
      <c r="J823" s="51"/>
      <c r="K823" s="132"/>
      <c r="L823" s="17"/>
      <c r="M823" s="18"/>
      <c r="N823" s="17"/>
      <c r="O823" s="18"/>
      <c r="P823" s="28"/>
      <c r="Q823" s="29"/>
      <c r="S823" s="52"/>
      <c r="T823" s="52"/>
      <c r="U823" s="52"/>
      <c r="V823" s="52"/>
    </row>
    <row r="824" spans="1:22" ht="15.75">
      <c r="A824" s="9">
        <v>2802</v>
      </c>
      <c r="B824" s="31"/>
      <c r="C824" s="31"/>
      <c r="D824" s="31"/>
      <c r="E824" s="31"/>
      <c r="F824" s="31"/>
      <c r="G824" s="31"/>
      <c r="H824" s="31"/>
      <c r="I824" s="31"/>
      <c r="J824" s="51"/>
      <c r="K824" s="132"/>
      <c r="L824" s="17"/>
      <c r="M824" s="18"/>
      <c r="N824" s="19" t="s">
        <v>48</v>
      </c>
      <c r="O824" s="20">
        <v>9</v>
      </c>
      <c r="P824" s="21">
        <f>IF(SUM(J812:J820)=0,"",SUM(J812:J820))</f>
        <v>48</v>
      </c>
      <c r="Q824" s="22" t="s">
        <v>3</v>
      </c>
      <c r="S824" s="52"/>
      <c r="T824" s="52"/>
      <c r="U824" s="52"/>
      <c r="V824" s="52"/>
    </row>
    <row r="825" spans="1:22" ht="15.75" customHeight="1">
      <c r="A825" s="9">
        <v>2901</v>
      </c>
      <c r="B825" s="31"/>
      <c r="C825" s="31"/>
      <c r="D825" s="31"/>
      <c r="E825" s="31"/>
      <c r="F825" s="31"/>
      <c r="G825" s="31"/>
      <c r="H825" s="31"/>
      <c r="I825" s="31"/>
      <c r="J825" s="51"/>
      <c r="K825" s="132"/>
      <c r="L825" s="17"/>
      <c r="M825" s="18"/>
      <c r="N825" s="23" t="s">
        <v>50</v>
      </c>
      <c r="O825" s="24">
        <f>IF(O824/B810=0,"",O824/B810)</f>
        <v>0.14285714285714285</v>
      </c>
      <c r="P825" s="25">
        <f>IF(O824/P824=0,"",O824/P824)</f>
        <v>0.1875</v>
      </c>
      <c r="Q825" s="26" t="s">
        <v>51</v>
      </c>
      <c r="S825" s="52"/>
      <c r="T825" s="52"/>
      <c r="U825" s="52"/>
      <c r="V825" s="52"/>
    </row>
    <row r="826" spans="1:22" ht="15.75" customHeight="1">
      <c r="A826" s="9">
        <v>2902</v>
      </c>
      <c r="B826" s="115"/>
      <c r="C826" s="115"/>
      <c r="D826" s="115"/>
      <c r="E826" s="115"/>
      <c r="F826" s="115"/>
      <c r="G826" s="115"/>
      <c r="H826" s="115"/>
      <c r="I826" s="115"/>
      <c r="J826" s="51"/>
      <c r="K826" s="133"/>
      <c r="L826" s="48"/>
      <c r="M826" s="49"/>
      <c r="N826" s="11"/>
      <c r="O826" s="12"/>
      <c r="P826" s="12"/>
      <c r="Q826" s="13"/>
      <c r="S826" s="52"/>
      <c r="T826" s="52"/>
      <c r="U826" s="52"/>
      <c r="V826" s="52"/>
    </row>
    <row r="827" spans="1:22" ht="18" customHeight="1">
      <c r="A827" s="14"/>
      <c r="B827" s="193" t="s">
        <v>37</v>
      </c>
      <c r="C827" s="193"/>
      <c r="D827" s="193"/>
      <c r="E827" s="193"/>
      <c r="F827" s="193"/>
      <c r="G827" s="193"/>
      <c r="H827" s="193"/>
      <c r="I827" s="193"/>
      <c r="J827" s="114">
        <f>SUM(J817:J826)</f>
        <v>48</v>
      </c>
      <c r="K827" s="134">
        <f>IF(J817=0,"",J817/B810)</f>
        <v>0.58730158730158732</v>
      </c>
      <c r="L827" s="30">
        <f>IF(J827=0,"",J827/B810)</f>
        <v>0.76190476190476186</v>
      </c>
      <c r="M827" s="30">
        <f>L827-K827</f>
        <v>0.17460317460317454</v>
      </c>
      <c r="N827" s="5"/>
      <c r="O827" s="6"/>
      <c r="P827" s="16"/>
      <c r="Q827" s="5"/>
      <c r="S827" s="52"/>
      <c r="T827" s="52"/>
      <c r="U827" s="52"/>
      <c r="V827" s="52"/>
    </row>
    <row r="828" spans="1:22" ht="12.75" customHeight="1">
      <c r="L828" s="5"/>
      <c r="M828" s="5"/>
      <c r="O828" s="5"/>
      <c r="S828" s="52"/>
      <c r="T828" s="52"/>
      <c r="U828" s="52"/>
      <c r="V828" s="52"/>
    </row>
    <row r="829" spans="1:22" ht="12.75" customHeight="1">
      <c r="L829" s="5"/>
      <c r="M829" s="5"/>
      <c r="O829" s="5"/>
      <c r="S829" s="52"/>
      <c r="T829" s="52"/>
      <c r="U829" s="52"/>
      <c r="V829" s="52"/>
    </row>
    <row r="830" spans="1:22" ht="26.25" customHeight="1">
      <c r="B830" s="194" t="s">
        <v>72</v>
      </c>
      <c r="C830" s="194"/>
      <c r="D830" s="194"/>
      <c r="E830" s="194"/>
      <c r="F830" s="194"/>
      <c r="G830" s="194"/>
      <c r="H830" s="194"/>
      <c r="I830" s="194"/>
      <c r="J830" s="113" t="s">
        <v>68</v>
      </c>
      <c r="K830" s="113"/>
      <c r="L830" s="8"/>
      <c r="M830" s="5"/>
      <c r="N830" s="5"/>
      <c r="O830" s="6"/>
      <c r="P830" s="5"/>
      <c r="Q830" s="6"/>
      <c r="R830" s="6"/>
      <c r="S830" s="52"/>
      <c r="T830" s="52"/>
      <c r="U830" s="52"/>
      <c r="V830" s="52"/>
    </row>
    <row r="831" spans="1:22" ht="20.25">
      <c r="A831" s="195" t="s">
        <v>1</v>
      </c>
      <c r="B831" s="197" t="s">
        <v>2</v>
      </c>
      <c r="C831" s="205"/>
      <c r="D831" s="205"/>
      <c r="E831" s="205"/>
      <c r="F831" s="205"/>
      <c r="G831" s="205"/>
      <c r="H831" s="205"/>
      <c r="I831" s="206"/>
      <c r="J831" s="200" t="s">
        <v>3</v>
      </c>
      <c r="K831" s="191" t="s">
        <v>4</v>
      </c>
      <c r="L831" s="191" t="s">
        <v>5</v>
      </c>
      <c r="M831" s="202" t="s">
        <v>6</v>
      </c>
      <c r="N831" s="191" t="s">
        <v>7</v>
      </c>
      <c r="O831" s="189" t="s">
        <v>8</v>
      </c>
      <c r="P831" s="189" t="s">
        <v>9</v>
      </c>
      <c r="Q831" s="191" t="s">
        <v>10</v>
      </c>
      <c r="S831" s="52"/>
      <c r="T831" s="52"/>
      <c r="U831" s="52"/>
      <c r="V831" s="52"/>
    </row>
    <row r="832" spans="1:22" ht="15.75">
      <c r="A832" s="204"/>
      <c r="B832" s="9" t="s">
        <v>11</v>
      </c>
      <c r="C832" s="9" t="s">
        <v>12</v>
      </c>
      <c r="D832" s="9" t="s">
        <v>13</v>
      </c>
      <c r="E832" s="9" t="s">
        <v>14</v>
      </c>
      <c r="F832" s="9" t="s">
        <v>15</v>
      </c>
      <c r="G832" s="9" t="s">
        <v>16</v>
      </c>
      <c r="H832" s="9" t="s">
        <v>17</v>
      </c>
      <c r="I832" s="9" t="s">
        <v>18</v>
      </c>
      <c r="J832" s="207"/>
      <c r="K832" s="207"/>
      <c r="L832" s="204"/>
      <c r="M832" s="204"/>
      <c r="N832" s="204"/>
      <c r="O832" s="204"/>
      <c r="P832" s="204"/>
      <c r="Q832" s="204"/>
      <c r="S832" s="52"/>
      <c r="T832" s="52"/>
      <c r="U832" s="52"/>
      <c r="V832" s="52"/>
    </row>
    <row r="833" spans="1:22" ht="15.75" customHeight="1">
      <c r="A833" s="9">
        <v>2201</v>
      </c>
      <c r="B833" s="31">
        <v>81</v>
      </c>
      <c r="C833" s="31"/>
      <c r="D833" s="31"/>
      <c r="E833" s="31"/>
      <c r="F833" s="31"/>
      <c r="G833" s="31"/>
      <c r="H833" s="31"/>
      <c r="I833" s="31"/>
      <c r="J833" s="51"/>
      <c r="K833" s="131"/>
      <c r="L833" s="33"/>
      <c r="M833" s="34"/>
      <c r="N833" s="35"/>
      <c r="O833" s="36">
        <f>B833</f>
        <v>81</v>
      </c>
      <c r="P833" s="37"/>
      <c r="Q833" s="35"/>
      <c r="S833" s="52"/>
      <c r="T833" s="52"/>
      <c r="U833" s="52"/>
      <c r="V833" s="52"/>
    </row>
    <row r="834" spans="1:22" ht="15.75" customHeight="1">
      <c r="A834" s="9">
        <v>2202</v>
      </c>
      <c r="B834" s="31"/>
      <c r="C834" s="31">
        <v>63</v>
      </c>
      <c r="D834" s="31"/>
      <c r="E834" s="31"/>
      <c r="F834" s="31"/>
      <c r="G834" s="31"/>
      <c r="H834" s="31"/>
      <c r="I834" s="31"/>
      <c r="J834" s="51"/>
      <c r="K834" s="132"/>
      <c r="L834" s="17"/>
      <c r="M834" s="39"/>
      <c r="N834" s="40">
        <f>IF(C834=0,"",C834/B833)</f>
        <v>0.77777777777777779</v>
      </c>
      <c r="O834" s="41">
        <v>65</v>
      </c>
      <c r="P834" s="42">
        <f t="shared" ref="P834:P840" si="76">IF(O834=0,"",O834/O833)</f>
        <v>0.80246913580246915</v>
      </c>
      <c r="Q834" s="42">
        <f t="shared" ref="Q834:Q840" si="77">IF(O834=0,"",100%-P834)</f>
        <v>0.19753086419753085</v>
      </c>
      <c r="S834" s="52"/>
      <c r="T834" s="52"/>
      <c r="U834" s="52"/>
      <c r="V834" s="52"/>
    </row>
    <row r="835" spans="1:22" ht="15.75" customHeight="1">
      <c r="A835" s="9">
        <v>2301</v>
      </c>
      <c r="B835" s="31"/>
      <c r="C835" s="31"/>
      <c r="D835" s="31">
        <v>60</v>
      </c>
      <c r="E835" s="31"/>
      <c r="F835" s="31"/>
      <c r="G835" s="31"/>
      <c r="H835" s="31"/>
      <c r="I835" s="31"/>
      <c r="J835" s="51"/>
      <c r="K835" s="132"/>
      <c r="L835" s="17"/>
      <c r="M835" s="39"/>
      <c r="N835" s="40">
        <f>IF(D835=0,"",D835/C834)</f>
        <v>0.95238095238095233</v>
      </c>
      <c r="O835" s="41">
        <v>62</v>
      </c>
      <c r="P835" s="42">
        <f t="shared" si="76"/>
        <v>0.9538461538461539</v>
      </c>
      <c r="Q835" s="42">
        <f t="shared" si="77"/>
        <v>4.6153846153846101E-2</v>
      </c>
      <c r="R835" s="27">
        <f>O835/O833</f>
        <v>0.76543209876543206</v>
      </c>
      <c r="S835" s="52"/>
      <c r="T835" s="52"/>
      <c r="U835" s="52"/>
      <c r="V835" s="52"/>
    </row>
    <row r="836" spans="1:22" ht="15.75" customHeight="1">
      <c r="A836" s="9">
        <v>2302</v>
      </c>
      <c r="B836" s="31"/>
      <c r="C836" s="31"/>
      <c r="D836" s="31"/>
      <c r="E836" s="31">
        <v>51</v>
      </c>
      <c r="F836" s="31"/>
      <c r="G836" s="31"/>
      <c r="H836" s="31"/>
      <c r="I836" s="31"/>
      <c r="J836" s="51"/>
      <c r="K836" s="132"/>
      <c r="L836" s="17"/>
      <c r="M836" s="39"/>
      <c r="N836" s="40">
        <f>IF(E836=0,"",E836/D835)</f>
        <v>0.85</v>
      </c>
      <c r="O836" s="41">
        <v>55</v>
      </c>
      <c r="P836" s="42">
        <f t="shared" si="76"/>
        <v>0.88709677419354838</v>
      </c>
      <c r="Q836" s="42">
        <f t="shared" si="77"/>
        <v>0.11290322580645162</v>
      </c>
      <c r="S836" s="52"/>
      <c r="T836" s="52"/>
      <c r="U836" s="52"/>
      <c r="V836" s="52"/>
    </row>
    <row r="837" spans="1:22" ht="15.75" customHeight="1">
      <c r="A837" s="9">
        <v>2401</v>
      </c>
      <c r="B837" s="31"/>
      <c r="C837" s="31"/>
      <c r="D837" s="31"/>
      <c r="E837" s="31"/>
      <c r="F837" s="31">
        <v>46</v>
      </c>
      <c r="G837" s="31"/>
      <c r="H837" s="31"/>
      <c r="I837" s="31"/>
      <c r="J837" s="51"/>
      <c r="K837" s="132"/>
      <c r="L837" s="17"/>
      <c r="M837" s="39"/>
      <c r="N837" s="40">
        <f>IF(F837=0,"",F837/E836)</f>
        <v>0.90196078431372551</v>
      </c>
      <c r="O837" s="41">
        <v>53</v>
      </c>
      <c r="P837" s="42">
        <f t="shared" si="76"/>
        <v>0.96363636363636362</v>
      </c>
      <c r="Q837" s="42">
        <f t="shared" si="77"/>
        <v>3.6363636363636376E-2</v>
      </c>
      <c r="S837" s="52"/>
      <c r="T837" s="52"/>
      <c r="U837" s="52"/>
      <c r="V837" s="52"/>
    </row>
    <row r="838" spans="1:22" ht="15.75" customHeight="1">
      <c r="A838" s="9">
        <v>2402</v>
      </c>
      <c r="B838" s="31"/>
      <c r="C838" s="31"/>
      <c r="D838" s="31"/>
      <c r="E838" s="31"/>
      <c r="F838" s="31"/>
      <c r="G838" s="31">
        <v>42</v>
      </c>
      <c r="H838" s="31"/>
      <c r="I838" s="31"/>
      <c r="J838" s="51"/>
      <c r="K838" s="132"/>
      <c r="L838" s="17"/>
      <c r="M838" s="39"/>
      <c r="N838" s="40">
        <f>IF(G838=0,"",G838/F837)</f>
        <v>0.91304347826086951</v>
      </c>
      <c r="O838" s="41">
        <v>44</v>
      </c>
      <c r="P838" s="42">
        <f t="shared" si="76"/>
        <v>0.83018867924528306</v>
      </c>
      <c r="Q838" s="42">
        <f t="shared" si="77"/>
        <v>0.16981132075471694</v>
      </c>
      <c r="S838" s="52"/>
      <c r="T838" s="52"/>
      <c r="U838" s="52"/>
      <c r="V838" s="52"/>
    </row>
    <row r="839" spans="1:22" ht="15.75" customHeight="1">
      <c r="A839" s="9">
        <v>2501</v>
      </c>
      <c r="B839" s="31"/>
      <c r="C839" s="31"/>
      <c r="D839" s="31"/>
      <c r="E839" s="31"/>
      <c r="F839" s="31"/>
      <c r="G839" s="31"/>
      <c r="H839" s="31">
        <v>40</v>
      </c>
      <c r="I839" s="31"/>
      <c r="J839" s="51"/>
      <c r="K839" s="132"/>
      <c r="L839" s="17"/>
      <c r="M839" s="39"/>
      <c r="N839" s="40">
        <f>IF(H839=0,"",H839/G838)</f>
        <v>0.95238095238095233</v>
      </c>
      <c r="O839" s="41">
        <v>43</v>
      </c>
      <c r="P839" s="42">
        <f t="shared" si="76"/>
        <v>0.97727272727272729</v>
      </c>
      <c r="Q839" s="42">
        <f t="shared" si="77"/>
        <v>2.2727272727272707E-2</v>
      </c>
      <c r="S839" s="52"/>
      <c r="T839" s="52"/>
      <c r="U839" s="52"/>
      <c r="V839" s="52"/>
    </row>
    <row r="840" spans="1:22" ht="15.75" customHeight="1">
      <c r="A840" s="9">
        <v>2502</v>
      </c>
      <c r="B840" s="31"/>
      <c r="C840" s="31"/>
      <c r="D840" s="31"/>
      <c r="E840" s="31"/>
      <c r="F840" s="31"/>
      <c r="G840" s="31"/>
      <c r="H840" s="31"/>
      <c r="I840" s="31">
        <v>39</v>
      </c>
      <c r="J840" s="51">
        <v>27</v>
      </c>
      <c r="K840" s="132"/>
      <c r="L840" s="17"/>
      <c r="M840" s="39"/>
      <c r="N840" s="40">
        <f t="shared" ref="N840" si="78">IF(I840=0,"",I840/H839)</f>
        <v>0.97499999999999998</v>
      </c>
      <c r="O840" s="41">
        <v>43</v>
      </c>
      <c r="P840" s="42">
        <f t="shared" si="76"/>
        <v>1</v>
      </c>
      <c r="Q840" s="42">
        <f t="shared" si="77"/>
        <v>0</v>
      </c>
      <c r="S840" s="52"/>
      <c r="T840" s="52"/>
      <c r="U840" s="52"/>
      <c r="V840" s="52"/>
    </row>
    <row r="841" spans="1:22" ht="15.75" customHeight="1">
      <c r="A841" s="9">
        <v>2601</v>
      </c>
      <c r="B841" s="31"/>
      <c r="C841" s="31"/>
      <c r="D841" s="31"/>
      <c r="E841" s="31"/>
      <c r="F841" s="31"/>
      <c r="G841" s="31"/>
      <c r="H841" s="31"/>
      <c r="I841" s="31">
        <v>11</v>
      </c>
      <c r="J841" s="51">
        <v>11</v>
      </c>
      <c r="K841" s="132"/>
      <c r="L841" s="17"/>
      <c r="M841" s="17"/>
      <c r="N841" s="29"/>
      <c r="O841" s="41">
        <v>17</v>
      </c>
      <c r="P841" s="46"/>
      <c r="Q841" s="29"/>
      <c r="S841" s="52"/>
      <c r="T841" s="52"/>
      <c r="U841" s="52"/>
      <c r="V841" s="52"/>
    </row>
    <row r="842" spans="1:22" ht="15.75" customHeight="1">
      <c r="A842" s="9">
        <v>2602</v>
      </c>
      <c r="B842" s="31"/>
      <c r="C842" s="31"/>
      <c r="D842" s="31"/>
      <c r="E842" s="31"/>
      <c r="F842" s="31"/>
      <c r="G842" s="31"/>
      <c r="H842" s="31"/>
      <c r="I842" s="31"/>
      <c r="J842" s="51"/>
      <c r="K842" s="132"/>
      <c r="L842" s="17"/>
      <c r="M842" s="17"/>
      <c r="N842" s="29"/>
      <c r="O842" s="41"/>
      <c r="P842" s="46"/>
      <c r="Q842" s="29"/>
      <c r="S842" s="52"/>
      <c r="T842" s="52"/>
      <c r="U842" s="52"/>
      <c r="V842" s="52"/>
    </row>
    <row r="843" spans="1:22" ht="15.75" customHeight="1">
      <c r="A843" s="9">
        <v>2701</v>
      </c>
      <c r="B843" s="31"/>
      <c r="C843" s="31"/>
      <c r="D843" s="31"/>
      <c r="E843" s="31"/>
      <c r="F843" s="31"/>
      <c r="G843" s="31"/>
      <c r="H843" s="31"/>
      <c r="I843" s="31"/>
      <c r="J843" s="51"/>
      <c r="K843" s="132"/>
      <c r="L843" s="17"/>
      <c r="M843" s="17"/>
      <c r="N843" s="29"/>
      <c r="O843" s="44"/>
      <c r="P843" s="46"/>
      <c r="Q843" s="29"/>
      <c r="S843" s="52"/>
      <c r="T843" s="52"/>
      <c r="U843" s="52"/>
      <c r="V843" s="52"/>
    </row>
    <row r="844" spans="1:22" ht="15.75" customHeight="1">
      <c r="A844" s="9">
        <v>2702</v>
      </c>
      <c r="B844" s="31"/>
      <c r="C844" s="31"/>
      <c r="D844" s="31"/>
      <c r="E844" s="31"/>
      <c r="F844" s="31"/>
      <c r="G844" s="31"/>
      <c r="H844" s="31"/>
      <c r="I844" s="31"/>
      <c r="J844" s="51"/>
      <c r="K844" s="132"/>
      <c r="L844" s="17"/>
      <c r="M844" s="18"/>
      <c r="N844" s="29"/>
      <c r="O844" s="44"/>
      <c r="P844" s="46"/>
      <c r="Q844" s="29"/>
      <c r="S844" s="52"/>
      <c r="T844" s="52"/>
      <c r="U844" s="52"/>
      <c r="V844" s="52"/>
    </row>
    <row r="845" spans="1:22" ht="15.75" customHeight="1">
      <c r="A845" s="9">
        <v>2801</v>
      </c>
      <c r="B845" s="31"/>
      <c r="C845" s="31"/>
      <c r="D845" s="31"/>
      <c r="E845" s="31"/>
      <c r="F845" s="31"/>
      <c r="G845" s="31"/>
      <c r="H845" s="31"/>
      <c r="I845" s="31"/>
      <c r="J845" s="51"/>
      <c r="K845" s="132"/>
      <c r="L845" s="17"/>
      <c r="M845" s="18"/>
      <c r="N845" s="29"/>
      <c r="O845" s="44"/>
      <c r="P845" s="46"/>
      <c r="Q845" s="29"/>
      <c r="S845" s="52"/>
      <c r="T845" s="52"/>
      <c r="U845" s="52"/>
      <c r="V845" s="52"/>
    </row>
    <row r="846" spans="1:22" ht="15.75" customHeight="1">
      <c r="A846" s="9">
        <v>2802</v>
      </c>
      <c r="B846" s="31"/>
      <c r="C846" s="31"/>
      <c r="D846" s="31"/>
      <c r="E846" s="31"/>
      <c r="F846" s="31"/>
      <c r="G846" s="31"/>
      <c r="H846" s="31"/>
      <c r="I846" s="31"/>
      <c r="J846" s="51"/>
      <c r="K846" s="132"/>
      <c r="L846" s="17"/>
      <c r="M846" s="18"/>
      <c r="N846" s="17"/>
      <c r="O846" s="18"/>
      <c r="P846" s="28"/>
      <c r="Q846" s="29"/>
      <c r="S846" s="52"/>
      <c r="T846" s="52"/>
      <c r="U846" s="52"/>
      <c r="V846" s="52"/>
    </row>
    <row r="847" spans="1:22" ht="15.75" customHeight="1">
      <c r="A847" s="9">
        <v>2901</v>
      </c>
      <c r="B847" s="31"/>
      <c r="C847" s="31"/>
      <c r="D847" s="31"/>
      <c r="E847" s="31"/>
      <c r="F847" s="31"/>
      <c r="G847" s="31"/>
      <c r="H847" s="31"/>
      <c r="I847" s="31"/>
      <c r="J847" s="51"/>
      <c r="K847" s="132"/>
      <c r="L847" s="17"/>
      <c r="M847" s="18"/>
      <c r="N847" s="19" t="s">
        <v>48</v>
      </c>
      <c r="O847" s="20">
        <v>1</v>
      </c>
      <c r="P847" s="21">
        <f>IF(SUM(J835:J843)=0,"",SUM(J835:J843))</f>
        <v>38</v>
      </c>
      <c r="Q847" s="22" t="s">
        <v>3</v>
      </c>
      <c r="S847" s="52"/>
      <c r="T847" s="52"/>
      <c r="U847" s="52"/>
      <c r="V847" s="52"/>
    </row>
    <row r="848" spans="1:22" ht="15.75" customHeight="1">
      <c r="A848" s="9">
        <v>2902</v>
      </c>
      <c r="B848" s="31"/>
      <c r="C848" s="31"/>
      <c r="D848" s="31"/>
      <c r="E848" s="31"/>
      <c r="F848" s="31"/>
      <c r="G848" s="31"/>
      <c r="H848" s="31"/>
      <c r="I848" s="31"/>
      <c r="J848" s="51"/>
      <c r="K848" s="132"/>
      <c r="L848" s="17"/>
      <c r="M848" s="18"/>
      <c r="N848" s="23" t="s">
        <v>50</v>
      </c>
      <c r="O848" s="24">
        <f>IF(O847/B833=0,"",O847/B833)</f>
        <v>1.2345679012345678E-2</v>
      </c>
      <c r="P848" s="25">
        <f>IF(O847/P847=0,"",O847/P847)</f>
        <v>2.6315789473684209E-2</v>
      </c>
      <c r="Q848" s="26" t="s">
        <v>51</v>
      </c>
      <c r="S848" s="52"/>
      <c r="T848" s="52"/>
      <c r="U848" s="52"/>
      <c r="V848" s="52"/>
    </row>
    <row r="849" spans="1:22" ht="15.75" customHeight="1">
      <c r="A849" s="9">
        <v>3001</v>
      </c>
      <c r="B849" s="115"/>
      <c r="C849" s="115"/>
      <c r="D849" s="115"/>
      <c r="E849" s="115"/>
      <c r="F849" s="115"/>
      <c r="G849" s="115"/>
      <c r="H849" s="115"/>
      <c r="I849" s="115"/>
      <c r="J849" s="51"/>
      <c r="K849" s="133"/>
      <c r="L849" s="48"/>
      <c r="M849" s="49"/>
      <c r="N849" s="11"/>
      <c r="O849" s="12"/>
      <c r="P849" s="12"/>
      <c r="Q849" s="13"/>
      <c r="S849" s="52"/>
      <c r="T849" s="52"/>
      <c r="U849" s="52"/>
      <c r="V849" s="52"/>
    </row>
    <row r="850" spans="1:22" ht="18" customHeight="1">
      <c r="A850" s="14"/>
      <c r="B850" s="193" t="s">
        <v>37</v>
      </c>
      <c r="C850" s="193"/>
      <c r="D850" s="193"/>
      <c r="E850" s="193"/>
      <c r="F850" s="193"/>
      <c r="G850" s="193"/>
      <c r="H850" s="193"/>
      <c r="I850" s="193"/>
      <c r="J850" s="114">
        <f>SUM(J840:J849)</f>
        <v>38</v>
      </c>
      <c r="K850" s="134">
        <f>IF(J840=0,"",J840/B833)</f>
        <v>0.33333333333333331</v>
      </c>
      <c r="L850" s="30">
        <f>IF(J850=0,"",J850/B833)</f>
        <v>0.46913580246913578</v>
      </c>
      <c r="M850" s="30">
        <f>L850-K850</f>
        <v>0.13580246913580246</v>
      </c>
      <c r="N850" s="5"/>
      <c r="O850" s="6"/>
      <c r="P850" s="16"/>
      <c r="Q850" s="5"/>
      <c r="S850" s="52"/>
      <c r="T850" s="52"/>
      <c r="U850" s="52"/>
      <c r="V850" s="52"/>
    </row>
    <row r="851" spans="1:22" ht="12.75" customHeight="1">
      <c r="L851" s="5"/>
      <c r="M851" s="5"/>
      <c r="O851" s="5"/>
      <c r="S851" s="52"/>
      <c r="T851" s="52"/>
      <c r="U851" s="52"/>
      <c r="V851" s="52"/>
    </row>
    <row r="852" spans="1:22" ht="12.75" customHeight="1">
      <c r="L852" s="5"/>
      <c r="M852" s="5"/>
      <c r="O852" s="5"/>
      <c r="S852" s="52"/>
      <c r="T852" s="52"/>
      <c r="U852" s="52"/>
      <c r="V852" s="52"/>
    </row>
    <row r="853" spans="1:22" ht="26.25">
      <c r="B853" s="194" t="s">
        <v>72</v>
      </c>
      <c r="C853" s="194"/>
      <c r="D853" s="194"/>
      <c r="E853" s="194"/>
      <c r="F853" s="194"/>
      <c r="G853" s="194"/>
      <c r="H853" s="194"/>
      <c r="I853" s="194"/>
      <c r="J853" s="113" t="s">
        <v>69</v>
      </c>
      <c r="K853" s="113"/>
      <c r="L853" s="8"/>
      <c r="M853" s="5"/>
      <c r="N853" s="5"/>
      <c r="O853" s="6"/>
      <c r="P853" s="5"/>
      <c r="Q853" s="6"/>
      <c r="R853" s="6"/>
      <c r="S853" s="52"/>
      <c r="T853" s="52"/>
      <c r="U853" s="52"/>
      <c r="V853" s="52"/>
    </row>
    <row r="854" spans="1:22" ht="20.25" customHeight="1">
      <c r="A854" s="195" t="s">
        <v>1</v>
      </c>
      <c r="B854" s="197" t="s">
        <v>2</v>
      </c>
      <c r="C854" s="205"/>
      <c r="D854" s="205"/>
      <c r="E854" s="205"/>
      <c r="F854" s="205"/>
      <c r="G854" s="205"/>
      <c r="H854" s="205"/>
      <c r="I854" s="206"/>
      <c r="J854" s="200" t="s">
        <v>3</v>
      </c>
      <c r="K854" s="191" t="s">
        <v>4</v>
      </c>
      <c r="L854" s="191" t="s">
        <v>5</v>
      </c>
      <c r="M854" s="202" t="s">
        <v>6</v>
      </c>
      <c r="N854" s="191" t="s">
        <v>7</v>
      </c>
      <c r="O854" s="189" t="s">
        <v>8</v>
      </c>
      <c r="P854" s="189" t="s">
        <v>9</v>
      </c>
      <c r="Q854" s="191" t="s">
        <v>10</v>
      </c>
      <c r="S854" s="52"/>
      <c r="T854" s="52"/>
      <c r="U854" s="52"/>
      <c r="V854" s="52"/>
    </row>
    <row r="855" spans="1:22" ht="15.75" customHeight="1">
      <c r="A855" s="204"/>
      <c r="B855" s="9" t="s">
        <v>11</v>
      </c>
      <c r="C855" s="9" t="s">
        <v>12</v>
      </c>
      <c r="D855" s="9" t="s">
        <v>13</v>
      </c>
      <c r="E855" s="9" t="s">
        <v>14</v>
      </c>
      <c r="F855" s="9" t="s">
        <v>15</v>
      </c>
      <c r="G855" s="9" t="s">
        <v>16</v>
      </c>
      <c r="H855" s="9" t="s">
        <v>17</v>
      </c>
      <c r="I855" s="9" t="s">
        <v>18</v>
      </c>
      <c r="J855" s="207"/>
      <c r="K855" s="207"/>
      <c r="L855" s="204"/>
      <c r="M855" s="204"/>
      <c r="N855" s="204"/>
      <c r="O855" s="204"/>
      <c r="P855" s="204"/>
      <c r="Q855" s="204"/>
      <c r="S855" s="52"/>
      <c r="T855" s="52"/>
      <c r="U855" s="52"/>
      <c r="V855" s="52"/>
    </row>
    <row r="856" spans="1:22" ht="15.75" customHeight="1">
      <c r="A856" s="9">
        <v>2202</v>
      </c>
      <c r="B856" s="31">
        <v>65</v>
      </c>
      <c r="C856" s="31"/>
      <c r="D856" s="31"/>
      <c r="E856" s="31"/>
      <c r="F856" s="31"/>
      <c r="G856" s="31"/>
      <c r="H856" s="31"/>
      <c r="I856" s="31"/>
      <c r="J856" s="51"/>
      <c r="K856" s="131"/>
      <c r="L856" s="33"/>
      <c r="M856" s="34"/>
      <c r="N856" s="35"/>
      <c r="O856" s="36">
        <f>B856</f>
        <v>65</v>
      </c>
      <c r="P856" s="37"/>
      <c r="Q856" s="35"/>
      <c r="S856" s="52"/>
      <c r="T856" s="52"/>
      <c r="U856" s="52"/>
      <c r="V856" s="52"/>
    </row>
    <row r="857" spans="1:22" ht="15.75" customHeight="1">
      <c r="A857" s="9">
        <v>2301</v>
      </c>
      <c r="B857" s="31"/>
      <c r="C857" s="31">
        <v>60</v>
      </c>
      <c r="D857" s="31"/>
      <c r="E857" s="31"/>
      <c r="F857" s="31"/>
      <c r="G857" s="31"/>
      <c r="H857" s="31"/>
      <c r="I857" s="31"/>
      <c r="J857" s="51"/>
      <c r="K857" s="132"/>
      <c r="L857" s="17"/>
      <c r="M857" s="39"/>
      <c r="N857" s="40">
        <f>IF(C857=0,"",C857/B856)</f>
        <v>0.92307692307692313</v>
      </c>
      <c r="O857" s="41">
        <v>61</v>
      </c>
      <c r="P857" s="42">
        <f t="shared" ref="P857:P865" si="79">IF(O857=0,"",O857/O856)</f>
        <v>0.93846153846153846</v>
      </c>
      <c r="Q857" s="42">
        <f t="shared" ref="Q857:Q865" si="80">IF(O857=0,"",100%-P857)</f>
        <v>6.1538461538461542E-2</v>
      </c>
      <c r="S857" s="52"/>
      <c r="T857" s="52"/>
      <c r="U857" s="52"/>
      <c r="V857" s="52"/>
    </row>
    <row r="858" spans="1:22" ht="15.75" customHeight="1">
      <c r="A858" s="9">
        <v>2302</v>
      </c>
      <c r="B858" s="31"/>
      <c r="C858" s="31"/>
      <c r="D858" s="31">
        <v>60</v>
      </c>
      <c r="E858" s="31"/>
      <c r="F858" s="31"/>
      <c r="G858" s="31"/>
      <c r="H858" s="31"/>
      <c r="I858" s="31"/>
      <c r="J858" s="51"/>
      <c r="K858" s="132"/>
      <c r="L858" s="17"/>
      <c r="M858" s="39"/>
      <c r="N858" s="40">
        <f>IF(D858=0,"",D858/C857)</f>
        <v>1</v>
      </c>
      <c r="O858" s="41">
        <v>61</v>
      </c>
      <c r="P858" s="42">
        <f t="shared" si="79"/>
        <v>1</v>
      </c>
      <c r="Q858" s="42">
        <f t="shared" si="80"/>
        <v>0</v>
      </c>
      <c r="R858" s="27">
        <f>O858/O856</f>
        <v>0.93846153846153846</v>
      </c>
      <c r="S858" s="52"/>
      <c r="T858" s="52"/>
      <c r="U858" s="52"/>
      <c r="V858" s="52"/>
    </row>
    <row r="859" spans="1:22" ht="15.75" customHeight="1">
      <c r="A859" s="9">
        <v>2401</v>
      </c>
      <c r="B859" s="31"/>
      <c r="C859" s="31"/>
      <c r="D859" s="31"/>
      <c r="E859" s="31">
        <v>53</v>
      </c>
      <c r="F859" s="31"/>
      <c r="G859" s="31"/>
      <c r="H859" s="31"/>
      <c r="I859" s="31"/>
      <c r="J859" s="51"/>
      <c r="K859" s="132"/>
      <c r="L859" s="17"/>
      <c r="M859" s="39"/>
      <c r="N859" s="40">
        <f>IF(E859=0,"",E859/D858)</f>
        <v>0.8833333333333333</v>
      </c>
      <c r="O859" s="41">
        <v>57</v>
      </c>
      <c r="P859" s="42">
        <f t="shared" si="79"/>
        <v>0.93442622950819676</v>
      </c>
      <c r="Q859" s="42">
        <f t="shared" si="80"/>
        <v>6.557377049180324E-2</v>
      </c>
      <c r="S859" s="52"/>
      <c r="T859" s="52"/>
      <c r="U859" s="52"/>
      <c r="V859" s="52"/>
    </row>
    <row r="860" spans="1:22" ht="15.75" customHeight="1">
      <c r="A860" s="9">
        <v>2402</v>
      </c>
      <c r="B860" s="31"/>
      <c r="C860" s="31"/>
      <c r="D860" s="31"/>
      <c r="E860" s="31"/>
      <c r="F860" s="31">
        <v>51</v>
      </c>
      <c r="G860" s="31"/>
      <c r="H860" s="31"/>
      <c r="I860" s="31"/>
      <c r="J860" s="51"/>
      <c r="K860" s="132"/>
      <c r="L860" s="17"/>
      <c r="M860" s="39"/>
      <c r="N860" s="40">
        <f>IF(F860=0,"",F860/E859)</f>
        <v>0.96226415094339623</v>
      </c>
      <c r="O860" s="41">
        <v>55</v>
      </c>
      <c r="P860" s="42">
        <f t="shared" si="79"/>
        <v>0.96491228070175439</v>
      </c>
      <c r="Q860" s="42">
        <f t="shared" si="80"/>
        <v>3.5087719298245612E-2</v>
      </c>
      <c r="S860" s="52"/>
      <c r="T860" s="52"/>
      <c r="U860" s="52"/>
      <c r="V860" s="52"/>
    </row>
    <row r="861" spans="1:22" ht="15.75" customHeight="1">
      <c r="A861" s="9">
        <v>2501</v>
      </c>
      <c r="B861" s="31"/>
      <c r="C861" s="31"/>
      <c r="D861" s="31"/>
      <c r="E861" s="31"/>
      <c r="F861" s="31"/>
      <c r="G861" s="31">
        <v>53</v>
      </c>
      <c r="H861" s="31"/>
      <c r="I861" s="31"/>
      <c r="J861" s="51"/>
      <c r="K861" s="132"/>
      <c r="L861" s="17"/>
      <c r="M861" s="39"/>
      <c r="N861" s="40">
        <f>IF(G861=0,"",G861/F860)</f>
        <v>1.0392156862745099</v>
      </c>
      <c r="O861" s="41">
        <v>54</v>
      </c>
      <c r="P861" s="42">
        <f t="shared" si="79"/>
        <v>0.98181818181818181</v>
      </c>
      <c r="Q861" s="42">
        <f t="shared" si="80"/>
        <v>1.8181818181818188E-2</v>
      </c>
      <c r="S861" s="52"/>
      <c r="T861" s="52"/>
      <c r="U861" s="52"/>
      <c r="V861" s="52"/>
    </row>
    <row r="862" spans="1:22" ht="15.75" customHeight="1">
      <c r="A862" s="9">
        <v>2502</v>
      </c>
      <c r="B862" s="31"/>
      <c r="C862" s="31"/>
      <c r="D862" s="31"/>
      <c r="E862" s="31"/>
      <c r="F862" s="31"/>
      <c r="G862" s="31"/>
      <c r="H862" s="31">
        <v>50</v>
      </c>
      <c r="I862" s="31"/>
      <c r="J862" s="51"/>
      <c r="K862" s="132"/>
      <c r="L862" s="17"/>
      <c r="M862" s="39"/>
      <c r="N862" s="40">
        <f>IF(H862=0,"",H862/G861)</f>
        <v>0.94339622641509435</v>
      </c>
      <c r="O862" s="41">
        <v>53</v>
      </c>
      <c r="P862" s="42">
        <f t="shared" si="79"/>
        <v>0.98148148148148151</v>
      </c>
      <c r="Q862" s="42">
        <f t="shared" si="80"/>
        <v>1.851851851851849E-2</v>
      </c>
      <c r="S862" s="52"/>
      <c r="T862" s="52"/>
      <c r="U862" s="52"/>
      <c r="V862" s="52"/>
    </row>
    <row r="863" spans="1:22" ht="15.75" customHeight="1">
      <c r="A863" s="9">
        <v>2601</v>
      </c>
      <c r="B863" s="31"/>
      <c r="C863" s="31"/>
      <c r="D863" s="31"/>
      <c r="E863" s="31"/>
      <c r="F863" s="31"/>
      <c r="G863" s="31"/>
      <c r="H863" s="31"/>
      <c r="I863" s="31">
        <v>46</v>
      </c>
      <c r="J863" s="51">
        <v>34</v>
      </c>
      <c r="K863" s="132"/>
      <c r="L863" s="17"/>
      <c r="M863" s="39"/>
      <c r="N863" s="40">
        <f t="shared" ref="N863:N865" si="81">IF(I863=0,"",I863/H862)</f>
        <v>0.92</v>
      </c>
      <c r="O863" s="41">
        <v>52</v>
      </c>
      <c r="P863" s="42">
        <f t="shared" si="79"/>
        <v>0.98113207547169812</v>
      </c>
      <c r="Q863" s="42">
        <f t="shared" si="80"/>
        <v>1.8867924528301883E-2</v>
      </c>
      <c r="S863" s="52"/>
      <c r="T863" s="52"/>
      <c r="U863" s="52"/>
      <c r="V863" s="52"/>
    </row>
    <row r="864" spans="1:22" ht="15.75" customHeight="1">
      <c r="A864" s="9">
        <v>2602</v>
      </c>
      <c r="B864" s="31"/>
      <c r="C864" s="31"/>
      <c r="D864" s="31"/>
      <c r="E864" s="31"/>
      <c r="F864" s="31"/>
      <c r="G864" s="31"/>
      <c r="H864" s="31"/>
      <c r="I864" s="31"/>
      <c r="J864" s="51"/>
      <c r="K864" s="132"/>
      <c r="L864" s="17"/>
      <c r="M864" s="39"/>
      <c r="N864" s="40" t="str">
        <f t="shared" si="81"/>
        <v/>
      </c>
      <c r="O864" s="41"/>
      <c r="P864" s="42" t="str">
        <f t="shared" si="79"/>
        <v/>
      </c>
      <c r="Q864" s="42" t="str">
        <f t="shared" si="80"/>
        <v/>
      </c>
      <c r="S864" s="52"/>
      <c r="T864" s="52"/>
      <c r="U864" s="52"/>
      <c r="V864" s="52"/>
    </row>
    <row r="865" spans="1:22" ht="15.75" customHeight="1">
      <c r="A865" s="9">
        <v>2701</v>
      </c>
      <c r="B865" s="31"/>
      <c r="C865" s="31"/>
      <c r="D865" s="31"/>
      <c r="E865" s="31"/>
      <c r="F865" s="31"/>
      <c r="G865" s="31"/>
      <c r="H865" s="31"/>
      <c r="I865" s="31"/>
      <c r="J865" s="51"/>
      <c r="K865" s="132"/>
      <c r="L865" s="17"/>
      <c r="M865" s="39"/>
      <c r="N865" s="40" t="str">
        <f t="shared" si="81"/>
        <v/>
      </c>
      <c r="O865" s="41"/>
      <c r="P865" s="42" t="str">
        <f t="shared" si="79"/>
        <v/>
      </c>
      <c r="Q865" s="42" t="str">
        <f t="shared" si="80"/>
        <v/>
      </c>
      <c r="S865" s="52"/>
      <c r="T865" s="52"/>
      <c r="U865" s="52"/>
      <c r="V865" s="52"/>
    </row>
    <row r="866" spans="1:22" ht="15.75">
      <c r="A866" s="9">
        <v>2702</v>
      </c>
      <c r="B866" s="31"/>
      <c r="C866" s="31"/>
      <c r="D866" s="31"/>
      <c r="E866" s="31"/>
      <c r="F866" s="31"/>
      <c r="G866" s="31"/>
      <c r="H866" s="31"/>
      <c r="I866" s="31"/>
      <c r="J866" s="51"/>
      <c r="K866" s="132"/>
      <c r="L866" s="17"/>
      <c r="M866" s="18"/>
      <c r="N866" s="43"/>
      <c r="O866" s="44"/>
      <c r="P866" s="45"/>
      <c r="Q866" s="43"/>
      <c r="S866" s="52"/>
      <c r="T866" s="52"/>
      <c r="U866" s="52"/>
      <c r="V866" s="52"/>
    </row>
    <row r="867" spans="1:22" ht="15.75" customHeight="1">
      <c r="A867" s="9">
        <v>2801</v>
      </c>
      <c r="B867" s="31"/>
      <c r="C867" s="31"/>
      <c r="D867" s="31"/>
      <c r="E867" s="31"/>
      <c r="F867" s="31"/>
      <c r="G867" s="31"/>
      <c r="H867" s="31"/>
      <c r="I867" s="31"/>
      <c r="J867" s="51"/>
      <c r="K867" s="132"/>
      <c r="L867" s="17"/>
      <c r="M867" s="18"/>
      <c r="N867" s="29"/>
      <c r="O867" s="44"/>
      <c r="P867" s="46"/>
      <c r="Q867" s="29"/>
      <c r="S867" s="52"/>
      <c r="T867" s="52"/>
      <c r="U867" s="52"/>
      <c r="V867" s="52"/>
    </row>
    <row r="868" spans="1:22" ht="15.75" customHeight="1">
      <c r="A868" s="9">
        <v>2802</v>
      </c>
      <c r="B868" s="31"/>
      <c r="C868" s="31"/>
      <c r="D868" s="31"/>
      <c r="E868" s="31"/>
      <c r="F868" s="31"/>
      <c r="G868" s="31"/>
      <c r="H868" s="31"/>
      <c r="I868" s="31"/>
      <c r="J868" s="51"/>
      <c r="K868" s="132"/>
      <c r="L868" s="17"/>
      <c r="M868" s="18"/>
      <c r="N868" s="29"/>
      <c r="O868" s="44"/>
      <c r="P868" s="46"/>
      <c r="Q868" s="29"/>
      <c r="S868" s="52"/>
      <c r="T868" s="52"/>
      <c r="U868" s="52"/>
      <c r="V868" s="52"/>
    </row>
    <row r="869" spans="1:22" ht="15.75" customHeight="1">
      <c r="A869" s="9">
        <v>2901</v>
      </c>
      <c r="B869" s="31"/>
      <c r="C869" s="31"/>
      <c r="D869" s="31"/>
      <c r="E869" s="31"/>
      <c r="F869" s="31"/>
      <c r="G869" s="31"/>
      <c r="H869" s="31"/>
      <c r="I869" s="31"/>
      <c r="J869" s="51"/>
      <c r="K869" s="132"/>
      <c r="L869" s="17"/>
      <c r="M869" s="18"/>
      <c r="N869" s="17"/>
      <c r="O869" s="18"/>
      <c r="P869" s="28"/>
      <c r="Q869" s="29"/>
      <c r="S869" s="52"/>
      <c r="T869" s="52"/>
      <c r="U869" s="52"/>
      <c r="V869" s="52"/>
    </row>
    <row r="870" spans="1:22" ht="15.75" customHeight="1">
      <c r="A870" s="9">
        <v>2902</v>
      </c>
      <c r="B870" s="31"/>
      <c r="C870" s="31"/>
      <c r="D870" s="31"/>
      <c r="E870" s="31"/>
      <c r="F870" s="31"/>
      <c r="G870" s="31"/>
      <c r="H870" s="31"/>
      <c r="I870" s="31"/>
      <c r="J870" s="51"/>
      <c r="K870" s="132"/>
      <c r="L870" s="17"/>
      <c r="M870" s="18"/>
      <c r="N870" s="19" t="s">
        <v>48</v>
      </c>
      <c r="O870" s="20"/>
      <c r="P870" s="21">
        <f>IF(SUM(J858:J866)=0,"",SUM(J858:J866))</f>
        <v>34</v>
      </c>
      <c r="Q870" s="22" t="s">
        <v>3</v>
      </c>
      <c r="S870" s="52"/>
      <c r="T870" s="52"/>
      <c r="U870" s="52"/>
      <c r="V870" s="52"/>
    </row>
    <row r="871" spans="1:22" ht="15.75" customHeight="1">
      <c r="A871" s="9">
        <v>3001</v>
      </c>
      <c r="B871" s="31"/>
      <c r="C871" s="31"/>
      <c r="D871" s="31"/>
      <c r="E871" s="31"/>
      <c r="F871" s="31"/>
      <c r="G871" s="31"/>
      <c r="H871" s="31"/>
      <c r="I871" s="31"/>
      <c r="J871" s="51"/>
      <c r="K871" s="132"/>
      <c r="L871" s="17"/>
      <c r="M871" s="18"/>
      <c r="N871" s="23" t="s">
        <v>50</v>
      </c>
      <c r="O871" s="24" t="str">
        <f>IF(O870/B856=0,"",O870/B856)</f>
        <v/>
      </c>
      <c r="P871" s="25" t="str">
        <f>IF(O870/P870=0,"",O870/P870)</f>
        <v/>
      </c>
      <c r="Q871" s="26" t="s">
        <v>51</v>
      </c>
      <c r="S871" s="52"/>
      <c r="T871" s="52"/>
      <c r="U871" s="52"/>
      <c r="V871" s="52"/>
    </row>
    <row r="872" spans="1:22" ht="15.75">
      <c r="A872" s="9">
        <v>3002</v>
      </c>
      <c r="B872" s="115"/>
      <c r="C872" s="115"/>
      <c r="D872" s="115"/>
      <c r="E872" s="115"/>
      <c r="F872" s="115"/>
      <c r="G872" s="115"/>
      <c r="H872" s="115"/>
      <c r="I872" s="115"/>
      <c r="J872" s="51"/>
      <c r="K872" s="133"/>
      <c r="L872" s="48"/>
      <c r="M872" s="49"/>
      <c r="N872" s="11"/>
      <c r="O872" s="12"/>
      <c r="P872" s="12"/>
      <c r="Q872" s="13"/>
      <c r="S872" s="52"/>
      <c r="T872" s="52"/>
      <c r="U872" s="52"/>
      <c r="V872" s="52"/>
    </row>
    <row r="873" spans="1:22" ht="18" customHeight="1">
      <c r="A873" s="14"/>
      <c r="B873" s="193" t="s">
        <v>37</v>
      </c>
      <c r="C873" s="193"/>
      <c r="D873" s="193"/>
      <c r="E873" s="193"/>
      <c r="F873" s="193"/>
      <c r="G873" s="193"/>
      <c r="H873" s="193"/>
      <c r="I873" s="193"/>
      <c r="J873" s="114">
        <f>SUM(J863:J872)</f>
        <v>34</v>
      </c>
      <c r="K873" s="134">
        <f>IF(J863=0,"",J863/B856)</f>
        <v>0.52307692307692311</v>
      </c>
      <c r="L873" s="30">
        <f>IF(J873=0,"",J873/B856)</f>
        <v>0.52307692307692311</v>
      </c>
      <c r="M873" s="30">
        <f>L873-K873</f>
        <v>0</v>
      </c>
      <c r="N873" s="5"/>
      <c r="O873" s="6"/>
      <c r="P873" s="16"/>
      <c r="Q873" s="5"/>
      <c r="S873" s="52"/>
      <c r="T873" s="52"/>
      <c r="U873" s="52"/>
      <c r="V873" s="52"/>
    </row>
    <row r="874" spans="1:22" ht="12.75" customHeight="1"/>
    <row r="875" spans="1:22" ht="12.75" customHeight="1"/>
    <row r="876" spans="1:22" ht="26.25">
      <c r="A876" s="71"/>
      <c r="B876" s="194" t="s">
        <v>72</v>
      </c>
      <c r="C876" s="194"/>
      <c r="D876" s="194"/>
      <c r="E876" s="194"/>
      <c r="F876" s="194"/>
      <c r="G876" s="194"/>
      <c r="H876" s="194"/>
      <c r="I876" s="194"/>
      <c r="J876" s="113" t="s">
        <v>70</v>
      </c>
      <c r="K876" s="113"/>
      <c r="L876" s="72"/>
      <c r="M876" s="5"/>
      <c r="N876" s="5"/>
      <c r="O876" s="6"/>
      <c r="P876" s="5"/>
      <c r="Q876" s="6"/>
      <c r="R876" s="6"/>
    </row>
    <row r="877" spans="1:22" ht="20.25">
      <c r="A877" s="195" t="s">
        <v>1</v>
      </c>
      <c r="B877" s="197" t="s">
        <v>2</v>
      </c>
      <c r="C877" s="205"/>
      <c r="D877" s="205"/>
      <c r="E877" s="205"/>
      <c r="F877" s="205"/>
      <c r="G877" s="205"/>
      <c r="H877" s="205"/>
      <c r="I877" s="206"/>
      <c r="J877" s="200" t="s">
        <v>3</v>
      </c>
      <c r="K877" s="191" t="s">
        <v>4</v>
      </c>
      <c r="L877" s="191" t="s">
        <v>5</v>
      </c>
      <c r="M877" s="202" t="s">
        <v>6</v>
      </c>
      <c r="N877" s="191" t="s">
        <v>7</v>
      </c>
      <c r="O877" s="189" t="s">
        <v>8</v>
      </c>
      <c r="P877" s="189" t="s">
        <v>9</v>
      </c>
      <c r="Q877" s="191" t="s">
        <v>10</v>
      </c>
      <c r="R877" s="71"/>
    </row>
    <row r="878" spans="1:22" ht="15.75">
      <c r="A878" s="204"/>
      <c r="B878" s="9" t="s">
        <v>11</v>
      </c>
      <c r="C878" s="9" t="s">
        <v>12</v>
      </c>
      <c r="D878" s="9" t="s">
        <v>13</v>
      </c>
      <c r="E878" s="9" t="s">
        <v>14</v>
      </c>
      <c r="F878" s="9" t="s">
        <v>15</v>
      </c>
      <c r="G878" s="9" t="s">
        <v>16</v>
      </c>
      <c r="H878" s="9" t="s">
        <v>17</v>
      </c>
      <c r="I878" s="9" t="s">
        <v>18</v>
      </c>
      <c r="J878" s="207"/>
      <c r="K878" s="207"/>
      <c r="L878" s="204"/>
      <c r="M878" s="204"/>
      <c r="N878" s="204"/>
      <c r="O878" s="204"/>
      <c r="P878" s="204"/>
      <c r="Q878" s="204"/>
      <c r="R878" s="71"/>
    </row>
    <row r="879" spans="1:22" ht="15.75">
      <c r="A879" s="9">
        <v>2301</v>
      </c>
      <c r="B879" s="31">
        <v>81</v>
      </c>
      <c r="C879" s="31"/>
      <c r="D879" s="31"/>
      <c r="E879" s="31"/>
      <c r="F879" s="31"/>
      <c r="G879" s="31"/>
      <c r="H879" s="31"/>
      <c r="I879" s="31"/>
      <c r="J879" s="51"/>
      <c r="K879" s="131"/>
      <c r="L879" s="33"/>
      <c r="M879" s="34"/>
      <c r="N879" s="35"/>
      <c r="O879" s="36">
        <f>B879</f>
        <v>81</v>
      </c>
      <c r="P879" s="37"/>
      <c r="Q879" s="35"/>
      <c r="R879" s="71"/>
    </row>
    <row r="880" spans="1:22" ht="15.75">
      <c r="A880" s="9">
        <v>2302</v>
      </c>
      <c r="B880" s="31"/>
      <c r="C880" s="31">
        <v>72</v>
      </c>
      <c r="D880" s="31"/>
      <c r="E880" s="31"/>
      <c r="F880" s="31"/>
      <c r="G880" s="31"/>
      <c r="H880" s="31"/>
      <c r="I880" s="31"/>
      <c r="J880" s="51"/>
      <c r="K880" s="132"/>
      <c r="L880" s="17"/>
      <c r="M880" s="39"/>
      <c r="N880" s="40">
        <f>IF(C880=0,"",C880/B879)</f>
        <v>0.88888888888888884</v>
      </c>
      <c r="O880" s="41">
        <v>75</v>
      </c>
      <c r="P880" s="42">
        <f t="shared" ref="P880:P888" si="82">IF(O880=0,"",O880/O879)</f>
        <v>0.92592592592592593</v>
      </c>
      <c r="Q880" s="42">
        <f t="shared" ref="Q880:Q888" si="83">IF(O880=0,"",100%-P880)</f>
        <v>7.407407407407407E-2</v>
      </c>
      <c r="R880" s="71"/>
    </row>
    <row r="881" spans="1:18" ht="15.75">
      <c r="A881" s="9">
        <v>2401</v>
      </c>
      <c r="B881" s="31"/>
      <c r="C881" s="31"/>
      <c r="D881" s="31">
        <v>68</v>
      </c>
      <c r="E881" s="31"/>
      <c r="F881" s="31"/>
      <c r="G881" s="31"/>
      <c r="H881" s="31"/>
      <c r="I881" s="31"/>
      <c r="J881" s="51"/>
      <c r="K881" s="132"/>
      <c r="L881" s="17"/>
      <c r="M881" s="39"/>
      <c r="N881" s="40">
        <f>IF(D881=0,"",D881/C880)</f>
        <v>0.94444444444444442</v>
      </c>
      <c r="O881" s="41">
        <v>70</v>
      </c>
      <c r="P881" s="42">
        <f t="shared" si="82"/>
        <v>0.93333333333333335</v>
      </c>
      <c r="Q881" s="42">
        <f t="shared" si="83"/>
        <v>6.6666666666666652E-2</v>
      </c>
      <c r="R881" s="27">
        <f>O881/O879</f>
        <v>0.86419753086419748</v>
      </c>
    </row>
    <row r="882" spans="1:18" ht="15.75">
      <c r="A882" s="9">
        <v>2402</v>
      </c>
      <c r="B882" s="31"/>
      <c r="C882" s="31"/>
      <c r="D882" s="31"/>
      <c r="E882" s="31">
        <v>59</v>
      </c>
      <c r="F882" s="31"/>
      <c r="G882" s="31"/>
      <c r="H882" s="31"/>
      <c r="I882" s="31"/>
      <c r="J882" s="51"/>
      <c r="K882" s="132"/>
      <c r="L882" s="17"/>
      <c r="M882" s="39"/>
      <c r="N882" s="40">
        <f>IF(E882=0,"",E882/D881)</f>
        <v>0.86764705882352944</v>
      </c>
      <c r="O882" s="41">
        <v>64</v>
      </c>
      <c r="P882" s="42">
        <f t="shared" si="82"/>
        <v>0.91428571428571426</v>
      </c>
      <c r="Q882" s="42">
        <f t="shared" si="83"/>
        <v>8.5714285714285743E-2</v>
      </c>
      <c r="R882" s="71"/>
    </row>
    <row r="883" spans="1:18" ht="15.75">
      <c r="A883" s="9">
        <v>2501</v>
      </c>
      <c r="B883" s="31"/>
      <c r="C883" s="31"/>
      <c r="D883" s="31"/>
      <c r="E883" s="31"/>
      <c r="F883" s="31">
        <v>55</v>
      </c>
      <c r="G883" s="31"/>
      <c r="H883" s="31"/>
      <c r="I883" s="31"/>
      <c r="J883" s="51"/>
      <c r="K883" s="132"/>
      <c r="L883" s="17"/>
      <c r="M883" s="39"/>
      <c r="N883" s="40">
        <f>IF(F883=0,"",F883/E882)</f>
        <v>0.93220338983050843</v>
      </c>
      <c r="O883" s="41">
        <v>62</v>
      </c>
      <c r="P883" s="42">
        <f t="shared" si="82"/>
        <v>0.96875</v>
      </c>
      <c r="Q883" s="42">
        <f t="shared" si="83"/>
        <v>3.125E-2</v>
      </c>
      <c r="R883" s="71"/>
    </row>
    <row r="884" spans="1:18" ht="15.75">
      <c r="A884" s="9">
        <v>2502</v>
      </c>
      <c r="B884" s="31"/>
      <c r="C884" s="31"/>
      <c r="D884" s="31"/>
      <c r="E884" s="31"/>
      <c r="F884" s="31"/>
      <c r="G884" s="31">
        <v>55</v>
      </c>
      <c r="H884" s="31"/>
      <c r="I884" s="31"/>
      <c r="J884" s="51"/>
      <c r="K884" s="132"/>
      <c r="L884" s="17"/>
      <c r="M884" s="39"/>
      <c r="N884" s="40">
        <f>IF(G884=0,"",G884/F883)</f>
        <v>1</v>
      </c>
      <c r="O884" s="41">
        <v>59</v>
      </c>
      <c r="P884" s="42">
        <f t="shared" si="82"/>
        <v>0.95161290322580649</v>
      </c>
      <c r="Q884" s="42">
        <f t="shared" si="83"/>
        <v>4.8387096774193505E-2</v>
      </c>
      <c r="R884" s="71"/>
    </row>
    <row r="885" spans="1:18" ht="15.75">
      <c r="A885" s="9">
        <v>2601</v>
      </c>
      <c r="B885" s="31"/>
      <c r="C885" s="31"/>
      <c r="D885" s="31"/>
      <c r="E885" s="31"/>
      <c r="F885" s="31"/>
      <c r="G885" s="31"/>
      <c r="H885" s="31">
        <v>55</v>
      </c>
      <c r="I885" s="31"/>
      <c r="J885" s="51"/>
      <c r="K885" s="132"/>
      <c r="L885" s="17"/>
      <c r="M885" s="39"/>
      <c r="N885" s="40">
        <f>IF(H885=0,"",H885/G884)</f>
        <v>1</v>
      </c>
      <c r="O885" s="41">
        <v>59</v>
      </c>
      <c r="P885" s="42">
        <f t="shared" si="82"/>
        <v>1</v>
      </c>
      <c r="Q885" s="42">
        <f t="shared" si="83"/>
        <v>0</v>
      </c>
      <c r="R885" s="71"/>
    </row>
    <row r="886" spans="1:18" ht="15.75">
      <c r="A886" s="9">
        <v>2602</v>
      </c>
      <c r="B886" s="31"/>
      <c r="C886" s="31"/>
      <c r="D886" s="31"/>
      <c r="E886" s="31"/>
      <c r="F886" s="31"/>
      <c r="G886" s="31"/>
      <c r="H886" s="31"/>
      <c r="I886" s="31"/>
      <c r="J886" s="51"/>
      <c r="K886" s="132"/>
      <c r="L886" s="17"/>
      <c r="M886" s="39"/>
      <c r="N886" s="40" t="str">
        <f t="shared" ref="N886:N888" si="84">IF(I886=0,"",I886/H885)</f>
        <v/>
      </c>
      <c r="O886" s="41"/>
      <c r="P886" s="42" t="str">
        <f t="shared" si="82"/>
        <v/>
      </c>
      <c r="Q886" s="42" t="str">
        <f t="shared" si="83"/>
        <v/>
      </c>
      <c r="R886" s="71"/>
    </row>
    <row r="887" spans="1:18" ht="15.75">
      <c r="A887" s="9">
        <v>2701</v>
      </c>
      <c r="B887" s="31"/>
      <c r="C887" s="31"/>
      <c r="D887" s="31"/>
      <c r="E887" s="31"/>
      <c r="F887" s="31"/>
      <c r="G887" s="31"/>
      <c r="H887" s="31"/>
      <c r="I887" s="31"/>
      <c r="J887" s="51"/>
      <c r="K887" s="132"/>
      <c r="L887" s="17"/>
      <c r="M887" s="39"/>
      <c r="N887" s="40" t="str">
        <f t="shared" si="84"/>
        <v/>
      </c>
      <c r="O887" s="41"/>
      <c r="P887" s="42" t="str">
        <f t="shared" si="82"/>
        <v/>
      </c>
      <c r="Q887" s="42" t="str">
        <f t="shared" si="83"/>
        <v/>
      </c>
      <c r="R887" s="71"/>
    </row>
    <row r="888" spans="1:18" ht="15" customHeight="1">
      <c r="A888" s="9">
        <v>2702</v>
      </c>
      <c r="B888" s="31"/>
      <c r="C888" s="31"/>
      <c r="D888" s="31"/>
      <c r="E888" s="31"/>
      <c r="F888" s="31"/>
      <c r="G888" s="31"/>
      <c r="H888" s="31"/>
      <c r="I888" s="31"/>
      <c r="J888" s="51"/>
      <c r="K888" s="132"/>
      <c r="L888" s="17"/>
      <c r="M888" s="39"/>
      <c r="N888" s="40" t="str">
        <f t="shared" si="84"/>
        <v/>
      </c>
      <c r="O888" s="41"/>
      <c r="P888" s="42" t="str">
        <f t="shared" si="82"/>
        <v/>
      </c>
      <c r="Q888" s="42" t="str">
        <f t="shared" si="83"/>
        <v/>
      </c>
      <c r="R888" s="71"/>
    </row>
    <row r="889" spans="1:18" ht="15.75">
      <c r="A889" s="9">
        <v>2801</v>
      </c>
      <c r="B889" s="31"/>
      <c r="C889" s="31"/>
      <c r="D889" s="31"/>
      <c r="E889" s="31"/>
      <c r="F889" s="31"/>
      <c r="G889" s="31"/>
      <c r="H889" s="31"/>
      <c r="I889" s="31"/>
      <c r="J889" s="51"/>
      <c r="K889" s="132"/>
      <c r="L889" s="17"/>
      <c r="M889" s="18"/>
      <c r="N889" s="43"/>
      <c r="O889" s="44"/>
      <c r="P889" s="45"/>
      <c r="Q889" s="43"/>
      <c r="R889" s="71"/>
    </row>
    <row r="890" spans="1:18" ht="15.75">
      <c r="A890" s="9">
        <v>2802</v>
      </c>
      <c r="B890" s="31"/>
      <c r="C890" s="31"/>
      <c r="D890" s="31"/>
      <c r="E890" s="31"/>
      <c r="F890" s="31"/>
      <c r="G890" s="31"/>
      <c r="H890" s="31"/>
      <c r="I890" s="31"/>
      <c r="J890" s="51"/>
      <c r="K890" s="132"/>
      <c r="L890" s="17"/>
      <c r="M890" s="18"/>
      <c r="N890" s="29"/>
      <c r="O890" s="44"/>
      <c r="P890" s="46"/>
      <c r="Q890" s="29"/>
      <c r="R890" s="71"/>
    </row>
    <row r="891" spans="1:18" ht="15.75">
      <c r="A891" s="9">
        <v>2901</v>
      </c>
      <c r="B891" s="31"/>
      <c r="C891" s="31"/>
      <c r="D891" s="31"/>
      <c r="E891" s="31"/>
      <c r="F891" s="31"/>
      <c r="G891" s="31"/>
      <c r="H891" s="31"/>
      <c r="I891" s="31"/>
      <c r="J891" s="51"/>
      <c r="K891" s="132"/>
      <c r="L891" s="17"/>
      <c r="M891" s="18"/>
      <c r="N891" s="29"/>
      <c r="O891" s="44"/>
      <c r="P891" s="46"/>
      <c r="Q891" s="29"/>
      <c r="R891" s="71"/>
    </row>
    <row r="892" spans="1:18" ht="15.75">
      <c r="A892" s="9">
        <v>2902</v>
      </c>
      <c r="B892" s="31"/>
      <c r="C892" s="31"/>
      <c r="D892" s="31"/>
      <c r="E892" s="31"/>
      <c r="F892" s="31"/>
      <c r="G892" s="31"/>
      <c r="H892" s="31"/>
      <c r="I892" s="31"/>
      <c r="J892" s="51"/>
      <c r="K892" s="132"/>
      <c r="L892" s="17"/>
      <c r="M892" s="18"/>
      <c r="N892" s="17"/>
      <c r="O892" s="18"/>
      <c r="P892" s="28"/>
      <c r="Q892" s="29"/>
      <c r="R892" s="71"/>
    </row>
    <row r="893" spans="1:18" ht="15.75">
      <c r="A893" s="9">
        <v>3001</v>
      </c>
      <c r="B893" s="31"/>
      <c r="C893" s="31"/>
      <c r="D893" s="31"/>
      <c r="E893" s="31"/>
      <c r="F893" s="31"/>
      <c r="G893" s="31"/>
      <c r="H893" s="31"/>
      <c r="I893" s="31"/>
      <c r="J893" s="51"/>
      <c r="K893" s="132"/>
      <c r="L893" s="17"/>
      <c r="M893" s="18"/>
      <c r="N893" s="19" t="s">
        <v>48</v>
      </c>
      <c r="O893" s="20"/>
      <c r="P893" s="21" t="str">
        <f>IF(SUM(J881:J889)=0,"",SUM(J881:J889))</f>
        <v/>
      </c>
      <c r="Q893" s="22" t="s">
        <v>3</v>
      </c>
      <c r="R893" s="71"/>
    </row>
    <row r="894" spans="1:18" ht="15.75">
      <c r="A894" s="9">
        <v>3002</v>
      </c>
      <c r="B894" s="31"/>
      <c r="C894" s="31"/>
      <c r="D894" s="31"/>
      <c r="E894" s="31"/>
      <c r="F894" s="31"/>
      <c r="G894" s="31"/>
      <c r="H894" s="31"/>
      <c r="I894" s="31"/>
      <c r="J894" s="51"/>
      <c r="K894" s="132"/>
      <c r="L894" s="17"/>
      <c r="M894" s="18"/>
      <c r="N894" s="23" t="s">
        <v>50</v>
      </c>
      <c r="O894" s="24" t="str">
        <f>IF(O893/B879=0,"",O893/B879)</f>
        <v/>
      </c>
      <c r="P894" s="25" t="e">
        <f>IF(O893/P893=0,"",O893/P893)</f>
        <v>#VALUE!</v>
      </c>
      <c r="Q894" s="26" t="s">
        <v>51</v>
      </c>
      <c r="R894" s="71"/>
    </row>
    <row r="895" spans="1:18" ht="15.75">
      <c r="A895" s="9">
        <v>3101</v>
      </c>
      <c r="B895" s="115"/>
      <c r="C895" s="115"/>
      <c r="D895" s="115"/>
      <c r="E895" s="115"/>
      <c r="F895" s="115"/>
      <c r="G895" s="115"/>
      <c r="H895" s="115"/>
      <c r="I895" s="115"/>
      <c r="J895" s="51"/>
      <c r="K895" s="133"/>
      <c r="L895" s="48"/>
      <c r="M895" s="49"/>
      <c r="N895" s="11"/>
      <c r="O895" s="12"/>
      <c r="P895" s="12"/>
      <c r="Q895" s="13"/>
      <c r="R895" s="71"/>
    </row>
    <row r="896" spans="1:18" ht="18" customHeight="1">
      <c r="A896" s="14"/>
      <c r="B896" s="193" t="s">
        <v>37</v>
      </c>
      <c r="C896" s="193"/>
      <c r="D896" s="193"/>
      <c r="E896" s="193"/>
      <c r="F896" s="193"/>
      <c r="G896" s="193"/>
      <c r="H896" s="193"/>
      <c r="I896" s="193"/>
      <c r="J896" s="114">
        <f>SUM(J888:J892)</f>
        <v>0</v>
      </c>
      <c r="K896" s="134" t="str">
        <f>IF(J888=0,"",J888/B879)</f>
        <v/>
      </c>
      <c r="L896" s="30" t="str">
        <f>IF(J896=0,"",J896/B879)</f>
        <v/>
      </c>
      <c r="M896" s="30"/>
      <c r="N896" s="5"/>
      <c r="O896" s="6"/>
      <c r="P896" s="16"/>
      <c r="Q896" s="5"/>
      <c r="R896" s="71"/>
    </row>
    <row r="897" spans="1:18" ht="12.75" customHeight="1"/>
    <row r="898" spans="1:18" ht="12.75" customHeight="1"/>
    <row r="899" spans="1:18" ht="26.25">
      <c r="A899" s="76"/>
      <c r="B899" s="194" t="s">
        <v>72</v>
      </c>
      <c r="C899" s="194"/>
      <c r="D899" s="194"/>
      <c r="E899" s="194"/>
      <c r="F899" s="194"/>
      <c r="G899" s="194"/>
      <c r="H899" s="194"/>
      <c r="I899" s="194"/>
      <c r="J899" s="113" t="s">
        <v>71</v>
      </c>
      <c r="K899" s="113"/>
      <c r="L899" s="77"/>
      <c r="M899" s="5"/>
      <c r="N899" s="5"/>
      <c r="O899" s="6"/>
      <c r="P899" s="5"/>
      <c r="Q899" s="6"/>
      <c r="R899" s="6"/>
    </row>
    <row r="900" spans="1:18" ht="20.25">
      <c r="A900" s="195" t="s">
        <v>1</v>
      </c>
      <c r="B900" s="197" t="s">
        <v>2</v>
      </c>
      <c r="C900" s="205"/>
      <c r="D900" s="205"/>
      <c r="E900" s="205"/>
      <c r="F900" s="205"/>
      <c r="G900" s="205"/>
      <c r="H900" s="205"/>
      <c r="I900" s="206"/>
      <c r="J900" s="200" t="s">
        <v>3</v>
      </c>
      <c r="K900" s="191" t="s">
        <v>4</v>
      </c>
      <c r="L900" s="191" t="s">
        <v>5</v>
      </c>
      <c r="M900" s="202" t="s">
        <v>6</v>
      </c>
      <c r="N900" s="191" t="s">
        <v>7</v>
      </c>
      <c r="O900" s="189" t="s">
        <v>8</v>
      </c>
      <c r="P900" s="189" t="s">
        <v>9</v>
      </c>
      <c r="Q900" s="191" t="s">
        <v>10</v>
      </c>
      <c r="R900" s="76"/>
    </row>
    <row r="901" spans="1:18" ht="15.75">
      <c r="A901" s="204"/>
      <c r="B901" s="9" t="s">
        <v>11</v>
      </c>
      <c r="C901" s="9" t="s">
        <v>12</v>
      </c>
      <c r="D901" s="9" t="s">
        <v>13</v>
      </c>
      <c r="E901" s="9" t="s">
        <v>14</v>
      </c>
      <c r="F901" s="9" t="s">
        <v>15</v>
      </c>
      <c r="G901" s="9" t="s">
        <v>16</v>
      </c>
      <c r="H901" s="9" t="s">
        <v>17</v>
      </c>
      <c r="I901" s="9" t="s">
        <v>18</v>
      </c>
      <c r="J901" s="207"/>
      <c r="K901" s="207"/>
      <c r="L901" s="204"/>
      <c r="M901" s="204"/>
      <c r="N901" s="204"/>
      <c r="O901" s="204"/>
      <c r="P901" s="204"/>
      <c r="Q901" s="204"/>
      <c r="R901" s="76"/>
    </row>
    <row r="902" spans="1:18" ht="15.75">
      <c r="A902" s="9">
        <v>2302</v>
      </c>
      <c r="B902" s="31">
        <v>105</v>
      </c>
      <c r="C902" s="31"/>
      <c r="D902" s="31"/>
      <c r="E902" s="31"/>
      <c r="F902" s="31"/>
      <c r="G902" s="31"/>
      <c r="H902" s="31"/>
      <c r="I902" s="31"/>
      <c r="J902" s="51"/>
      <c r="K902" s="131"/>
      <c r="L902" s="33"/>
      <c r="M902" s="34"/>
      <c r="N902" s="35"/>
      <c r="O902" s="36">
        <f>B902</f>
        <v>105</v>
      </c>
      <c r="P902" s="37"/>
      <c r="Q902" s="35"/>
      <c r="R902" s="76"/>
    </row>
    <row r="903" spans="1:18" ht="15.75">
      <c r="A903" s="9">
        <v>2401</v>
      </c>
      <c r="B903" s="31"/>
      <c r="C903" s="31">
        <v>90</v>
      </c>
      <c r="D903" s="31"/>
      <c r="E903" s="31"/>
      <c r="F903" s="31"/>
      <c r="G903" s="31"/>
      <c r="H903" s="31"/>
      <c r="I903" s="31"/>
      <c r="J903" s="51"/>
      <c r="K903" s="132"/>
      <c r="L903" s="17"/>
      <c r="M903" s="39"/>
      <c r="N903" s="40">
        <f>IF(C903=0,"",C903/B902)</f>
        <v>0.8571428571428571</v>
      </c>
      <c r="O903" s="41">
        <v>92</v>
      </c>
      <c r="P903" s="42">
        <f t="shared" ref="P903:P911" si="85">IF(O903=0,"",O903/O902)</f>
        <v>0.87619047619047619</v>
      </c>
      <c r="Q903" s="42">
        <f t="shared" ref="Q903:Q911" si="86">IF(O903=0,"",100%-P903)</f>
        <v>0.12380952380952381</v>
      </c>
      <c r="R903" s="76"/>
    </row>
    <row r="904" spans="1:18" ht="15.75">
      <c r="A904" s="9">
        <v>2402</v>
      </c>
      <c r="B904" s="31"/>
      <c r="C904" s="31"/>
      <c r="D904" s="31">
        <v>82</v>
      </c>
      <c r="E904" s="31"/>
      <c r="F904" s="31"/>
      <c r="G904" s="31"/>
      <c r="H904" s="31"/>
      <c r="I904" s="31"/>
      <c r="J904" s="51"/>
      <c r="K904" s="132"/>
      <c r="L904" s="17"/>
      <c r="M904" s="39"/>
      <c r="N904" s="40">
        <f>IF(D904=0,"",D904/C903)</f>
        <v>0.91111111111111109</v>
      </c>
      <c r="O904" s="41">
        <v>85</v>
      </c>
      <c r="P904" s="42">
        <f t="shared" si="85"/>
        <v>0.92391304347826086</v>
      </c>
      <c r="Q904" s="42">
        <f t="shared" si="86"/>
        <v>7.6086956521739135E-2</v>
      </c>
      <c r="R904" s="27">
        <f>O904/O902</f>
        <v>0.80952380952380953</v>
      </c>
    </row>
    <row r="905" spans="1:18" ht="15.75">
      <c r="A905" s="9">
        <v>2501</v>
      </c>
      <c r="B905" s="31"/>
      <c r="C905" s="31"/>
      <c r="D905" s="31"/>
      <c r="E905" s="31">
        <v>73</v>
      </c>
      <c r="F905" s="31"/>
      <c r="G905" s="31"/>
      <c r="H905" s="31"/>
      <c r="I905" s="31"/>
      <c r="J905" s="51"/>
      <c r="K905" s="132"/>
      <c r="L905" s="17"/>
      <c r="M905" s="39"/>
      <c r="N905" s="40">
        <f>IF(E905=0,"",E905/D904)</f>
        <v>0.8902439024390244</v>
      </c>
      <c r="O905" s="41">
        <v>79</v>
      </c>
      <c r="P905" s="42">
        <f t="shared" si="85"/>
        <v>0.92941176470588238</v>
      </c>
      <c r="Q905" s="42">
        <f t="shared" si="86"/>
        <v>7.0588235294117618E-2</v>
      </c>
      <c r="R905" s="76"/>
    </row>
    <row r="906" spans="1:18" ht="15.75">
      <c r="A906" s="9">
        <v>2502</v>
      </c>
      <c r="B906" s="31"/>
      <c r="C906" s="31"/>
      <c r="D906" s="31"/>
      <c r="E906" s="31"/>
      <c r="F906" s="31">
        <v>68</v>
      </c>
      <c r="G906" s="31"/>
      <c r="H906" s="31"/>
      <c r="I906" s="31"/>
      <c r="J906" s="51"/>
      <c r="K906" s="132"/>
      <c r="L906" s="17"/>
      <c r="M906" s="39"/>
      <c r="N906" s="40">
        <f>IF(F906=0,"",F906/E905)</f>
        <v>0.93150684931506844</v>
      </c>
      <c r="O906" s="41">
        <v>76</v>
      </c>
      <c r="P906" s="42">
        <f t="shared" si="85"/>
        <v>0.96202531645569622</v>
      </c>
      <c r="Q906" s="42">
        <f t="shared" si="86"/>
        <v>3.7974683544303778E-2</v>
      </c>
      <c r="R906" s="76"/>
    </row>
    <row r="907" spans="1:18" ht="15.75">
      <c r="A907" s="9">
        <v>2601</v>
      </c>
      <c r="B907" s="31"/>
      <c r="C907" s="31"/>
      <c r="D907" s="31"/>
      <c r="E907" s="31"/>
      <c r="F907" s="31"/>
      <c r="G907" s="31">
        <v>68</v>
      </c>
      <c r="H907" s="31"/>
      <c r="I907" s="31"/>
      <c r="J907" s="51"/>
      <c r="K907" s="132"/>
      <c r="L907" s="17"/>
      <c r="M907" s="39"/>
      <c r="N907" s="40">
        <f>IF(G907=0,"",G907/F906)</f>
        <v>1</v>
      </c>
      <c r="O907" s="41">
        <v>75</v>
      </c>
      <c r="P907" s="42">
        <f t="shared" si="85"/>
        <v>0.98684210526315785</v>
      </c>
      <c r="Q907" s="42">
        <f t="shared" si="86"/>
        <v>1.3157894736842146E-2</v>
      </c>
      <c r="R907" s="76"/>
    </row>
    <row r="908" spans="1:18" ht="15.75">
      <c r="A908" s="9">
        <v>2602</v>
      </c>
      <c r="B908" s="31"/>
      <c r="C908" s="31"/>
      <c r="D908" s="31"/>
      <c r="E908" s="31"/>
      <c r="F908" s="31"/>
      <c r="G908" s="31"/>
      <c r="H908" s="31"/>
      <c r="I908" s="31"/>
      <c r="J908" s="51"/>
      <c r="K908" s="132"/>
      <c r="L908" s="17"/>
      <c r="M908" s="39"/>
      <c r="N908" s="40" t="str">
        <f>IF(H908=0,"",H908/G907)</f>
        <v/>
      </c>
      <c r="O908" s="41"/>
      <c r="P908" s="42" t="str">
        <f t="shared" si="85"/>
        <v/>
      </c>
      <c r="Q908" s="42" t="str">
        <f t="shared" si="86"/>
        <v/>
      </c>
      <c r="R908" s="76"/>
    </row>
    <row r="909" spans="1:18" ht="15.75">
      <c r="A909" s="9">
        <v>2701</v>
      </c>
      <c r="B909" s="31"/>
      <c r="C909" s="31"/>
      <c r="D909" s="31"/>
      <c r="E909" s="31"/>
      <c r="F909" s="31"/>
      <c r="G909" s="31"/>
      <c r="H909" s="31"/>
      <c r="I909" s="31"/>
      <c r="J909" s="51"/>
      <c r="K909" s="132"/>
      <c r="L909" s="17"/>
      <c r="M909" s="39"/>
      <c r="N909" s="40" t="str">
        <f t="shared" ref="N909:N911" si="87">IF(I909=0,"",I909/H908)</f>
        <v/>
      </c>
      <c r="O909" s="41"/>
      <c r="P909" s="42" t="str">
        <f t="shared" si="85"/>
        <v/>
      </c>
      <c r="Q909" s="42" t="str">
        <f t="shared" si="86"/>
        <v/>
      </c>
      <c r="R909" s="76"/>
    </row>
    <row r="910" spans="1:18" ht="15.75">
      <c r="A910" s="9">
        <v>2702</v>
      </c>
      <c r="B910" s="31"/>
      <c r="C910" s="31"/>
      <c r="D910" s="31"/>
      <c r="E910" s="31"/>
      <c r="F910" s="31"/>
      <c r="G910" s="31"/>
      <c r="H910" s="31"/>
      <c r="I910" s="31"/>
      <c r="J910" s="51"/>
      <c r="K910" s="132"/>
      <c r="L910" s="17"/>
      <c r="M910" s="39"/>
      <c r="N910" s="40" t="str">
        <f t="shared" si="87"/>
        <v/>
      </c>
      <c r="O910" s="41"/>
      <c r="P910" s="42" t="str">
        <f t="shared" si="85"/>
        <v/>
      </c>
      <c r="Q910" s="42" t="str">
        <f t="shared" si="86"/>
        <v/>
      </c>
      <c r="R910" s="76"/>
    </row>
    <row r="911" spans="1:18" ht="15.75">
      <c r="A911" s="9">
        <v>2801</v>
      </c>
      <c r="B911" s="31"/>
      <c r="C911" s="31"/>
      <c r="D911" s="31"/>
      <c r="E911" s="31"/>
      <c r="F911" s="31"/>
      <c r="G911" s="31"/>
      <c r="H911" s="31"/>
      <c r="I911" s="31"/>
      <c r="J911" s="51"/>
      <c r="K911" s="132"/>
      <c r="L911" s="17"/>
      <c r="M911" s="39"/>
      <c r="N911" s="40" t="str">
        <f t="shared" si="87"/>
        <v/>
      </c>
      <c r="O911" s="41"/>
      <c r="P911" s="42" t="str">
        <f t="shared" si="85"/>
        <v/>
      </c>
      <c r="Q911" s="42" t="str">
        <f t="shared" si="86"/>
        <v/>
      </c>
      <c r="R911" s="76"/>
    </row>
    <row r="912" spans="1:18" ht="15.75">
      <c r="A912" s="9">
        <v>2802</v>
      </c>
      <c r="B912" s="31"/>
      <c r="C912" s="31"/>
      <c r="D912" s="31"/>
      <c r="E912" s="31"/>
      <c r="F912" s="31"/>
      <c r="G912" s="31"/>
      <c r="H912" s="31"/>
      <c r="I912" s="31"/>
      <c r="J912" s="51"/>
      <c r="K912" s="132"/>
      <c r="L912" s="17"/>
      <c r="M912" s="18"/>
      <c r="N912" s="43"/>
      <c r="O912" s="44"/>
      <c r="P912" s="45"/>
      <c r="Q912" s="43"/>
      <c r="R912" s="76"/>
    </row>
    <row r="913" spans="1:18" ht="15.75">
      <c r="A913" s="9">
        <v>2901</v>
      </c>
      <c r="B913" s="31"/>
      <c r="C913" s="31"/>
      <c r="D913" s="31"/>
      <c r="E913" s="31"/>
      <c r="F913" s="31"/>
      <c r="G913" s="31"/>
      <c r="H913" s="31"/>
      <c r="I913" s="31"/>
      <c r="J913" s="51"/>
      <c r="K913" s="132"/>
      <c r="L913" s="17"/>
      <c r="M913" s="18"/>
      <c r="N913" s="29"/>
      <c r="O913" s="44"/>
      <c r="P913" s="46"/>
      <c r="Q913" s="29"/>
      <c r="R913" s="76"/>
    </row>
    <row r="914" spans="1:18" ht="15.75">
      <c r="A914" s="9">
        <v>2902</v>
      </c>
      <c r="B914" s="31"/>
      <c r="C914" s="31"/>
      <c r="D914" s="31"/>
      <c r="E914" s="31"/>
      <c r="F914" s="31"/>
      <c r="G914" s="31"/>
      <c r="H914" s="31"/>
      <c r="I914" s="31"/>
      <c r="J914" s="51"/>
      <c r="K914" s="132"/>
      <c r="L914" s="17"/>
      <c r="M914" s="18"/>
      <c r="N914" s="29"/>
      <c r="O914" s="44"/>
      <c r="P914" s="46"/>
      <c r="Q914" s="29"/>
      <c r="R914" s="76"/>
    </row>
    <row r="915" spans="1:18" ht="15.75">
      <c r="A915" s="9">
        <v>3001</v>
      </c>
      <c r="B915" s="31"/>
      <c r="C915" s="31"/>
      <c r="D915" s="31"/>
      <c r="E915" s="31"/>
      <c r="F915" s="31"/>
      <c r="G915" s="31"/>
      <c r="H915" s="31"/>
      <c r="I915" s="31"/>
      <c r="J915" s="51"/>
      <c r="K915" s="132"/>
      <c r="L915" s="17"/>
      <c r="M915" s="18"/>
      <c r="N915" s="17"/>
      <c r="O915" s="18"/>
      <c r="P915" s="28"/>
      <c r="Q915" s="29"/>
      <c r="R915" s="76"/>
    </row>
    <row r="916" spans="1:18" ht="15.75">
      <c r="A916" s="9">
        <v>3002</v>
      </c>
      <c r="B916" s="31"/>
      <c r="C916" s="31"/>
      <c r="D916" s="31"/>
      <c r="E916" s="31"/>
      <c r="F916" s="31"/>
      <c r="G916" s="31"/>
      <c r="H916" s="31"/>
      <c r="I916" s="31"/>
      <c r="J916" s="51"/>
      <c r="K916" s="132"/>
      <c r="L916" s="17"/>
      <c r="M916" s="18"/>
      <c r="N916" s="19" t="s">
        <v>48</v>
      </c>
      <c r="O916" s="20"/>
      <c r="P916" s="21" t="str">
        <f>IF(SUM(J904:J912)=0,"",SUM(J904:J912))</f>
        <v/>
      </c>
      <c r="Q916" s="22" t="s">
        <v>3</v>
      </c>
      <c r="R916" s="76"/>
    </row>
    <row r="917" spans="1:18" ht="15.75">
      <c r="A917" s="9">
        <v>3101</v>
      </c>
      <c r="B917" s="31"/>
      <c r="C917" s="31"/>
      <c r="D917" s="31"/>
      <c r="E917" s="31"/>
      <c r="F917" s="31"/>
      <c r="G917" s="31"/>
      <c r="H917" s="31"/>
      <c r="I917" s="31"/>
      <c r="J917" s="51"/>
      <c r="K917" s="132"/>
      <c r="L917" s="17"/>
      <c r="M917" s="18"/>
      <c r="N917" s="23" t="s">
        <v>50</v>
      </c>
      <c r="O917" s="24" t="str">
        <f>IF(O916/B902=0,"",O916/B902)</f>
        <v/>
      </c>
      <c r="P917" s="25" t="e">
        <f>IF(O916/P916=0,"",O916/P916)</f>
        <v>#VALUE!</v>
      </c>
      <c r="Q917" s="26" t="s">
        <v>51</v>
      </c>
      <c r="R917" s="76"/>
    </row>
    <row r="918" spans="1:18" ht="15.75">
      <c r="A918" s="9">
        <v>3102</v>
      </c>
      <c r="B918" s="115"/>
      <c r="C918" s="115"/>
      <c r="D918" s="115"/>
      <c r="E918" s="115"/>
      <c r="F918" s="115"/>
      <c r="G918" s="115"/>
      <c r="H918" s="115"/>
      <c r="I918" s="115"/>
      <c r="J918" s="51"/>
      <c r="K918" s="133"/>
      <c r="L918" s="48"/>
      <c r="M918" s="49"/>
      <c r="N918" s="11"/>
      <c r="O918" s="12"/>
      <c r="P918" s="12"/>
      <c r="Q918" s="13"/>
      <c r="R918" s="76"/>
    </row>
    <row r="919" spans="1:18" ht="18" customHeight="1">
      <c r="A919" s="14"/>
      <c r="B919" s="193" t="s">
        <v>37</v>
      </c>
      <c r="C919" s="193"/>
      <c r="D919" s="193"/>
      <c r="E919" s="193"/>
      <c r="F919" s="193"/>
      <c r="G919" s="193"/>
      <c r="H919" s="193"/>
      <c r="I919" s="193"/>
      <c r="J919" s="114">
        <f>SUM(J911:J915)</f>
        <v>0</v>
      </c>
      <c r="K919" s="134" t="str">
        <f>IF(J911=0,"",J911/B902)</f>
        <v/>
      </c>
      <c r="L919" s="30" t="str">
        <f>IF(J919=0,"",J919/B902)</f>
        <v/>
      </c>
      <c r="M919" s="30"/>
      <c r="N919" s="5"/>
      <c r="O919" s="6"/>
      <c r="P919" s="16"/>
      <c r="Q919" s="5"/>
      <c r="R919" s="76"/>
    </row>
    <row r="920" spans="1:18" ht="12.75" customHeight="1"/>
    <row r="921" spans="1:18" ht="12.75" customHeight="1"/>
    <row r="922" spans="1:18" ht="26.25">
      <c r="A922" s="78"/>
      <c r="B922" s="194" t="s">
        <v>72</v>
      </c>
      <c r="C922" s="194"/>
      <c r="D922" s="194"/>
      <c r="E922" s="194"/>
      <c r="F922" s="194"/>
      <c r="G922" s="194"/>
      <c r="H922" s="194"/>
      <c r="I922" s="194"/>
      <c r="J922" s="113" t="s">
        <v>73</v>
      </c>
      <c r="K922" s="113"/>
      <c r="L922" s="79"/>
      <c r="M922" s="5"/>
      <c r="N922" s="5"/>
      <c r="O922" s="6"/>
      <c r="P922" s="5"/>
      <c r="Q922" s="6"/>
      <c r="R922" s="6"/>
    </row>
    <row r="923" spans="1:18" ht="20.25">
      <c r="A923" s="195" t="s">
        <v>1</v>
      </c>
      <c r="B923" s="197" t="s">
        <v>2</v>
      </c>
      <c r="C923" s="205"/>
      <c r="D923" s="205"/>
      <c r="E923" s="205"/>
      <c r="F923" s="205"/>
      <c r="G923" s="205"/>
      <c r="H923" s="205"/>
      <c r="I923" s="206"/>
      <c r="J923" s="200" t="s">
        <v>3</v>
      </c>
      <c r="K923" s="191" t="s">
        <v>4</v>
      </c>
      <c r="L923" s="191" t="s">
        <v>5</v>
      </c>
      <c r="M923" s="202" t="s">
        <v>6</v>
      </c>
      <c r="N923" s="191" t="s">
        <v>7</v>
      </c>
      <c r="O923" s="189" t="s">
        <v>8</v>
      </c>
      <c r="P923" s="189" t="s">
        <v>9</v>
      </c>
      <c r="Q923" s="191" t="s">
        <v>10</v>
      </c>
      <c r="R923" s="78"/>
    </row>
    <row r="924" spans="1:18" ht="15.75">
      <c r="A924" s="204"/>
      <c r="B924" s="9" t="s">
        <v>11</v>
      </c>
      <c r="C924" s="9" t="s">
        <v>12</v>
      </c>
      <c r="D924" s="9" t="s">
        <v>13</v>
      </c>
      <c r="E924" s="9" t="s">
        <v>14</v>
      </c>
      <c r="F924" s="9" t="s">
        <v>15</v>
      </c>
      <c r="G924" s="9" t="s">
        <v>16</v>
      </c>
      <c r="H924" s="9" t="s">
        <v>17</v>
      </c>
      <c r="I924" s="9" t="s">
        <v>18</v>
      </c>
      <c r="J924" s="207"/>
      <c r="K924" s="207"/>
      <c r="L924" s="204"/>
      <c r="M924" s="204"/>
      <c r="N924" s="204"/>
      <c r="O924" s="204"/>
      <c r="P924" s="204"/>
      <c r="Q924" s="204"/>
      <c r="R924" s="78"/>
    </row>
    <row r="925" spans="1:18" ht="15.75">
      <c r="A925" s="9">
        <v>2401</v>
      </c>
      <c r="B925" s="31">
        <v>58</v>
      </c>
      <c r="C925" s="31"/>
      <c r="D925" s="31"/>
      <c r="E925" s="31"/>
      <c r="F925" s="31"/>
      <c r="G925" s="31"/>
      <c r="H925" s="31"/>
      <c r="I925" s="31"/>
      <c r="J925" s="51"/>
      <c r="K925" s="131"/>
      <c r="L925" s="33"/>
      <c r="M925" s="34"/>
      <c r="N925" s="35"/>
      <c r="O925" s="36">
        <f>B925</f>
        <v>58</v>
      </c>
      <c r="P925" s="37"/>
      <c r="Q925" s="35"/>
      <c r="R925" s="78"/>
    </row>
    <row r="926" spans="1:18" ht="15.75">
      <c r="A926" s="9">
        <v>2402</v>
      </c>
      <c r="B926" s="31"/>
      <c r="C926" s="31">
        <v>57</v>
      </c>
      <c r="D926" s="31"/>
      <c r="E926" s="31"/>
      <c r="F926" s="31"/>
      <c r="G926" s="31"/>
      <c r="H926" s="31"/>
      <c r="I926" s="31"/>
      <c r="J926" s="51"/>
      <c r="K926" s="132"/>
      <c r="L926" s="17"/>
      <c r="M926" s="39"/>
      <c r="N926" s="40">
        <f>IF(C926=0,"",C926/B925)</f>
        <v>0.98275862068965514</v>
      </c>
      <c r="O926" s="41">
        <v>57</v>
      </c>
      <c r="P926" s="42">
        <f t="shared" ref="P926:P934" si="88">IF(O926=0,"",O926/O925)</f>
        <v>0.98275862068965514</v>
      </c>
      <c r="Q926" s="42">
        <f t="shared" ref="Q926:Q934" si="89">IF(O926=0,"",100%-P926)</f>
        <v>1.7241379310344862E-2</v>
      </c>
      <c r="R926" s="78"/>
    </row>
    <row r="927" spans="1:18" ht="15.75">
      <c r="A927" s="9">
        <v>2501</v>
      </c>
      <c r="B927" s="31"/>
      <c r="C927" s="31"/>
      <c r="D927" s="31">
        <v>54</v>
      </c>
      <c r="E927" s="31"/>
      <c r="F927" s="31"/>
      <c r="G927" s="31"/>
      <c r="H927" s="31"/>
      <c r="I927" s="31"/>
      <c r="J927" s="51"/>
      <c r="K927" s="132"/>
      <c r="L927" s="17"/>
      <c r="M927" s="39"/>
      <c r="N927" s="40">
        <f>IF(D927=0,"",D927/C926)</f>
        <v>0.94736842105263153</v>
      </c>
      <c r="O927" s="41">
        <v>54</v>
      </c>
      <c r="P927" s="42">
        <f t="shared" si="88"/>
        <v>0.94736842105263153</v>
      </c>
      <c r="Q927" s="42">
        <f t="shared" si="89"/>
        <v>5.2631578947368474E-2</v>
      </c>
      <c r="R927" s="27">
        <f>O927/O925</f>
        <v>0.93103448275862066</v>
      </c>
    </row>
    <row r="928" spans="1:18" ht="15.75">
      <c r="A928" s="9">
        <v>2502</v>
      </c>
      <c r="B928" s="31"/>
      <c r="C928" s="31"/>
      <c r="D928" s="31"/>
      <c r="E928" s="31">
        <v>50</v>
      </c>
      <c r="F928" s="31"/>
      <c r="G928" s="31"/>
      <c r="H928" s="31"/>
      <c r="I928" s="31"/>
      <c r="J928" s="51"/>
      <c r="K928" s="132"/>
      <c r="L928" s="17"/>
      <c r="M928" s="39"/>
      <c r="N928" s="40">
        <f>IF(E928=0,"",E928/D927)</f>
        <v>0.92592592592592593</v>
      </c>
      <c r="O928" s="41">
        <v>53</v>
      </c>
      <c r="P928" s="42">
        <f t="shared" si="88"/>
        <v>0.98148148148148151</v>
      </c>
      <c r="Q928" s="42">
        <f t="shared" si="89"/>
        <v>1.851851851851849E-2</v>
      </c>
      <c r="R928" s="78"/>
    </row>
    <row r="929" spans="1:18" ht="15.75">
      <c r="A929" s="9">
        <v>2601</v>
      </c>
      <c r="B929" s="31"/>
      <c r="C929" s="31"/>
      <c r="D929" s="31"/>
      <c r="E929" s="31"/>
      <c r="F929" s="31">
        <v>45</v>
      </c>
      <c r="G929" s="31"/>
      <c r="H929" s="31"/>
      <c r="I929" s="31"/>
      <c r="J929" s="51"/>
      <c r="K929" s="132"/>
      <c r="L929" s="17"/>
      <c r="M929" s="39"/>
      <c r="N929" s="40">
        <f>IF(F929=0,"",F929/E928)</f>
        <v>0.9</v>
      </c>
      <c r="O929" s="41">
        <v>50</v>
      </c>
      <c r="P929" s="42">
        <f t="shared" si="88"/>
        <v>0.94339622641509435</v>
      </c>
      <c r="Q929" s="42">
        <f t="shared" si="89"/>
        <v>5.6603773584905648E-2</v>
      </c>
      <c r="R929" s="78"/>
    </row>
    <row r="930" spans="1:18" ht="15.75">
      <c r="A930" s="9">
        <v>2602</v>
      </c>
      <c r="B930" s="31"/>
      <c r="C930" s="31"/>
      <c r="D930" s="31"/>
      <c r="E930" s="31"/>
      <c r="F930" s="31"/>
      <c r="G930" s="31"/>
      <c r="H930" s="31"/>
      <c r="I930" s="31"/>
      <c r="J930" s="51"/>
      <c r="K930" s="132"/>
      <c r="L930" s="17"/>
      <c r="M930" s="39"/>
      <c r="N930" s="40" t="str">
        <f>IF(G930=0,"",G930/F929)</f>
        <v/>
      </c>
      <c r="O930" s="41"/>
      <c r="P930" s="42" t="str">
        <f t="shared" si="88"/>
        <v/>
      </c>
      <c r="Q930" s="42" t="str">
        <f t="shared" si="89"/>
        <v/>
      </c>
      <c r="R930" s="78"/>
    </row>
    <row r="931" spans="1:18" ht="15.75">
      <c r="A931" s="9">
        <v>2701</v>
      </c>
      <c r="B931" s="31"/>
      <c r="C931" s="31"/>
      <c r="D931" s="31"/>
      <c r="E931" s="31"/>
      <c r="F931" s="31"/>
      <c r="G931" s="31"/>
      <c r="H931" s="31"/>
      <c r="I931" s="31"/>
      <c r="J931" s="51"/>
      <c r="K931" s="132"/>
      <c r="L931" s="17"/>
      <c r="M931" s="39"/>
      <c r="N931" s="40" t="str">
        <f>IF(H931=0,"",H931/G930)</f>
        <v/>
      </c>
      <c r="O931" s="41"/>
      <c r="P931" s="42" t="str">
        <f t="shared" si="88"/>
        <v/>
      </c>
      <c r="Q931" s="42" t="str">
        <f t="shared" si="89"/>
        <v/>
      </c>
      <c r="R931" s="78"/>
    </row>
    <row r="932" spans="1:18" ht="15.75">
      <c r="A932" s="9">
        <v>2702</v>
      </c>
      <c r="B932" s="31"/>
      <c r="C932" s="31"/>
      <c r="D932" s="31"/>
      <c r="E932" s="31"/>
      <c r="F932" s="31"/>
      <c r="G932" s="31"/>
      <c r="H932" s="31"/>
      <c r="I932" s="31"/>
      <c r="J932" s="51"/>
      <c r="K932" s="132"/>
      <c r="L932" s="17"/>
      <c r="M932" s="39"/>
      <c r="N932" s="40" t="str">
        <f t="shared" ref="N932:N934" si="90">IF(I932=0,"",I932/H931)</f>
        <v/>
      </c>
      <c r="O932" s="41"/>
      <c r="P932" s="42" t="str">
        <f t="shared" si="88"/>
        <v/>
      </c>
      <c r="Q932" s="42" t="str">
        <f t="shared" si="89"/>
        <v/>
      </c>
      <c r="R932" s="78"/>
    </row>
    <row r="933" spans="1:18" ht="15.75">
      <c r="A933" s="9">
        <v>2801</v>
      </c>
      <c r="B933" s="31"/>
      <c r="C933" s="31"/>
      <c r="D933" s="31"/>
      <c r="E933" s="31"/>
      <c r="F933" s="31"/>
      <c r="G933" s="31"/>
      <c r="H933" s="31"/>
      <c r="I933" s="31"/>
      <c r="J933" s="51"/>
      <c r="K933" s="132"/>
      <c r="L933" s="17"/>
      <c r="M933" s="39"/>
      <c r="N933" s="40" t="str">
        <f t="shared" si="90"/>
        <v/>
      </c>
      <c r="O933" s="41"/>
      <c r="P933" s="42" t="str">
        <f t="shared" si="88"/>
        <v/>
      </c>
      <c r="Q933" s="42" t="str">
        <f t="shared" si="89"/>
        <v/>
      </c>
      <c r="R933" s="78"/>
    </row>
    <row r="934" spans="1:18" ht="15.75">
      <c r="A934" s="9">
        <v>2802</v>
      </c>
      <c r="B934" s="31"/>
      <c r="C934" s="31"/>
      <c r="D934" s="31"/>
      <c r="E934" s="31"/>
      <c r="F934" s="31"/>
      <c r="G934" s="31"/>
      <c r="H934" s="31"/>
      <c r="I934" s="31"/>
      <c r="J934" s="51"/>
      <c r="K934" s="132"/>
      <c r="L934" s="17"/>
      <c r="M934" s="39"/>
      <c r="N934" s="40" t="str">
        <f t="shared" si="90"/>
        <v/>
      </c>
      <c r="O934" s="41"/>
      <c r="P934" s="42" t="str">
        <f t="shared" si="88"/>
        <v/>
      </c>
      <c r="Q934" s="42" t="str">
        <f t="shared" si="89"/>
        <v/>
      </c>
      <c r="R934" s="78"/>
    </row>
    <row r="935" spans="1:18" ht="15.75">
      <c r="A935" s="9">
        <v>2901</v>
      </c>
      <c r="B935" s="31"/>
      <c r="C935" s="31"/>
      <c r="D935" s="31"/>
      <c r="E935" s="31"/>
      <c r="F935" s="31"/>
      <c r="G935" s="31"/>
      <c r="H935" s="31"/>
      <c r="I935" s="31"/>
      <c r="J935" s="51"/>
      <c r="K935" s="132"/>
      <c r="L935" s="17"/>
      <c r="M935" s="18"/>
      <c r="N935" s="43"/>
      <c r="O935" s="44"/>
      <c r="P935" s="45"/>
      <c r="Q935" s="43"/>
      <c r="R935" s="78"/>
    </row>
    <row r="936" spans="1:18" ht="15.75">
      <c r="A936" s="9">
        <v>2902</v>
      </c>
      <c r="B936" s="31"/>
      <c r="C936" s="31"/>
      <c r="D936" s="31"/>
      <c r="E936" s="31"/>
      <c r="F936" s="31"/>
      <c r="G936" s="31"/>
      <c r="H936" s="31"/>
      <c r="I936" s="31"/>
      <c r="J936" s="51"/>
      <c r="K936" s="132"/>
      <c r="L936" s="17"/>
      <c r="M936" s="18"/>
      <c r="N936" s="29"/>
      <c r="O936" s="44"/>
      <c r="P936" s="46"/>
      <c r="Q936" s="29"/>
      <c r="R936" s="78"/>
    </row>
    <row r="937" spans="1:18" ht="15.75">
      <c r="A937" s="9">
        <v>3001</v>
      </c>
      <c r="B937" s="31"/>
      <c r="C937" s="31"/>
      <c r="D937" s="31"/>
      <c r="E937" s="31"/>
      <c r="F937" s="31"/>
      <c r="G937" s="31"/>
      <c r="H937" s="31"/>
      <c r="I937" s="31"/>
      <c r="J937" s="51"/>
      <c r="K937" s="132"/>
      <c r="L937" s="17"/>
      <c r="M937" s="18"/>
      <c r="N937" s="29"/>
      <c r="O937" s="44"/>
      <c r="P937" s="46"/>
      <c r="Q937" s="29"/>
      <c r="R937" s="78"/>
    </row>
    <row r="938" spans="1:18" ht="15.75">
      <c r="A938" s="9">
        <v>3002</v>
      </c>
      <c r="B938" s="31"/>
      <c r="C938" s="31"/>
      <c r="D938" s="31"/>
      <c r="E938" s="31"/>
      <c r="F938" s="31"/>
      <c r="G938" s="31"/>
      <c r="H938" s="31"/>
      <c r="I938" s="31"/>
      <c r="J938" s="51"/>
      <c r="K938" s="132"/>
      <c r="L938" s="17"/>
      <c r="M938" s="18"/>
      <c r="N938" s="17"/>
      <c r="O938" s="18"/>
      <c r="P938" s="28"/>
      <c r="Q938" s="29"/>
      <c r="R938" s="78"/>
    </row>
    <row r="939" spans="1:18" ht="15.75">
      <c r="A939" s="9">
        <v>3101</v>
      </c>
      <c r="B939" s="31"/>
      <c r="C939" s="31"/>
      <c r="D939" s="31"/>
      <c r="E939" s="31"/>
      <c r="F939" s="31"/>
      <c r="G939" s="31"/>
      <c r="H939" s="31"/>
      <c r="I939" s="31"/>
      <c r="J939" s="51"/>
      <c r="K939" s="132"/>
      <c r="L939" s="17"/>
      <c r="M939" s="18"/>
      <c r="N939" s="19" t="s">
        <v>48</v>
      </c>
      <c r="O939" s="20"/>
      <c r="P939" s="21" t="str">
        <f>IF(SUM(J927:J935)=0,"",SUM(J927:J935))</f>
        <v/>
      </c>
      <c r="Q939" s="22" t="s">
        <v>3</v>
      </c>
      <c r="R939" s="78"/>
    </row>
    <row r="940" spans="1:18" ht="15.75">
      <c r="A940" s="9">
        <v>3102</v>
      </c>
      <c r="B940" s="31"/>
      <c r="C940" s="31"/>
      <c r="D940" s="31"/>
      <c r="E940" s="31"/>
      <c r="F940" s="31"/>
      <c r="G940" s="31"/>
      <c r="H940" s="31"/>
      <c r="I940" s="31"/>
      <c r="J940" s="51"/>
      <c r="K940" s="132"/>
      <c r="L940" s="17"/>
      <c r="M940" s="18"/>
      <c r="N940" s="23" t="s">
        <v>50</v>
      </c>
      <c r="O940" s="24" t="str">
        <f>IF(O939/B925=0,"",O939/B925)</f>
        <v/>
      </c>
      <c r="P940" s="25" t="e">
        <f>IF(O939/P939=0,"",O939/P939)</f>
        <v>#VALUE!</v>
      </c>
      <c r="Q940" s="26" t="s">
        <v>51</v>
      </c>
      <c r="R940" s="78"/>
    </row>
    <row r="941" spans="1:18" ht="15.75">
      <c r="A941" s="9">
        <v>3201</v>
      </c>
      <c r="B941" s="115"/>
      <c r="C941" s="115"/>
      <c r="D941" s="115"/>
      <c r="E941" s="115"/>
      <c r="F941" s="115"/>
      <c r="G941" s="115"/>
      <c r="H941" s="115"/>
      <c r="I941" s="115"/>
      <c r="J941" s="51"/>
      <c r="K941" s="133"/>
      <c r="L941" s="48"/>
      <c r="M941" s="49"/>
      <c r="N941" s="11"/>
      <c r="O941" s="12"/>
      <c r="P941" s="12"/>
      <c r="Q941" s="13"/>
      <c r="R941" s="78"/>
    </row>
    <row r="942" spans="1:18" ht="18" customHeight="1">
      <c r="A942" s="14"/>
      <c r="B942" s="193" t="s">
        <v>37</v>
      </c>
      <c r="C942" s="193"/>
      <c r="D942" s="193"/>
      <c r="E942" s="193"/>
      <c r="F942" s="193"/>
      <c r="G942" s="193"/>
      <c r="H942" s="193"/>
      <c r="I942" s="193"/>
      <c r="J942" s="114">
        <f>SUM(J934:J938)</f>
        <v>0</v>
      </c>
      <c r="K942" s="134" t="str">
        <f>IF(J934=0,"",J934/B925)</f>
        <v/>
      </c>
      <c r="L942" s="30" t="str">
        <f>IF(J942=0,"",J942/B925)</f>
        <v/>
      </c>
      <c r="M942" s="30"/>
      <c r="N942" s="5"/>
      <c r="O942" s="6"/>
      <c r="P942" s="16"/>
      <c r="Q942" s="5"/>
      <c r="R942" s="78"/>
    </row>
    <row r="943" spans="1:18" ht="12.75" customHeight="1"/>
    <row r="944" spans="1:18" ht="12.75" customHeight="1"/>
    <row r="945" spans="1:18" ht="26.25">
      <c r="A945" s="81"/>
      <c r="B945" s="194" t="s">
        <v>72</v>
      </c>
      <c r="C945" s="194"/>
      <c r="D945" s="194"/>
      <c r="E945" s="194"/>
      <c r="F945" s="194"/>
      <c r="G945" s="194"/>
      <c r="H945" s="194"/>
      <c r="I945" s="194"/>
      <c r="J945" s="113" t="s">
        <v>74</v>
      </c>
      <c r="K945" s="113"/>
      <c r="L945" s="82"/>
      <c r="M945" s="5"/>
      <c r="N945" s="5"/>
      <c r="O945" s="6"/>
      <c r="P945" s="5"/>
      <c r="Q945" s="6"/>
      <c r="R945" s="6"/>
    </row>
    <row r="946" spans="1:18" ht="20.25">
      <c r="A946" s="195" t="s">
        <v>1</v>
      </c>
      <c r="B946" s="197" t="s">
        <v>2</v>
      </c>
      <c r="C946" s="205"/>
      <c r="D946" s="205"/>
      <c r="E946" s="205"/>
      <c r="F946" s="205"/>
      <c r="G946" s="205"/>
      <c r="H946" s="205"/>
      <c r="I946" s="206"/>
      <c r="J946" s="200" t="s">
        <v>3</v>
      </c>
      <c r="K946" s="191" t="s">
        <v>4</v>
      </c>
      <c r="L946" s="191" t="s">
        <v>5</v>
      </c>
      <c r="M946" s="202" t="s">
        <v>6</v>
      </c>
      <c r="N946" s="191" t="s">
        <v>7</v>
      </c>
      <c r="O946" s="189" t="s">
        <v>8</v>
      </c>
      <c r="P946" s="189" t="s">
        <v>9</v>
      </c>
      <c r="Q946" s="191" t="s">
        <v>10</v>
      </c>
      <c r="R946" s="81"/>
    </row>
    <row r="947" spans="1:18" ht="15.75">
      <c r="A947" s="204"/>
      <c r="B947" s="9" t="s">
        <v>11</v>
      </c>
      <c r="C947" s="9" t="s">
        <v>12</v>
      </c>
      <c r="D947" s="9" t="s">
        <v>13</v>
      </c>
      <c r="E947" s="9" t="s">
        <v>14</v>
      </c>
      <c r="F947" s="9" t="s">
        <v>15</v>
      </c>
      <c r="G947" s="9" t="s">
        <v>16</v>
      </c>
      <c r="H947" s="9" t="s">
        <v>17</v>
      </c>
      <c r="I947" s="9" t="s">
        <v>18</v>
      </c>
      <c r="J947" s="207"/>
      <c r="K947" s="207"/>
      <c r="L947" s="204"/>
      <c r="M947" s="204"/>
      <c r="N947" s="204"/>
      <c r="O947" s="204"/>
      <c r="P947" s="204"/>
      <c r="Q947" s="204"/>
      <c r="R947" s="81"/>
    </row>
    <row r="948" spans="1:18" ht="15.75">
      <c r="A948" s="9">
        <v>2402</v>
      </c>
      <c r="B948" s="31">
        <v>62</v>
      </c>
      <c r="C948" s="31"/>
      <c r="D948" s="31"/>
      <c r="E948" s="31"/>
      <c r="F948" s="31"/>
      <c r="G948" s="31"/>
      <c r="H948" s="31"/>
      <c r="I948" s="31"/>
      <c r="J948" s="51"/>
      <c r="K948" s="131"/>
      <c r="L948" s="33"/>
      <c r="M948" s="34"/>
      <c r="N948" s="35"/>
      <c r="O948" s="36">
        <f>B948</f>
        <v>62</v>
      </c>
      <c r="P948" s="37"/>
      <c r="Q948" s="35"/>
      <c r="R948" s="81"/>
    </row>
    <row r="949" spans="1:18" ht="15.75">
      <c r="A949" s="9">
        <v>2501</v>
      </c>
      <c r="B949" s="31"/>
      <c r="C949" s="31">
        <v>58</v>
      </c>
      <c r="D949" s="31"/>
      <c r="E949" s="31"/>
      <c r="F949" s="31"/>
      <c r="G949" s="31"/>
      <c r="H949" s="31"/>
      <c r="I949" s="31"/>
      <c r="J949" s="51"/>
      <c r="K949" s="132"/>
      <c r="L949" s="17"/>
      <c r="M949" s="39"/>
      <c r="N949" s="40">
        <f>IF(C949=0,"",C949/B948)</f>
        <v>0.93548387096774188</v>
      </c>
      <c r="O949" s="41">
        <v>58</v>
      </c>
      <c r="P949" s="42">
        <f t="shared" ref="P949:P957" si="91">IF(O949=0,"",O949/O948)</f>
        <v>0.93548387096774188</v>
      </c>
      <c r="Q949" s="42">
        <f t="shared" ref="Q949:Q957" si="92">IF(O949=0,"",100%-P949)</f>
        <v>6.4516129032258118E-2</v>
      </c>
      <c r="R949" s="81"/>
    </row>
    <row r="950" spans="1:18" ht="15.75">
      <c r="A950" s="9">
        <v>2502</v>
      </c>
      <c r="B950" s="31"/>
      <c r="C950" s="31"/>
      <c r="D950" s="31">
        <v>54</v>
      </c>
      <c r="E950" s="31"/>
      <c r="F950" s="31"/>
      <c r="G950" s="31"/>
      <c r="H950" s="31"/>
      <c r="I950" s="31"/>
      <c r="J950" s="51"/>
      <c r="K950" s="132"/>
      <c r="L950" s="17"/>
      <c r="M950" s="39"/>
      <c r="N950" s="40">
        <f>IF(D950=0,"",D950/C949)</f>
        <v>0.93103448275862066</v>
      </c>
      <c r="O950" s="41">
        <v>55</v>
      </c>
      <c r="P950" s="42">
        <f t="shared" si="91"/>
        <v>0.94827586206896552</v>
      </c>
      <c r="Q950" s="42">
        <f t="shared" si="92"/>
        <v>5.1724137931034475E-2</v>
      </c>
      <c r="R950" s="27">
        <f>O950/O948</f>
        <v>0.88709677419354838</v>
      </c>
    </row>
    <row r="951" spans="1:18" ht="15.75">
      <c r="A951" s="9">
        <v>2601</v>
      </c>
      <c r="B951" s="31"/>
      <c r="C951" s="31"/>
      <c r="D951" s="31"/>
      <c r="E951" s="31">
        <v>54</v>
      </c>
      <c r="F951" s="31"/>
      <c r="G951" s="31"/>
      <c r="H951" s="31"/>
      <c r="I951" s="31"/>
      <c r="J951" s="51"/>
      <c r="K951" s="132"/>
      <c r="L951" s="17"/>
      <c r="M951" s="39"/>
      <c r="N951" s="40">
        <f>IF(E951=0,"",E951/D950)</f>
        <v>1</v>
      </c>
      <c r="O951" s="41">
        <v>55</v>
      </c>
      <c r="P951" s="42">
        <f t="shared" si="91"/>
        <v>1</v>
      </c>
      <c r="Q951" s="42">
        <f t="shared" si="92"/>
        <v>0</v>
      </c>
      <c r="R951" s="81"/>
    </row>
    <row r="952" spans="1:18" ht="15.75">
      <c r="A952" s="9">
        <v>2602</v>
      </c>
      <c r="B952" s="31"/>
      <c r="C952" s="31"/>
      <c r="D952" s="31"/>
      <c r="E952" s="31"/>
      <c r="F952" s="31"/>
      <c r="G952" s="31"/>
      <c r="H952" s="31"/>
      <c r="I952" s="31"/>
      <c r="J952" s="51"/>
      <c r="K952" s="132"/>
      <c r="L952" s="17"/>
      <c r="M952" s="39"/>
      <c r="N952" s="40" t="str">
        <f>IF(F952=0,"",F952/E951)</f>
        <v/>
      </c>
      <c r="O952" s="41"/>
      <c r="P952" s="42" t="str">
        <f t="shared" si="91"/>
        <v/>
      </c>
      <c r="Q952" s="42" t="str">
        <f t="shared" si="92"/>
        <v/>
      </c>
      <c r="R952" s="81"/>
    </row>
    <row r="953" spans="1:18" ht="15.75">
      <c r="A953" s="9">
        <v>2701</v>
      </c>
      <c r="B953" s="31"/>
      <c r="C953" s="31"/>
      <c r="D953" s="31"/>
      <c r="E953" s="31"/>
      <c r="F953" s="31"/>
      <c r="G953" s="31"/>
      <c r="H953" s="31"/>
      <c r="I953" s="31"/>
      <c r="J953" s="51"/>
      <c r="K953" s="132"/>
      <c r="L953" s="17"/>
      <c r="M953" s="39"/>
      <c r="N953" s="40" t="str">
        <f>IF(G953=0,"",G953/F952)</f>
        <v/>
      </c>
      <c r="O953" s="41"/>
      <c r="P953" s="42" t="str">
        <f t="shared" si="91"/>
        <v/>
      </c>
      <c r="Q953" s="42" t="str">
        <f t="shared" si="92"/>
        <v/>
      </c>
      <c r="R953" s="81"/>
    </row>
    <row r="954" spans="1:18" ht="15.75">
      <c r="A954" s="9">
        <v>2702</v>
      </c>
      <c r="B954" s="31"/>
      <c r="C954" s="31"/>
      <c r="D954" s="31"/>
      <c r="E954" s="31"/>
      <c r="F954" s="31"/>
      <c r="G954" s="31"/>
      <c r="H954" s="31"/>
      <c r="I954" s="31"/>
      <c r="J954" s="51"/>
      <c r="K954" s="132"/>
      <c r="L954" s="17"/>
      <c r="M954" s="39"/>
      <c r="N954" s="40" t="str">
        <f>IF(H954=0,"",H954/G953)</f>
        <v/>
      </c>
      <c r="O954" s="41"/>
      <c r="P954" s="42" t="str">
        <f t="shared" si="91"/>
        <v/>
      </c>
      <c r="Q954" s="42" t="str">
        <f t="shared" si="92"/>
        <v/>
      </c>
      <c r="R954" s="81"/>
    </row>
    <row r="955" spans="1:18" ht="15.75">
      <c r="A955" s="9">
        <v>2801</v>
      </c>
      <c r="B955" s="31"/>
      <c r="C955" s="31"/>
      <c r="D955" s="31"/>
      <c r="E955" s="31"/>
      <c r="F955" s="31"/>
      <c r="G955" s="31"/>
      <c r="H955" s="31"/>
      <c r="I955" s="31"/>
      <c r="J955" s="51"/>
      <c r="K955" s="132"/>
      <c r="L955" s="17"/>
      <c r="M955" s="39"/>
      <c r="N955" s="40" t="str">
        <f t="shared" ref="N955:N957" si="93">IF(I955=0,"",I955/H954)</f>
        <v/>
      </c>
      <c r="O955" s="41"/>
      <c r="P955" s="42" t="str">
        <f t="shared" si="91"/>
        <v/>
      </c>
      <c r="Q955" s="42" t="str">
        <f t="shared" si="92"/>
        <v/>
      </c>
      <c r="R955" s="81"/>
    </row>
    <row r="956" spans="1:18" ht="15.75">
      <c r="A956" s="9">
        <v>2802</v>
      </c>
      <c r="B956" s="31"/>
      <c r="C956" s="31"/>
      <c r="D956" s="31"/>
      <c r="E956" s="31"/>
      <c r="F956" s="31"/>
      <c r="G956" s="31"/>
      <c r="H956" s="31"/>
      <c r="I956" s="31"/>
      <c r="J956" s="51"/>
      <c r="K956" s="132"/>
      <c r="L956" s="17"/>
      <c r="M956" s="39"/>
      <c r="N956" s="40" t="str">
        <f t="shared" si="93"/>
        <v/>
      </c>
      <c r="O956" s="41"/>
      <c r="P956" s="42" t="str">
        <f t="shared" si="91"/>
        <v/>
      </c>
      <c r="Q956" s="42" t="str">
        <f t="shared" si="92"/>
        <v/>
      </c>
      <c r="R956" s="81"/>
    </row>
    <row r="957" spans="1:18" ht="15.75">
      <c r="A957" s="9">
        <v>2901</v>
      </c>
      <c r="B957" s="31"/>
      <c r="C957" s="31"/>
      <c r="D957" s="31"/>
      <c r="E957" s="31"/>
      <c r="F957" s="31"/>
      <c r="G957" s="31"/>
      <c r="H957" s="31"/>
      <c r="I957" s="31"/>
      <c r="J957" s="51"/>
      <c r="K957" s="132"/>
      <c r="L957" s="17"/>
      <c r="M957" s="39"/>
      <c r="N957" s="40" t="str">
        <f t="shared" si="93"/>
        <v/>
      </c>
      <c r="O957" s="41"/>
      <c r="P957" s="42" t="str">
        <f t="shared" si="91"/>
        <v/>
      </c>
      <c r="Q957" s="42" t="str">
        <f t="shared" si="92"/>
        <v/>
      </c>
      <c r="R957" s="81"/>
    </row>
    <row r="958" spans="1:18" ht="15.75">
      <c r="A958" s="9">
        <v>2902</v>
      </c>
      <c r="B958" s="31"/>
      <c r="C958" s="31"/>
      <c r="D958" s="31"/>
      <c r="E958" s="31"/>
      <c r="F958" s="31"/>
      <c r="G958" s="31"/>
      <c r="H958" s="31"/>
      <c r="I958" s="31"/>
      <c r="J958" s="51"/>
      <c r="K958" s="132"/>
      <c r="L958" s="17"/>
      <c r="M958" s="18"/>
      <c r="N958" s="43"/>
      <c r="O958" s="44"/>
      <c r="P958" s="45"/>
      <c r="Q958" s="43"/>
      <c r="R958" s="81"/>
    </row>
    <row r="959" spans="1:18" ht="15.75">
      <c r="A959" s="9">
        <v>3001</v>
      </c>
      <c r="B959" s="31"/>
      <c r="C959" s="31"/>
      <c r="D959" s="31"/>
      <c r="E959" s="31"/>
      <c r="F959" s="31"/>
      <c r="G959" s="31"/>
      <c r="H959" s="31"/>
      <c r="I959" s="31"/>
      <c r="J959" s="51"/>
      <c r="K959" s="132"/>
      <c r="L959" s="17"/>
      <c r="M959" s="18"/>
      <c r="N959" s="29"/>
      <c r="O959" s="44"/>
      <c r="P959" s="46"/>
      <c r="Q959" s="29"/>
      <c r="R959" s="81"/>
    </row>
    <row r="960" spans="1:18" ht="15.75">
      <c r="A960" s="9">
        <v>3002</v>
      </c>
      <c r="B960" s="31"/>
      <c r="C960" s="31"/>
      <c r="D960" s="31"/>
      <c r="E960" s="31"/>
      <c r="F960" s="31"/>
      <c r="G960" s="31"/>
      <c r="H960" s="31"/>
      <c r="I960" s="31"/>
      <c r="J960" s="51"/>
      <c r="K960" s="132"/>
      <c r="L960" s="17"/>
      <c r="M960" s="18"/>
      <c r="N960" s="29"/>
      <c r="O960" s="44"/>
      <c r="P960" s="46"/>
      <c r="Q960" s="29"/>
      <c r="R960" s="81"/>
    </row>
    <row r="961" spans="1:18" ht="15.75">
      <c r="A961" s="9">
        <v>3101</v>
      </c>
      <c r="B961" s="31"/>
      <c r="C961" s="31"/>
      <c r="D961" s="31"/>
      <c r="E961" s="31"/>
      <c r="F961" s="31"/>
      <c r="G961" s="31"/>
      <c r="H961" s="31"/>
      <c r="I961" s="31"/>
      <c r="J961" s="51"/>
      <c r="K961" s="132"/>
      <c r="L961" s="17"/>
      <c r="M961" s="18"/>
      <c r="N961" s="17"/>
      <c r="O961" s="18"/>
      <c r="P961" s="28"/>
      <c r="Q961" s="29"/>
      <c r="R961" s="81"/>
    </row>
    <row r="962" spans="1:18" ht="15.75">
      <c r="A962" s="9">
        <v>3102</v>
      </c>
      <c r="B962" s="31"/>
      <c r="C962" s="31"/>
      <c r="D962" s="31"/>
      <c r="E962" s="31"/>
      <c r="F962" s="31"/>
      <c r="G962" s="31"/>
      <c r="H962" s="31"/>
      <c r="I962" s="31"/>
      <c r="J962" s="51"/>
      <c r="K962" s="132"/>
      <c r="L962" s="17"/>
      <c r="M962" s="18"/>
      <c r="N962" s="19" t="s">
        <v>48</v>
      </c>
      <c r="O962" s="20"/>
      <c r="P962" s="21" t="str">
        <f>IF(SUM(J950:J958)=0,"",SUM(J950:J958))</f>
        <v/>
      </c>
      <c r="Q962" s="22" t="s">
        <v>3</v>
      </c>
      <c r="R962" s="81"/>
    </row>
    <row r="963" spans="1:18" ht="15.75">
      <c r="A963" s="9">
        <v>3201</v>
      </c>
      <c r="B963" s="31"/>
      <c r="C963" s="31"/>
      <c r="D963" s="31"/>
      <c r="E963" s="31"/>
      <c r="F963" s="31"/>
      <c r="G963" s="31"/>
      <c r="H963" s="31"/>
      <c r="I963" s="31"/>
      <c r="J963" s="51"/>
      <c r="K963" s="132"/>
      <c r="L963" s="17"/>
      <c r="M963" s="18"/>
      <c r="N963" s="23" t="s">
        <v>50</v>
      </c>
      <c r="O963" s="24" t="str">
        <f>IF(O962/B948=0,"",O962/B948)</f>
        <v/>
      </c>
      <c r="P963" s="25" t="e">
        <f>IF(O962/P962=0,"",O962/P962)</f>
        <v>#VALUE!</v>
      </c>
      <c r="Q963" s="26" t="s">
        <v>51</v>
      </c>
      <c r="R963" s="81"/>
    </row>
    <row r="964" spans="1:18" ht="15.75">
      <c r="A964" s="9">
        <v>3202</v>
      </c>
      <c r="B964" s="115"/>
      <c r="C964" s="115"/>
      <c r="D964" s="115"/>
      <c r="E964" s="115"/>
      <c r="F964" s="115"/>
      <c r="G964" s="115"/>
      <c r="H964" s="115"/>
      <c r="I964" s="115"/>
      <c r="J964" s="51"/>
      <c r="K964" s="133"/>
      <c r="L964" s="48"/>
      <c r="M964" s="49"/>
      <c r="N964" s="11"/>
      <c r="O964" s="12"/>
      <c r="P964" s="12"/>
      <c r="Q964" s="13"/>
      <c r="R964" s="81"/>
    </row>
    <row r="965" spans="1:18" ht="18" customHeight="1">
      <c r="A965" s="14"/>
      <c r="B965" s="193" t="s">
        <v>37</v>
      </c>
      <c r="C965" s="193"/>
      <c r="D965" s="193"/>
      <c r="E965" s="193"/>
      <c r="F965" s="193"/>
      <c r="G965" s="193"/>
      <c r="H965" s="193"/>
      <c r="I965" s="193"/>
      <c r="J965" s="114">
        <f>SUM(J957:J961)</f>
        <v>0</v>
      </c>
      <c r="K965" s="134" t="str">
        <f>IF(J957=0,"",J957/B948)</f>
        <v/>
      </c>
      <c r="L965" s="30" t="str">
        <f>IF(J965=0,"",J965/B948)</f>
        <v/>
      </c>
      <c r="M965" s="30"/>
      <c r="N965" s="5"/>
      <c r="O965" s="6"/>
      <c r="P965" s="16"/>
      <c r="Q965" s="5"/>
      <c r="R965" s="81"/>
    </row>
    <row r="966" spans="1:18" ht="12.75" customHeight="1">
      <c r="A966" s="81"/>
      <c r="B966" s="81"/>
      <c r="C966" s="81"/>
      <c r="D966" s="81"/>
      <c r="E966" s="81"/>
      <c r="F966" s="81"/>
      <c r="G966" s="81"/>
      <c r="H966" s="81"/>
      <c r="I966" s="81"/>
      <c r="L966" s="81"/>
      <c r="M966" s="81"/>
      <c r="N966" s="81"/>
      <c r="O966" s="81"/>
      <c r="P966" s="81"/>
      <c r="Q966" s="81"/>
      <c r="R966" s="81"/>
    </row>
    <row r="967" spans="1:18" ht="12.75" customHeight="1"/>
    <row r="968" spans="1:18" ht="26.25">
      <c r="A968" s="84"/>
      <c r="B968" s="194" t="s">
        <v>72</v>
      </c>
      <c r="C968" s="194"/>
      <c r="D968" s="194"/>
      <c r="E968" s="194"/>
      <c r="F968" s="194"/>
      <c r="G968" s="194"/>
      <c r="H968" s="194"/>
      <c r="I968" s="194"/>
      <c r="J968" s="113" t="s">
        <v>75</v>
      </c>
      <c r="K968" s="113"/>
      <c r="L968" s="85"/>
      <c r="M968" s="5"/>
      <c r="N968" s="5"/>
      <c r="O968" s="6"/>
      <c r="P968" s="5"/>
      <c r="Q968" s="6"/>
      <c r="R968" s="6"/>
    </row>
    <row r="969" spans="1:18" ht="20.25">
      <c r="A969" s="195" t="s">
        <v>1</v>
      </c>
      <c r="B969" s="197" t="s">
        <v>2</v>
      </c>
      <c r="C969" s="205"/>
      <c r="D969" s="205"/>
      <c r="E969" s="205"/>
      <c r="F969" s="205"/>
      <c r="G969" s="205"/>
      <c r="H969" s="205"/>
      <c r="I969" s="206"/>
      <c r="J969" s="200" t="s">
        <v>3</v>
      </c>
      <c r="K969" s="191" t="s">
        <v>4</v>
      </c>
      <c r="L969" s="191" t="s">
        <v>5</v>
      </c>
      <c r="M969" s="202" t="s">
        <v>6</v>
      </c>
      <c r="N969" s="191" t="s">
        <v>7</v>
      </c>
      <c r="O969" s="189" t="s">
        <v>8</v>
      </c>
      <c r="P969" s="189" t="s">
        <v>9</v>
      </c>
      <c r="Q969" s="191" t="s">
        <v>10</v>
      </c>
      <c r="R969" s="84"/>
    </row>
    <row r="970" spans="1:18" ht="15.75">
      <c r="A970" s="204"/>
      <c r="B970" s="9" t="s">
        <v>11</v>
      </c>
      <c r="C970" s="9" t="s">
        <v>12</v>
      </c>
      <c r="D970" s="9" t="s">
        <v>13</v>
      </c>
      <c r="E970" s="9" t="s">
        <v>14</v>
      </c>
      <c r="F970" s="9" t="s">
        <v>15</v>
      </c>
      <c r="G970" s="9" t="s">
        <v>16</v>
      </c>
      <c r="H970" s="9" t="s">
        <v>17</v>
      </c>
      <c r="I970" s="9" t="s">
        <v>18</v>
      </c>
      <c r="J970" s="207"/>
      <c r="K970" s="207"/>
      <c r="L970" s="204"/>
      <c r="M970" s="204"/>
      <c r="N970" s="204"/>
      <c r="O970" s="204"/>
      <c r="P970" s="204"/>
      <c r="Q970" s="204"/>
      <c r="R970" s="84"/>
    </row>
    <row r="971" spans="1:18" ht="15.75">
      <c r="A971" s="9">
        <v>2501</v>
      </c>
      <c r="B971" s="31">
        <v>61</v>
      </c>
      <c r="C971" s="31"/>
      <c r="D971" s="31"/>
      <c r="E971" s="31"/>
      <c r="F971" s="31"/>
      <c r="G971" s="31"/>
      <c r="H971" s="31"/>
      <c r="I971" s="31"/>
      <c r="J971" s="51"/>
      <c r="K971" s="131"/>
      <c r="L971" s="33"/>
      <c r="M971" s="34"/>
      <c r="N971" s="35"/>
      <c r="O971" s="36">
        <f>B971</f>
        <v>61</v>
      </c>
      <c r="P971" s="37"/>
      <c r="Q971" s="35"/>
      <c r="R971" s="84"/>
    </row>
    <row r="972" spans="1:18" ht="15.75">
      <c r="A972" s="9">
        <v>2502</v>
      </c>
      <c r="B972" s="31"/>
      <c r="C972" s="31">
        <v>54</v>
      </c>
      <c r="D972" s="31"/>
      <c r="E972" s="31"/>
      <c r="F972" s="31"/>
      <c r="G972" s="31"/>
      <c r="H972" s="31"/>
      <c r="I972" s="31"/>
      <c r="J972" s="51"/>
      <c r="K972" s="132"/>
      <c r="L972" s="17"/>
      <c r="M972" s="39"/>
      <c r="N972" s="40">
        <f>IF(C972=0,"",C972/B971)</f>
        <v>0.88524590163934425</v>
      </c>
      <c r="O972" s="41">
        <v>54</v>
      </c>
      <c r="P972" s="42">
        <f t="shared" ref="P972:P980" si="94">IF(O972=0,"",O972/O971)</f>
        <v>0.88524590163934425</v>
      </c>
      <c r="Q972" s="42">
        <f t="shared" ref="Q972:Q980" si="95">IF(O972=0,"",100%-P972)</f>
        <v>0.11475409836065575</v>
      </c>
      <c r="R972" s="84"/>
    </row>
    <row r="973" spans="1:18" ht="15.75">
      <c r="A973" s="9">
        <v>2601</v>
      </c>
      <c r="B973" s="31"/>
      <c r="C973" s="31"/>
      <c r="D973" s="31">
        <v>51</v>
      </c>
      <c r="E973" s="31"/>
      <c r="F973" s="31"/>
      <c r="G973" s="31"/>
      <c r="H973" s="31"/>
      <c r="I973" s="31"/>
      <c r="J973" s="51"/>
      <c r="K973" s="132"/>
      <c r="L973" s="17"/>
      <c r="M973" s="39"/>
      <c r="N973" s="40">
        <f>IF(D973=0,"",D973/C972)</f>
        <v>0.94444444444444442</v>
      </c>
      <c r="O973" s="41">
        <v>51</v>
      </c>
      <c r="P973" s="42">
        <f t="shared" si="94"/>
        <v>0.94444444444444442</v>
      </c>
      <c r="Q973" s="42">
        <f t="shared" si="95"/>
        <v>5.555555555555558E-2</v>
      </c>
      <c r="R973" s="27">
        <f>O973/O971</f>
        <v>0.83606557377049184</v>
      </c>
    </row>
    <row r="974" spans="1:18" ht="15.75">
      <c r="A974" s="9">
        <v>2602</v>
      </c>
      <c r="B974" s="31"/>
      <c r="C974" s="31"/>
      <c r="D974" s="31"/>
      <c r="E974" s="31"/>
      <c r="F974" s="31"/>
      <c r="G974" s="31"/>
      <c r="H974" s="31"/>
      <c r="I974" s="31"/>
      <c r="J974" s="51"/>
      <c r="K974" s="132"/>
      <c r="L974" s="17"/>
      <c r="M974" s="39"/>
      <c r="N974" s="40" t="str">
        <f>IF(E974=0,"",E974/D973)</f>
        <v/>
      </c>
      <c r="O974" s="41"/>
      <c r="P974" s="42" t="str">
        <f t="shared" si="94"/>
        <v/>
      </c>
      <c r="Q974" s="42" t="str">
        <f t="shared" si="95"/>
        <v/>
      </c>
      <c r="R974" s="84"/>
    </row>
    <row r="975" spans="1:18" ht="15.75">
      <c r="A975" s="9">
        <v>2701</v>
      </c>
      <c r="B975" s="31"/>
      <c r="C975" s="31"/>
      <c r="D975" s="31"/>
      <c r="E975" s="31"/>
      <c r="F975" s="31"/>
      <c r="G975" s="31"/>
      <c r="H975" s="31"/>
      <c r="I975" s="31"/>
      <c r="J975" s="51"/>
      <c r="K975" s="132"/>
      <c r="L975" s="17"/>
      <c r="M975" s="39"/>
      <c r="N975" s="40" t="str">
        <f>IF(F975=0,"",F975/E974)</f>
        <v/>
      </c>
      <c r="O975" s="41"/>
      <c r="P975" s="42" t="str">
        <f t="shared" si="94"/>
        <v/>
      </c>
      <c r="Q975" s="42" t="str">
        <f t="shared" si="95"/>
        <v/>
      </c>
      <c r="R975" s="84"/>
    </row>
    <row r="976" spans="1:18" ht="15.75">
      <c r="A976" s="9">
        <v>2702</v>
      </c>
      <c r="B976" s="31"/>
      <c r="C976" s="31"/>
      <c r="D976" s="31"/>
      <c r="E976" s="31"/>
      <c r="F976" s="31"/>
      <c r="G976" s="31"/>
      <c r="H976" s="31"/>
      <c r="I976" s="31"/>
      <c r="J976" s="51"/>
      <c r="K976" s="132"/>
      <c r="L976" s="17"/>
      <c r="M976" s="39"/>
      <c r="N976" s="40" t="str">
        <f>IF(G976=0,"",G976/F975)</f>
        <v/>
      </c>
      <c r="O976" s="41"/>
      <c r="P976" s="42" t="str">
        <f t="shared" si="94"/>
        <v/>
      </c>
      <c r="Q976" s="42" t="str">
        <f t="shared" si="95"/>
        <v/>
      </c>
      <c r="R976" s="84"/>
    </row>
    <row r="977" spans="1:18" ht="15.75">
      <c r="A977" s="9">
        <v>2801</v>
      </c>
      <c r="B977" s="31"/>
      <c r="C977" s="31"/>
      <c r="D977" s="31"/>
      <c r="E977" s="31"/>
      <c r="F977" s="31"/>
      <c r="G977" s="31"/>
      <c r="H977" s="31"/>
      <c r="I977" s="31"/>
      <c r="J977" s="51"/>
      <c r="K977" s="132"/>
      <c r="L977" s="17"/>
      <c r="M977" s="39"/>
      <c r="N977" s="40" t="str">
        <f>IF(H977=0,"",H977/G976)</f>
        <v/>
      </c>
      <c r="O977" s="41"/>
      <c r="P977" s="42" t="str">
        <f t="shared" si="94"/>
        <v/>
      </c>
      <c r="Q977" s="42" t="str">
        <f t="shared" si="95"/>
        <v/>
      </c>
      <c r="R977" s="84"/>
    </row>
    <row r="978" spans="1:18" ht="15.75">
      <c r="A978" s="9">
        <v>2802</v>
      </c>
      <c r="B978" s="31"/>
      <c r="C978" s="31"/>
      <c r="D978" s="31"/>
      <c r="E978" s="31"/>
      <c r="F978" s="31"/>
      <c r="G978" s="31"/>
      <c r="H978" s="31"/>
      <c r="I978" s="31"/>
      <c r="J978" s="51"/>
      <c r="K978" s="132"/>
      <c r="L978" s="17"/>
      <c r="M978" s="39"/>
      <c r="N978" s="40" t="str">
        <f t="shared" ref="N978:N980" si="96">IF(I978=0,"",I978/H977)</f>
        <v/>
      </c>
      <c r="O978" s="41"/>
      <c r="P978" s="42" t="str">
        <f t="shared" si="94"/>
        <v/>
      </c>
      <c r="Q978" s="42" t="str">
        <f t="shared" si="95"/>
        <v/>
      </c>
      <c r="R978" s="84"/>
    </row>
    <row r="979" spans="1:18" ht="15.75">
      <c r="A979" s="9">
        <v>2901</v>
      </c>
      <c r="B979" s="31"/>
      <c r="C979" s="31"/>
      <c r="D979" s="31"/>
      <c r="E979" s="31"/>
      <c r="F979" s="31"/>
      <c r="G979" s="31"/>
      <c r="H979" s="31"/>
      <c r="I979" s="31"/>
      <c r="J979" s="51"/>
      <c r="K979" s="132"/>
      <c r="L979" s="17"/>
      <c r="M979" s="39"/>
      <c r="N979" s="40" t="str">
        <f t="shared" si="96"/>
        <v/>
      </c>
      <c r="O979" s="41"/>
      <c r="P979" s="42" t="str">
        <f t="shared" si="94"/>
        <v/>
      </c>
      <c r="Q979" s="42" t="str">
        <f t="shared" si="95"/>
        <v/>
      </c>
      <c r="R979" s="84"/>
    </row>
    <row r="980" spans="1:18" ht="15.75">
      <c r="A980" s="9">
        <v>2902</v>
      </c>
      <c r="B980" s="31"/>
      <c r="C980" s="31"/>
      <c r="D980" s="31"/>
      <c r="E980" s="31"/>
      <c r="F980" s="31"/>
      <c r="G980" s="31"/>
      <c r="H980" s="31"/>
      <c r="I980" s="31"/>
      <c r="J980" s="51"/>
      <c r="K980" s="132"/>
      <c r="L980" s="17"/>
      <c r="M980" s="39"/>
      <c r="N980" s="40" t="str">
        <f t="shared" si="96"/>
        <v/>
      </c>
      <c r="O980" s="41"/>
      <c r="P980" s="42" t="str">
        <f t="shared" si="94"/>
        <v/>
      </c>
      <c r="Q980" s="42" t="str">
        <f t="shared" si="95"/>
        <v/>
      </c>
      <c r="R980" s="84"/>
    </row>
    <row r="981" spans="1:18" ht="15.75">
      <c r="A981" s="9">
        <v>3001</v>
      </c>
      <c r="B981" s="31"/>
      <c r="C981" s="31"/>
      <c r="D981" s="31"/>
      <c r="E981" s="31"/>
      <c r="F981" s="31"/>
      <c r="G981" s="31"/>
      <c r="H981" s="31"/>
      <c r="I981" s="31"/>
      <c r="J981" s="51"/>
      <c r="K981" s="132"/>
      <c r="L981" s="17"/>
      <c r="M981" s="18"/>
      <c r="N981" s="43"/>
      <c r="O981" s="44"/>
      <c r="P981" s="45"/>
      <c r="Q981" s="43"/>
      <c r="R981" s="84"/>
    </row>
    <row r="982" spans="1:18" ht="15.75">
      <c r="A982" s="9">
        <v>3002</v>
      </c>
      <c r="B982" s="31"/>
      <c r="C982" s="31"/>
      <c r="D982" s="31"/>
      <c r="E982" s="31"/>
      <c r="F982" s="31"/>
      <c r="G982" s="31"/>
      <c r="H982" s="31"/>
      <c r="I982" s="31"/>
      <c r="J982" s="51"/>
      <c r="K982" s="132"/>
      <c r="L982" s="17"/>
      <c r="M982" s="18"/>
      <c r="N982" s="29"/>
      <c r="O982" s="44"/>
      <c r="P982" s="46"/>
      <c r="Q982" s="29"/>
      <c r="R982" s="84"/>
    </row>
    <row r="983" spans="1:18" ht="15.75">
      <c r="A983" s="9">
        <v>3101</v>
      </c>
      <c r="B983" s="31"/>
      <c r="C983" s="31"/>
      <c r="D983" s="31"/>
      <c r="E983" s="31"/>
      <c r="F983" s="31"/>
      <c r="G983" s="31"/>
      <c r="H983" s="31"/>
      <c r="I983" s="31"/>
      <c r="J983" s="51"/>
      <c r="K983" s="132"/>
      <c r="L983" s="17"/>
      <c r="M983" s="18"/>
      <c r="N983" s="29"/>
      <c r="O983" s="44"/>
      <c r="P983" s="46"/>
      <c r="Q983" s="29"/>
      <c r="R983" s="84"/>
    </row>
    <row r="984" spans="1:18" ht="15.75">
      <c r="A984" s="9">
        <v>3102</v>
      </c>
      <c r="B984" s="31"/>
      <c r="C984" s="31"/>
      <c r="D984" s="31"/>
      <c r="E984" s="31"/>
      <c r="F984" s="31"/>
      <c r="G984" s="31"/>
      <c r="H984" s="31"/>
      <c r="I984" s="31"/>
      <c r="J984" s="51"/>
      <c r="K984" s="132"/>
      <c r="L984" s="17"/>
      <c r="M984" s="18"/>
      <c r="N984" s="17"/>
      <c r="O984" s="18"/>
      <c r="P984" s="28"/>
      <c r="Q984" s="29"/>
      <c r="R984" s="84"/>
    </row>
    <row r="985" spans="1:18" ht="15.75">
      <c r="A985" s="9">
        <v>3201</v>
      </c>
      <c r="B985" s="31"/>
      <c r="C985" s="31"/>
      <c r="D985" s="31"/>
      <c r="E985" s="31"/>
      <c r="F985" s="31"/>
      <c r="G985" s="31"/>
      <c r="H985" s="31"/>
      <c r="I985" s="31"/>
      <c r="J985" s="51"/>
      <c r="K985" s="132"/>
      <c r="L985" s="17"/>
      <c r="M985" s="18"/>
      <c r="N985" s="19" t="s">
        <v>48</v>
      </c>
      <c r="O985" s="20"/>
      <c r="P985" s="21" t="str">
        <f>IF(SUM(J973:J981)=0,"",SUM(J973:J981))</f>
        <v/>
      </c>
      <c r="Q985" s="22" t="s">
        <v>3</v>
      </c>
      <c r="R985" s="84"/>
    </row>
    <row r="986" spans="1:18" ht="15.75">
      <c r="A986" s="9">
        <v>3202</v>
      </c>
      <c r="B986" s="31"/>
      <c r="C986" s="31"/>
      <c r="D986" s="31"/>
      <c r="E986" s="31"/>
      <c r="F986" s="31"/>
      <c r="G986" s="31"/>
      <c r="H986" s="31"/>
      <c r="I986" s="31"/>
      <c r="J986" s="51"/>
      <c r="K986" s="132"/>
      <c r="L986" s="17"/>
      <c r="M986" s="18"/>
      <c r="N986" s="23" t="s">
        <v>50</v>
      </c>
      <c r="O986" s="24" t="str">
        <f>IF(O985/B971=0,"",O985/B971)</f>
        <v/>
      </c>
      <c r="P986" s="25" t="e">
        <f>IF(O985/P985=0,"",O985/P985)</f>
        <v>#VALUE!</v>
      </c>
      <c r="Q986" s="26" t="s">
        <v>51</v>
      </c>
      <c r="R986" s="84"/>
    </row>
    <row r="987" spans="1:18" ht="15.75">
      <c r="A987" s="9">
        <v>3301</v>
      </c>
      <c r="B987" s="115"/>
      <c r="C987" s="115"/>
      <c r="D987" s="115"/>
      <c r="E987" s="115"/>
      <c r="F987" s="115"/>
      <c r="G987" s="115"/>
      <c r="H987" s="115"/>
      <c r="I987" s="115"/>
      <c r="J987" s="51"/>
      <c r="K987" s="133"/>
      <c r="L987" s="48"/>
      <c r="M987" s="49"/>
      <c r="N987" s="11"/>
      <c r="O987" s="12"/>
      <c r="P987" s="12"/>
      <c r="Q987" s="13"/>
      <c r="R987" s="84"/>
    </row>
    <row r="988" spans="1:18" ht="18" customHeight="1">
      <c r="A988" s="14"/>
      <c r="B988" s="193" t="s">
        <v>37</v>
      </c>
      <c r="C988" s="193"/>
      <c r="D988" s="193"/>
      <c r="E988" s="193"/>
      <c r="F988" s="193"/>
      <c r="G988" s="193"/>
      <c r="H988" s="193"/>
      <c r="I988" s="193"/>
      <c r="J988" s="114">
        <f>SUM(J980:J984)</f>
        <v>0</v>
      </c>
      <c r="K988" s="134" t="str">
        <f>IF(J980=0,"",J980/B971)</f>
        <v/>
      </c>
      <c r="L988" s="30" t="str">
        <f>IF(J988=0,"",J988/B971)</f>
        <v/>
      </c>
      <c r="M988" s="30"/>
      <c r="N988" s="5"/>
      <c r="O988" s="6"/>
      <c r="P988" s="16"/>
      <c r="Q988" s="5"/>
      <c r="R988" s="84"/>
    </row>
    <row r="989" spans="1:18" ht="12.75" customHeight="1"/>
    <row r="990" spans="1:18" ht="12.75" customHeight="1"/>
    <row r="991" spans="1:18" s="180" customFormat="1" ht="26.25">
      <c r="B991" s="194" t="s">
        <v>72</v>
      </c>
      <c r="C991" s="194"/>
      <c r="D991" s="194"/>
      <c r="E991" s="194"/>
      <c r="F991" s="194"/>
      <c r="G991" s="194"/>
      <c r="H991" s="194"/>
      <c r="I991" s="194"/>
      <c r="J991" s="113" t="s">
        <v>76</v>
      </c>
      <c r="K991" s="113"/>
      <c r="L991" s="113"/>
      <c r="M991" s="5"/>
      <c r="N991" s="5"/>
      <c r="O991" s="6"/>
      <c r="P991" s="5"/>
      <c r="Q991" s="6"/>
      <c r="R991" s="6"/>
    </row>
    <row r="992" spans="1:18" s="180" customFormat="1" ht="20.25">
      <c r="A992" s="195" t="s">
        <v>1</v>
      </c>
      <c r="B992" s="197" t="s">
        <v>2</v>
      </c>
      <c r="C992" s="205"/>
      <c r="D992" s="205"/>
      <c r="E992" s="205"/>
      <c r="F992" s="205"/>
      <c r="G992" s="205"/>
      <c r="H992" s="205"/>
      <c r="I992" s="206"/>
      <c r="J992" s="200" t="s">
        <v>3</v>
      </c>
      <c r="K992" s="191" t="s">
        <v>4</v>
      </c>
      <c r="L992" s="191" t="s">
        <v>5</v>
      </c>
      <c r="M992" s="202" t="s">
        <v>6</v>
      </c>
      <c r="N992" s="191" t="s">
        <v>7</v>
      </c>
      <c r="O992" s="189" t="s">
        <v>8</v>
      </c>
      <c r="P992" s="189" t="s">
        <v>9</v>
      </c>
      <c r="Q992" s="191" t="s">
        <v>10</v>
      </c>
    </row>
    <row r="993" spans="1:18" s="180" customFormat="1" ht="15.75">
      <c r="A993" s="204"/>
      <c r="B993" s="9" t="s">
        <v>11</v>
      </c>
      <c r="C993" s="9" t="s">
        <v>12</v>
      </c>
      <c r="D993" s="9" t="s">
        <v>13</v>
      </c>
      <c r="E993" s="9" t="s">
        <v>14</v>
      </c>
      <c r="F993" s="9" t="s">
        <v>15</v>
      </c>
      <c r="G993" s="9" t="s">
        <v>16</v>
      </c>
      <c r="H993" s="9" t="s">
        <v>17</v>
      </c>
      <c r="I993" s="9" t="s">
        <v>18</v>
      </c>
      <c r="J993" s="207"/>
      <c r="K993" s="207"/>
      <c r="L993" s="204"/>
      <c r="M993" s="204"/>
      <c r="N993" s="204"/>
      <c r="O993" s="204"/>
      <c r="P993" s="204"/>
      <c r="Q993" s="204"/>
    </row>
    <row r="994" spans="1:18" s="180" customFormat="1" ht="15.75">
      <c r="A994" s="9">
        <v>2502</v>
      </c>
      <c r="B994" s="31">
        <v>70</v>
      </c>
      <c r="C994" s="31"/>
      <c r="D994" s="31"/>
      <c r="E994" s="31"/>
      <c r="F994" s="31"/>
      <c r="G994" s="31"/>
      <c r="H994" s="31"/>
      <c r="I994" s="31"/>
      <c r="J994" s="51"/>
      <c r="K994" s="131"/>
      <c r="L994" s="33"/>
      <c r="M994" s="34"/>
      <c r="N994" s="35"/>
      <c r="O994" s="36">
        <v>70</v>
      </c>
      <c r="P994" s="37"/>
      <c r="Q994" s="35"/>
    </row>
    <row r="995" spans="1:18" s="180" customFormat="1" ht="15.75">
      <c r="A995" s="9">
        <v>2601</v>
      </c>
      <c r="B995" s="31"/>
      <c r="C995" s="31">
        <v>66</v>
      </c>
      <c r="D995" s="31"/>
      <c r="E995" s="31"/>
      <c r="F995" s="31"/>
      <c r="G995" s="31"/>
      <c r="H995" s="31"/>
      <c r="I995" s="31"/>
      <c r="J995" s="51"/>
      <c r="K995" s="132"/>
      <c r="L995" s="17"/>
      <c r="M995" s="39"/>
      <c r="N995" s="40">
        <f>IF(C995=0,"",C995/B994)</f>
        <v>0.94285714285714284</v>
      </c>
      <c r="O995" s="41">
        <v>66</v>
      </c>
      <c r="P995" s="42">
        <f t="shared" ref="P995:P1003" si="97">IF(O995=0,"",O995/O994)</f>
        <v>0.94285714285714284</v>
      </c>
      <c r="Q995" s="42">
        <f t="shared" ref="Q995:Q1003" si="98">IF(O995=0,"",100%-P995)</f>
        <v>5.7142857142857162E-2</v>
      </c>
    </row>
    <row r="996" spans="1:18" s="180" customFormat="1" ht="15.75">
      <c r="A996" s="9">
        <v>2602</v>
      </c>
      <c r="B996" s="31"/>
      <c r="C996" s="31"/>
      <c r="D996" s="31"/>
      <c r="E996" s="31"/>
      <c r="F996" s="31"/>
      <c r="G996" s="31"/>
      <c r="H996" s="31"/>
      <c r="I996" s="31"/>
      <c r="J996" s="51"/>
      <c r="K996" s="132"/>
      <c r="L996" s="17"/>
      <c r="M996" s="39"/>
      <c r="N996" s="40" t="str">
        <f>IF(D996=0,"",D996/C995)</f>
        <v/>
      </c>
      <c r="O996" s="41"/>
      <c r="P996" s="42" t="str">
        <f t="shared" si="97"/>
        <v/>
      </c>
      <c r="Q996" s="42" t="str">
        <f t="shared" si="98"/>
        <v/>
      </c>
      <c r="R996" s="27">
        <f>O996/O994</f>
        <v>0</v>
      </c>
    </row>
    <row r="997" spans="1:18" s="180" customFormat="1" ht="15.75">
      <c r="A997" s="9">
        <v>2701</v>
      </c>
      <c r="B997" s="31"/>
      <c r="C997" s="31"/>
      <c r="D997" s="31"/>
      <c r="E997" s="31"/>
      <c r="F997" s="31"/>
      <c r="G997" s="31"/>
      <c r="H997" s="31"/>
      <c r="I997" s="31"/>
      <c r="J997" s="51"/>
      <c r="K997" s="132"/>
      <c r="L997" s="17"/>
      <c r="M997" s="39"/>
      <c r="N997" s="40" t="str">
        <f>IF(E997=0,"",E997/D996)</f>
        <v/>
      </c>
      <c r="O997" s="41"/>
      <c r="P997" s="42" t="str">
        <f t="shared" si="97"/>
        <v/>
      </c>
      <c r="Q997" s="42" t="str">
        <f t="shared" si="98"/>
        <v/>
      </c>
    </row>
    <row r="998" spans="1:18" s="180" customFormat="1" ht="15.75">
      <c r="A998" s="9">
        <v>2702</v>
      </c>
      <c r="B998" s="31"/>
      <c r="C998" s="31"/>
      <c r="D998" s="31"/>
      <c r="E998" s="31"/>
      <c r="F998" s="31"/>
      <c r="G998" s="31"/>
      <c r="H998" s="31"/>
      <c r="I998" s="31"/>
      <c r="J998" s="51"/>
      <c r="K998" s="132"/>
      <c r="L998" s="17"/>
      <c r="M998" s="39"/>
      <c r="N998" s="40" t="str">
        <f>IF(F998=0,"",F998/E997)</f>
        <v/>
      </c>
      <c r="O998" s="41"/>
      <c r="P998" s="42" t="str">
        <f t="shared" si="97"/>
        <v/>
      </c>
      <c r="Q998" s="42" t="str">
        <f t="shared" si="98"/>
        <v/>
      </c>
    </row>
    <row r="999" spans="1:18" s="180" customFormat="1" ht="15.75">
      <c r="A999" s="9">
        <v>2801</v>
      </c>
      <c r="B999" s="31"/>
      <c r="C999" s="31"/>
      <c r="D999" s="31"/>
      <c r="E999" s="31"/>
      <c r="F999" s="31"/>
      <c r="G999" s="31"/>
      <c r="H999" s="31"/>
      <c r="I999" s="31"/>
      <c r="J999" s="51"/>
      <c r="K999" s="132"/>
      <c r="L999" s="17"/>
      <c r="M999" s="39"/>
      <c r="N999" s="40" t="str">
        <f>IF(G999=0,"",G999/F998)</f>
        <v/>
      </c>
      <c r="O999" s="41"/>
      <c r="P999" s="42" t="str">
        <f t="shared" si="97"/>
        <v/>
      </c>
      <c r="Q999" s="42" t="str">
        <f t="shared" si="98"/>
        <v/>
      </c>
    </row>
    <row r="1000" spans="1:18" s="180" customFormat="1" ht="15.75">
      <c r="A1000" s="9">
        <v>2802</v>
      </c>
      <c r="B1000" s="31"/>
      <c r="C1000" s="31"/>
      <c r="D1000" s="31"/>
      <c r="E1000" s="31"/>
      <c r="F1000" s="31"/>
      <c r="G1000" s="31"/>
      <c r="H1000" s="31"/>
      <c r="I1000" s="31"/>
      <c r="J1000" s="51"/>
      <c r="K1000" s="132"/>
      <c r="L1000" s="17"/>
      <c r="M1000" s="39"/>
      <c r="N1000" s="40" t="str">
        <f>IF(H1000=0,"",H1000/G999)</f>
        <v/>
      </c>
      <c r="O1000" s="41"/>
      <c r="P1000" s="42" t="str">
        <f t="shared" si="97"/>
        <v/>
      </c>
      <c r="Q1000" s="42" t="str">
        <f t="shared" si="98"/>
        <v/>
      </c>
    </row>
    <row r="1001" spans="1:18" s="180" customFormat="1" ht="15.75">
      <c r="A1001" s="9">
        <v>2901</v>
      </c>
      <c r="B1001" s="31"/>
      <c r="C1001" s="31"/>
      <c r="D1001" s="31"/>
      <c r="E1001" s="31"/>
      <c r="F1001" s="31"/>
      <c r="G1001" s="31"/>
      <c r="H1001" s="31"/>
      <c r="I1001" s="31"/>
      <c r="J1001" s="51"/>
      <c r="K1001" s="132"/>
      <c r="L1001" s="17"/>
      <c r="M1001" s="39"/>
      <c r="N1001" s="40" t="str">
        <f t="shared" ref="N1001:N1003" si="99">IF(I1001=0,"",I1001/H1000)</f>
        <v/>
      </c>
      <c r="O1001" s="41"/>
      <c r="P1001" s="42" t="str">
        <f t="shared" si="97"/>
        <v/>
      </c>
      <c r="Q1001" s="42" t="str">
        <f t="shared" si="98"/>
        <v/>
      </c>
    </row>
    <row r="1002" spans="1:18" s="180" customFormat="1" ht="15.75">
      <c r="A1002" s="9">
        <v>2902</v>
      </c>
      <c r="B1002" s="31"/>
      <c r="C1002" s="31"/>
      <c r="D1002" s="31"/>
      <c r="E1002" s="31"/>
      <c r="F1002" s="31"/>
      <c r="G1002" s="31"/>
      <c r="H1002" s="31"/>
      <c r="I1002" s="31"/>
      <c r="J1002" s="51"/>
      <c r="K1002" s="132"/>
      <c r="L1002" s="17"/>
      <c r="M1002" s="39"/>
      <c r="N1002" s="40" t="str">
        <f t="shared" si="99"/>
        <v/>
      </c>
      <c r="O1002" s="41"/>
      <c r="P1002" s="42" t="str">
        <f t="shared" si="97"/>
        <v/>
      </c>
      <c r="Q1002" s="42" t="str">
        <f t="shared" si="98"/>
        <v/>
      </c>
    </row>
    <row r="1003" spans="1:18" s="180" customFormat="1" ht="15.75">
      <c r="A1003" s="9">
        <v>3001</v>
      </c>
      <c r="B1003" s="31"/>
      <c r="C1003" s="31"/>
      <c r="D1003" s="31"/>
      <c r="E1003" s="31"/>
      <c r="F1003" s="31"/>
      <c r="G1003" s="31"/>
      <c r="H1003" s="31"/>
      <c r="I1003" s="31"/>
      <c r="J1003" s="51"/>
      <c r="K1003" s="132"/>
      <c r="L1003" s="17"/>
      <c r="M1003" s="39"/>
      <c r="N1003" s="40" t="str">
        <f t="shared" si="99"/>
        <v/>
      </c>
      <c r="O1003" s="41"/>
      <c r="P1003" s="42" t="str">
        <f t="shared" si="97"/>
        <v/>
      </c>
      <c r="Q1003" s="42" t="str">
        <f t="shared" si="98"/>
        <v/>
      </c>
    </row>
    <row r="1004" spans="1:18" s="180" customFormat="1" ht="15.75">
      <c r="A1004" s="9">
        <v>3002</v>
      </c>
      <c r="B1004" s="31"/>
      <c r="C1004" s="31"/>
      <c r="D1004" s="31"/>
      <c r="E1004" s="31"/>
      <c r="F1004" s="31"/>
      <c r="G1004" s="31"/>
      <c r="H1004" s="31"/>
      <c r="I1004" s="31"/>
      <c r="J1004" s="51"/>
      <c r="K1004" s="132"/>
      <c r="L1004" s="17"/>
      <c r="M1004" s="18"/>
      <c r="N1004" s="43"/>
      <c r="O1004" s="44"/>
      <c r="P1004" s="45"/>
      <c r="Q1004" s="43"/>
    </row>
    <row r="1005" spans="1:18" s="180" customFormat="1" ht="15.75">
      <c r="A1005" s="9">
        <v>3101</v>
      </c>
      <c r="B1005" s="31"/>
      <c r="C1005" s="31"/>
      <c r="D1005" s="31"/>
      <c r="E1005" s="31"/>
      <c r="F1005" s="31"/>
      <c r="G1005" s="31"/>
      <c r="H1005" s="31"/>
      <c r="I1005" s="31"/>
      <c r="J1005" s="51"/>
      <c r="K1005" s="132"/>
      <c r="L1005" s="17"/>
      <c r="M1005" s="18"/>
      <c r="N1005" s="29"/>
      <c r="O1005" s="44"/>
      <c r="P1005" s="46"/>
      <c r="Q1005" s="29"/>
    </row>
    <row r="1006" spans="1:18" s="180" customFormat="1" ht="15.75">
      <c r="A1006" s="9">
        <v>3102</v>
      </c>
      <c r="B1006" s="31"/>
      <c r="C1006" s="31"/>
      <c r="D1006" s="31"/>
      <c r="E1006" s="31"/>
      <c r="F1006" s="31"/>
      <c r="G1006" s="31"/>
      <c r="H1006" s="31"/>
      <c r="I1006" s="31"/>
      <c r="J1006" s="51"/>
      <c r="K1006" s="132"/>
      <c r="L1006" s="17"/>
      <c r="M1006" s="18"/>
      <c r="N1006" s="29"/>
      <c r="O1006" s="44"/>
      <c r="P1006" s="46"/>
      <c r="Q1006" s="29"/>
    </row>
    <row r="1007" spans="1:18" s="180" customFormat="1" ht="15.75">
      <c r="A1007" s="9">
        <v>3201</v>
      </c>
      <c r="B1007" s="31"/>
      <c r="C1007" s="31"/>
      <c r="D1007" s="31"/>
      <c r="E1007" s="31"/>
      <c r="F1007" s="31"/>
      <c r="G1007" s="31"/>
      <c r="H1007" s="31"/>
      <c r="I1007" s="31"/>
      <c r="J1007" s="51"/>
      <c r="K1007" s="132"/>
      <c r="L1007" s="17"/>
      <c r="M1007" s="18"/>
      <c r="N1007" s="17"/>
      <c r="O1007" s="18"/>
      <c r="P1007" s="28"/>
      <c r="Q1007" s="29"/>
    </row>
    <row r="1008" spans="1:18" s="180" customFormat="1" ht="15.75">
      <c r="A1008" s="9">
        <v>3202</v>
      </c>
      <c r="B1008" s="31"/>
      <c r="C1008" s="31"/>
      <c r="D1008" s="31"/>
      <c r="E1008" s="31"/>
      <c r="F1008" s="31"/>
      <c r="G1008" s="31"/>
      <c r="H1008" s="31"/>
      <c r="I1008" s="31"/>
      <c r="J1008" s="51"/>
      <c r="K1008" s="132"/>
      <c r="L1008" s="17"/>
      <c r="M1008" s="18"/>
      <c r="N1008" s="19" t="s">
        <v>48</v>
      </c>
      <c r="O1008" s="20"/>
      <c r="P1008" s="21" t="str">
        <f>IF(SUM(J996:J1004)=0,"",SUM(J996:J1004))</f>
        <v/>
      </c>
      <c r="Q1008" s="22" t="s">
        <v>3</v>
      </c>
    </row>
    <row r="1009" spans="1:18" s="180" customFormat="1" ht="15.75">
      <c r="A1009" s="9">
        <v>3301</v>
      </c>
      <c r="B1009" s="31"/>
      <c r="C1009" s="31"/>
      <c r="D1009" s="31"/>
      <c r="E1009" s="31"/>
      <c r="F1009" s="31"/>
      <c r="G1009" s="31"/>
      <c r="H1009" s="31"/>
      <c r="I1009" s="31"/>
      <c r="J1009" s="51"/>
      <c r="K1009" s="132"/>
      <c r="L1009" s="17"/>
      <c r="M1009" s="18"/>
      <c r="N1009" s="23" t="s">
        <v>50</v>
      </c>
      <c r="O1009" s="24" t="str">
        <f>IF(O1008/B994=0,"",O1008/B994)</f>
        <v/>
      </c>
      <c r="P1009" s="25" t="e">
        <f>IF(O1008/P1008=0,"",O1008/P1008)</f>
        <v>#VALUE!</v>
      </c>
      <c r="Q1009" s="26" t="s">
        <v>51</v>
      </c>
    </row>
    <row r="1010" spans="1:18" s="180" customFormat="1" ht="15.75">
      <c r="A1010" s="9">
        <v>3302</v>
      </c>
      <c r="B1010" s="115"/>
      <c r="C1010" s="115"/>
      <c r="D1010" s="115"/>
      <c r="E1010" s="115"/>
      <c r="F1010" s="115"/>
      <c r="G1010" s="115"/>
      <c r="H1010" s="115"/>
      <c r="I1010" s="115"/>
      <c r="J1010" s="51"/>
      <c r="K1010" s="133"/>
      <c r="L1010" s="48"/>
      <c r="M1010" s="49"/>
      <c r="N1010" s="11"/>
      <c r="O1010" s="12"/>
      <c r="P1010" s="12"/>
      <c r="Q1010" s="13"/>
    </row>
    <row r="1011" spans="1:18" s="180" customFormat="1" ht="18" customHeight="1">
      <c r="A1011" s="14"/>
      <c r="B1011" s="193" t="s">
        <v>37</v>
      </c>
      <c r="C1011" s="193"/>
      <c r="D1011" s="193"/>
      <c r="E1011" s="193"/>
      <c r="F1011" s="193"/>
      <c r="G1011" s="193"/>
      <c r="H1011" s="193"/>
      <c r="I1011" s="193"/>
      <c r="J1011" s="114">
        <f>SUM(J1003:J1007)</f>
        <v>0</v>
      </c>
      <c r="K1011" s="134" t="str">
        <f>IF(J1003=0,"",J1003/B994)</f>
        <v/>
      </c>
      <c r="L1011" s="30" t="str">
        <f>IF(J1011=0,"",J1011/B994)</f>
        <v/>
      </c>
      <c r="M1011" s="30"/>
      <c r="N1011" s="5"/>
      <c r="O1011" s="6"/>
      <c r="P1011" s="16"/>
      <c r="Q1011" s="5"/>
    </row>
    <row r="1012" spans="1:18" ht="12.75" customHeight="1"/>
    <row r="1013" spans="1:18" ht="12.75" customHeight="1"/>
    <row r="1014" spans="1:18" s="186" customFormat="1" ht="26.25">
      <c r="B1014" s="194" t="s">
        <v>72</v>
      </c>
      <c r="C1014" s="194"/>
      <c r="D1014" s="194"/>
      <c r="E1014" s="194"/>
      <c r="F1014" s="194"/>
      <c r="G1014" s="194"/>
      <c r="H1014" s="194"/>
      <c r="I1014" s="194"/>
      <c r="J1014" s="113" t="s">
        <v>77</v>
      </c>
      <c r="K1014" s="113"/>
      <c r="L1014" s="113"/>
      <c r="M1014" s="5"/>
      <c r="N1014" s="5"/>
      <c r="O1014" s="6"/>
      <c r="P1014" s="5"/>
      <c r="Q1014" s="6"/>
      <c r="R1014" s="6"/>
    </row>
    <row r="1015" spans="1:18" s="186" customFormat="1" ht="20.25">
      <c r="A1015" s="195" t="s">
        <v>1</v>
      </c>
      <c r="B1015" s="197" t="s">
        <v>2</v>
      </c>
      <c r="C1015" s="205"/>
      <c r="D1015" s="205"/>
      <c r="E1015" s="205"/>
      <c r="F1015" s="205"/>
      <c r="G1015" s="205"/>
      <c r="H1015" s="205"/>
      <c r="I1015" s="206"/>
      <c r="J1015" s="200" t="s">
        <v>3</v>
      </c>
      <c r="K1015" s="191" t="s">
        <v>4</v>
      </c>
      <c r="L1015" s="191" t="s">
        <v>5</v>
      </c>
      <c r="M1015" s="202" t="s">
        <v>6</v>
      </c>
      <c r="N1015" s="191" t="s">
        <v>7</v>
      </c>
      <c r="O1015" s="189" t="s">
        <v>8</v>
      </c>
      <c r="P1015" s="189" t="s">
        <v>9</v>
      </c>
      <c r="Q1015" s="191" t="s">
        <v>10</v>
      </c>
    </row>
    <row r="1016" spans="1:18" s="186" customFormat="1" ht="15.75">
      <c r="A1016" s="204"/>
      <c r="B1016" s="9" t="s">
        <v>11</v>
      </c>
      <c r="C1016" s="9" t="s">
        <v>12</v>
      </c>
      <c r="D1016" s="9" t="s">
        <v>13</v>
      </c>
      <c r="E1016" s="9" t="s">
        <v>14</v>
      </c>
      <c r="F1016" s="9" t="s">
        <v>15</v>
      </c>
      <c r="G1016" s="9" t="s">
        <v>16</v>
      </c>
      <c r="H1016" s="9" t="s">
        <v>17</v>
      </c>
      <c r="I1016" s="9" t="s">
        <v>18</v>
      </c>
      <c r="J1016" s="207"/>
      <c r="K1016" s="207"/>
      <c r="L1016" s="204"/>
      <c r="M1016" s="204"/>
      <c r="N1016" s="204"/>
      <c r="O1016" s="204"/>
      <c r="P1016" s="204"/>
      <c r="Q1016" s="204"/>
    </row>
    <row r="1017" spans="1:18" s="186" customFormat="1" ht="15.75">
      <c r="A1017" s="9">
        <v>2601</v>
      </c>
      <c r="B1017" s="31">
        <v>54</v>
      </c>
      <c r="C1017" s="31"/>
      <c r="D1017" s="31"/>
      <c r="E1017" s="31"/>
      <c r="F1017" s="31"/>
      <c r="G1017" s="31"/>
      <c r="H1017" s="31"/>
      <c r="I1017" s="31"/>
      <c r="J1017" s="51"/>
      <c r="K1017" s="131"/>
      <c r="L1017" s="33"/>
      <c r="M1017" s="34"/>
      <c r="N1017" s="35"/>
      <c r="O1017" s="36">
        <v>54</v>
      </c>
      <c r="P1017" s="37"/>
      <c r="Q1017" s="35"/>
    </row>
    <row r="1018" spans="1:18" s="186" customFormat="1" ht="15.75">
      <c r="A1018" s="9">
        <v>2602</v>
      </c>
      <c r="B1018" s="31"/>
      <c r="C1018" s="31"/>
      <c r="D1018" s="31"/>
      <c r="E1018" s="31"/>
      <c r="F1018" s="31"/>
      <c r="G1018" s="31"/>
      <c r="H1018" s="31"/>
      <c r="I1018" s="31"/>
      <c r="J1018" s="51"/>
      <c r="K1018" s="132"/>
      <c r="L1018" s="17"/>
      <c r="M1018" s="39"/>
      <c r="N1018" s="40" t="str">
        <f>IF(C1018=0,"",C1018/B1017)</f>
        <v/>
      </c>
      <c r="O1018" s="41"/>
      <c r="P1018" s="42" t="str">
        <f t="shared" ref="P1018:P1026" si="100">IF(O1018=0,"",O1018/O1017)</f>
        <v/>
      </c>
      <c r="Q1018" s="42" t="str">
        <f t="shared" ref="Q1018:Q1026" si="101">IF(O1018=0,"",100%-P1018)</f>
        <v/>
      </c>
    </row>
    <row r="1019" spans="1:18" s="186" customFormat="1" ht="15.75">
      <c r="A1019" s="9">
        <v>2701</v>
      </c>
      <c r="B1019" s="31"/>
      <c r="C1019" s="31"/>
      <c r="D1019" s="31"/>
      <c r="E1019" s="31"/>
      <c r="F1019" s="31"/>
      <c r="G1019" s="31"/>
      <c r="H1019" s="31"/>
      <c r="I1019" s="31"/>
      <c r="J1019" s="51"/>
      <c r="K1019" s="132"/>
      <c r="L1019" s="17"/>
      <c r="M1019" s="39"/>
      <c r="N1019" s="40" t="str">
        <f>IF(D1019=0,"",D1019/C1018)</f>
        <v/>
      </c>
      <c r="O1019" s="41"/>
      <c r="P1019" s="42" t="str">
        <f t="shared" si="100"/>
        <v/>
      </c>
      <c r="Q1019" s="42" t="str">
        <f t="shared" si="101"/>
        <v/>
      </c>
      <c r="R1019" s="27">
        <f>O1019/O1017</f>
        <v>0</v>
      </c>
    </row>
    <row r="1020" spans="1:18" s="186" customFormat="1" ht="15.75">
      <c r="A1020" s="9">
        <v>2702</v>
      </c>
      <c r="B1020" s="31"/>
      <c r="C1020" s="31"/>
      <c r="D1020" s="31"/>
      <c r="E1020" s="31"/>
      <c r="F1020" s="31"/>
      <c r="G1020" s="31"/>
      <c r="H1020" s="31"/>
      <c r="I1020" s="31"/>
      <c r="J1020" s="51"/>
      <c r="K1020" s="132"/>
      <c r="L1020" s="17"/>
      <c r="M1020" s="39"/>
      <c r="N1020" s="40" t="str">
        <f>IF(E1020=0,"",E1020/D1019)</f>
        <v/>
      </c>
      <c r="O1020" s="41"/>
      <c r="P1020" s="42" t="str">
        <f t="shared" si="100"/>
        <v/>
      </c>
      <c r="Q1020" s="42" t="str">
        <f t="shared" si="101"/>
        <v/>
      </c>
    </row>
    <row r="1021" spans="1:18" s="186" customFormat="1" ht="15.75">
      <c r="A1021" s="9">
        <v>2801</v>
      </c>
      <c r="B1021" s="31"/>
      <c r="C1021" s="31"/>
      <c r="D1021" s="31"/>
      <c r="E1021" s="31"/>
      <c r="F1021" s="31"/>
      <c r="G1021" s="31"/>
      <c r="H1021" s="31"/>
      <c r="I1021" s="31"/>
      <c r="J1021" s="51"/>
      <c r="K1021" s="132"/>
      <c r="L1021" s="17"/>
      <c r="M1021" s="39"/>
      <c r="N1021" s="40" t="str">
        <f>IF(F1021=0,"",F1021/E1020)</f>
        <v/>
      </c>
      <c r="O1021" s="41"/>
      <c r="P1021" s="42" t="str">
        <f t="shared" si="100"/>
        <v/>
      </c>
      <c r="Q1021" s="42" t="str">
        <f t="shared" si="101"/>
        <v/>
      </c>
    </row>
    <row r="1022" spans="1:18" s="186" customFormat="1" ht="15.75">
      <c r="A1022" s="9">
        <v>2802</v>
      </c>
      <c r="B1022" s="31"/>
      <c r="C1022" s="31"/>
      <c r="D1022" s="31"/>
      <c r="E1022" s="31"/>
      <c r="F1022" s="31"/>
      <c r="G1022" s="31"/>
      <c r="H1022" s="31"/>
      <c r="I1022" s="31"/>
      <c r="J1022" s="51"/>
      <c r="K1022" s="132"/>
      <c r="L1022" s="17"/>
      <c r="M1022" s="39"/>
      <c r="N1022" s="40" t="str">
        <f>IF(G1022=0,"",G1022/F1021)</f>
        <v/>
      </c>
      <c r="O1022" s="41"/>
      <c r="P1022" s="42" t="str">
        <f t="shared" si="100"/>
        <v/>
      </c>
      <c r="Q1022" s="42" t="str">
        <f t="shared" si="101"/>
        <v/>
      </c>
    </row>
    <row r="1023" spans="1:18" s="186" customFormat="1" ht="15.75">
      <c r="A1023" s="9">
        <v>2901</v>
      </c>
      <c r="B1023" s="31"/>
      <c r="C1023" s="31"/>
      <c r="D1023" s="31"/>
      <c r="E1023" s="31"/>
      <c r="F1023" s="31"/>
      <c r="G1023" s="31"/>
      <c r="H1023" s="31"/>
      <c r="I1023" s="31"/>
      <c r="J1023" s="51"/>
      <c r="K1023" s="132"/>
      <c r="L1023" s="17"/>
      <c r="M1023" s="39"/>
      <c r="N1023" s="40" t="str">
        <f>IF(H1023=0,"",H1023/G1022)</f>
        <v/>
      </c>
      <c r="O1023" s="41"/>
      <c r="P1023" s="42" t="str">
        <f t="shared" si="100"/>
        <v/>
      </c>
      <c r="Q1023" s="42" t="str">
        <f t="shared" si="101"/>
        <v/>
      </c>
    </row>
    <row r="1024" spans="1:18" s="186" customFormat="1" ht="15.75">
      <c r="A1024" s="9">
        <v>2902</v>
      </c>
      <c r="B1024" s="31"/>
      <c r="C1024" s="31"/>
      <c r="D1024" s="31"/>
      <c r="E1024" s="31"/>
      <c r="F1024" s="31"/>
      <c r="G1024" s="31"/>
      <c r="H1024" s="31"/>
      <c r="I1024" s="31"/>
      <c r="J1024" s="51"/>
      <c r="K1024" s="132"/>
      <c r="L1024" s="17"/>
      <c r="M1024" s="39"/>
      <c r="N1024" s="40" t="str">
        <f t="shared" ref="N1024:N1026" si="102">IF(I1024=0,"",I1024/H1023)</f>
        <v/>
      </c>
      <c r="O1024" s="41"/>
      <c r="P1024" s="42" t="str">
        <f t="shared" si="100"/>
        <v/>
      </c>
      <c r="Q1024" s="42" t="str">
        <f t="shared" si="101"/>
        <v/>
      </c>
    </row>
    <row r="1025" spans="1:17" s="186" customFormat="1" ht="15.75">
      <c r="A1025" s="9">
        <v>3001</v>
      </c>
      <c r="B1025" s="31"/>
      <c r="C1025" s="31"/>
      <c r="D1025" s="31"/>
      <c r="E1025" s="31"/>
      <c r="F1025" s="31"/>
      <c r="G1025" s="31"/>
      <c r="H1025" s="31"/>
      <c r="I1025" s="31"/>
      <c r="J1025" s="51"/>
      <c r="K1025" s="132"/>
      <c r="L1025" s="17"/>
      <c r="M1025" s="39"/>
      <c r="N1025" s="40" t="str">
        <f t="shared" si="102"/>
        <v/>
      </c>
      <c r="O1025" s="41"/>
      <c r="P1025" s="42" t="str">
        <f t="shared" si="100"/>
        <v/>
      </c>
      <c r="Q1025" s="42" t="str">
        <f t="shared" si="101"/>
        <v/>
      </c>
    </row>
    <row r="1026" spans="1:17" s="186" customFormat="1" ht="15.75">
      <c r="A1026" s="9">
        <v>3002</v>
      </c>
      <c r="B1026" s="31"/>
      <c r="C1026" s="31"/>
      <c r="D1026" s="31"/>
      <c r="E1026" s="31"/>
      <c r="F1026" s="31"/>
      <c r="G1026" s="31"/>
      <c r="H1026" s="31"/>
      <c r="I1026" s="31"/>
      <c r="J1026" s="51"/>
      <c r="K1026" s="132"/>
      <c r="L1026" s="17"/>
      <c r="M1026" s="39"/>
      <c r="N1026" s="40" t="str">
        <f t="shared" si="102"/>
        <v/>
      </c>
      <c r="O1026" s="41"/>
      <c r="P1026" s="42" t="str">
        <f t="shared" si="100"/>
        <v/>
      </c>
      <c r="Q1026" s="42" t="str">
        <f t="shared" si="101"/>
        <v/>
      </c>
    </row>
    <row r="1027" spans="1:17" s="186" customFormat="1" ht="15.75">
      <c r="A1027" s="9">
        <v>3101</v>
      </c>
      <c r="B1027" s="31"/>
      <c r="C1027" s="31"/>
      <c r="D1027" s="31"/>
      <c r="E1027" s="31"/>
      <c r="F1027" s="31"/>
      <c r="G1027" s="31"/>
      <c r="H1027" s="31"/>
      <c r="I1027" s="31"/>
      <c r="J1027" s="51"/>
      <c r="K1027" s="132"/>
      <c r="L1027" s="17"/>
      <c r="M1027" s="18"/>
      <c r="N1027" s="43"/>
      <c r="O1027" s="44"/>
      <c r="P1027" s="45"/>
      <c r="Q1027" s="43"/>
    </row>
    <row r="1028" spans="1:17" s="186" customFormat="1" ht="15.75">
      <c r="A1028" s="9">
        <v>3102</v>
      </c>
      <c r="B1028" s="31"/>
      <c r="C1028" s="31"/>
      <c r="D1028" s="31"/>
      <c r="E1028" s="31"/>
      <c r="F1028" s="31"/>
      <c r="G1028" s="31"/>
      <c r="H1028" s="31"/>
      <c r="I1028" s="31"/>
      <c r="J1028" s="51"/>
      <c r="K1028" s="132"/>
      <c r="L1028" s="17"/>
      <c r="M1028" s="18"/>
      <c r="N1028" s="29"/>
      <c r="O1028" s="44"/>
      <c r="P1028" s="46"/>
      <c r="Q1028" s="29"/>
    </row>
    <row r="1029" spans="1:17" s="186" customFormat="1" ht="15.75">
      <c r="A1029" s="9">
        <v>3201</v>
      </c>
      <c r="B1029" s="31"/>
      <c r="C1029" s="31"/>
      <c r="D1029" s="31"/>
      <c r="E1029" s="31"/>
      <c r="F1029" s="31"/>
      <c r="G1029" s="31"/>
      <c r="H1029" s="31"/>
      <c r="I1029" s="31"/>
      <c r="J1029" s="51"/>
      <c r="K1029" s="132"/>
      <c r="L1029" s="17"/>
      <c r="M1029" s="18"/>
      <c r="N1029" s="29"/>
      <c r="O1029" s="44"/>
      <c r="P1029" s="46"/>
      <c r="Q1029" s="29"/>
    </row>
    <row r="1030" spans="1:17" s="186" customFormat="1" ht="15.75">
      <c r="A1030" s="9">
        <v>3202</v>
      </c>
      <c r="B1030" s="31"/>
      <c r="C1030" s="31"/>
      <c r="D1030" s="31"/>
      <c r="E1030" s="31"/>
      <c r="F1030" s="31"/>
      <c r="G1030" s="31"/>
      <c r="H1030" s="31"/>
      <c r="I1030" s="31"/>
      <c r="J1030" s="51"/>
      <c r="K1030" s="132"/>
      <c r="L1030" s="17"/>
      <c r="M1030" s="18"/>
      <c r="N1030" s="17"/>
      <c r="O1030" s="18"/>
      <c r="P1030" s="28"/>
      <c r="Q1030" s="29"/>
    </row>
    <row r="1031" spans="1:17" s="186" customFormat="1" ht="15.75">
      <c r="A1031" s="9">
        <v>3301</v>
      </c>
      <c r="B1031" s="31"/>
      <c r="C1031" s="31"/>
      <c r="D1031" s="31"/>
      <c r="E1031" s="31"/>
      <c r="F1031" s="31"/>
      <c r="G1031" s="31"/>
      <c r="H1031" s="31"/>
      <c r="I1031" s="31"/>
      <c r="J1031" s="51"/>
      <c r="K1031" s="132"/>
      <c r="L1031" s="17"/>
      <c r="M1031" s="18"/>
      <c r="N1031" s="19" t="s">
        <v>48</v>
      </c>
      <c r="O1031" s="20"/>
      <c r="P1031" s="21" t="str">
        <f>IF(SUM(J1019:J1027)=0,"",SUM(J1019:J1027))</f>
        <v/>
      </c>
      <c r="Q1031" s="22" t="s">
        <v>3</v>
      </c>
    </row>
    <row r="1032" spans="1:17" s="186" customFormat="1" ht="15.75">
      <c r="A1032" s="9">
        <v>3302</v>
      </c>
      <c r="B1032" s="31"/>
      <c r="C1032" s="31"/>
      <c r="D1032" s="31"/>
      <c r="E1032" s="31"/>
      <c r="F1032" s="31"/>
      <c r="G1032" s="31"/>
      <c r="H1032" s="31"/>
      <c r="I1032" s="31"/>
      <c r="J1032" s="51"/>
      <c r="K1032" s="132"/>
      <c r="L1032" s="17"/>
      <c r="M1032" s="18"/>
      <c r="N1032" s="23" t="s">
        <v>50</v>
      </c>
      <c r="O1032" s="24" t="str">
        <f>IF(O1031/B1017=0,"",O1031/B1017)</f>
        <v/>
      </c>
      <c r="P1032" s="25" t="e">
        <f>IF(O1031/P1031=0,"",O1031/P1031)</f>
        <v>#VALUE!</v>
      </c>
      <c r="Q1032" s="26" t="s">
        <v>51</v>
      </c>
    </row>
    <row r="1033" spans="1:17" s="186" customFormat="1" ht="15.75">
      <c r="A1033" s="9">
        <v>3401</v>
      </c>
      <c r="B1033" s="115"/>
      <c r="C1033" s="115"/>
      <c r="D1033" s="115"/>
      <c r="E1033" s="115"/>
      <c r="F1033" s="115"/>
      <c r="G1033" s="115"/>
      <c r="H1033" s="115"/>
      <c r="I1033" s="115"/>
      <c r="J1033" s="51"/>
      <c r="K1033" s="133"/>
      <c r="L1033" s="48"/>
      <c r="M1033" s="49"/>
      <c r="N1033" s="11"/>
      <c r="O1033" s="12"/>
      <c r="P1033" s="12"/>
      <c r="Q1033" s="13"/>
    </row>
    <row r="1034" spans="1:17" s="186" customFormat="1" ht="18" customHeight="1">
      <c r="A1034" s="14"/>
      <c r="B1034" s="193" t="s">
        <v>37</v>
      </c>
      <c r="C1034" s="193"/>
      <c r="D1034" s="193"/>
      <c r="E1034" s="193"/>
      <c r="F1034" s="193"/>
      <c r="G1034" s="193"/>
      <c r="H1034" s="193"/>
      <c r="I1034" s="193"/>
      <c r="J1034" s="114">
        <f>SUM(J1026:J1030)</f>
        <v>0</v>
      </c>
      <c r="K1034" s="134" t="str">
        <f>IF(J1026=0,"",J1026/B1017)</f>
        <v/>
      </c>
      <c r="L1034" s="30" t="str">
        <f>IF(J1034=0,"",J1034/B1017)</f>
        <v/>
      </c>
      <c r="M1034" s="30"/>
      <c r="N1034" s="5"/>
      <c r="O1034" s="6"/>
      <c r="P1034" s="16"/>
      <c r="Q1034" s="5"/>
    </row>
    <row r="1035" spans="1:17" ht="12.75" customHeight="1"/>
    <row r="1036" spans="1:17" ht="12.75" customHeight="1"/>
    <row r="1037" spans="1:17" ht="12.75" customHeight="1"/>
    <row r="1038" spans="1:17" ht="12.75" customHeight="1"/>
    <row r="1039" spans="1:17" ht="12.75" customHeight="1"/>
    <row r="1040" spans="1:17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</sheetData>
  <mergeCells count="532">
    <mergeCell ref="P1015:P1016"/>
    <mergeCell ref="Q1015:Q1016"/>
    <mergeCell ref="B1034:I1034"/>
    <mergeCell ref="B1014:I1014"/>
    <mergeCell ref="A1015:A1016"/>
    <mergeCell ref="B1015:I1015"/>
    <mergeCell ref="J1015:J1016"/>
    <mergeCell ref="K1015:K1016"/>
    <mergeCell ref="L1015:L1016"/>
    <mergeCell ref="M1015:M1016"/>
    <mergeCell ref="N1015:N1016"/>
    <mergeCell ref="O1015:O1016"/>
    <mergeCell ref="Q923:Q924"/>
    <mergeCell ref="A923:A924"/>
    <mergeCell ref="B923:I923"/>
    <mergeCell ref="J923:J924"/>
    <mergeCell ref="K923:K924"/>
    <mergeCell ref="L923:L924"/>
    <mergeCell ref="M923:M924"/>
    <mergeCell ref="N923:N924"/>
    <mergeCell ref="O923:O924"/>
    <mergeCell ref="P923:P924"/>
    <mergeCell ref="L601:L602"/>
    <mergeCell ref="M601:M602"/>
    <mergeCell ref="N601:N602"/>
    <mergeCell ref="B624:I624"/>
    <mergeCell ref="B647:I647"/>
    <mergeCell ref="B670:I670"/>
    <mergeCell ref="M670:M671"/>
    <mergeCell ref="N670:N671"/>
    <mergeCell ref="B643:I643"/>
    <mergeCell ref="B646:I646"/>
    <mergeCell ref="B666:I666"/>
    <mergeCell ref="B669:I669"/>
    <mergeCell ref="L647:L648"/>
    <mergeCell ref="L624:L625"/>
    <mergeCell ref="A13:A14"/>
    <mergeCell ref="B13:J13"/>
    <mergeCell ref="A38:A39"/>
    <mergeCell ref="B38:J38"/>
    <mergeCell ref="A647:A648"/>
    <mergeCell ref="A624:A625"/>
    <mergeCell ref="A578:A579"/>
    <mergeCell ref="J578:J579"/>
    <mergeCell ref="K578:K579"/>
    <mergeCell ref="J647:J648"/>
    <mergeCell ref="K647:K648"/>
    <mergeCell ref="J624:J625"/>
    <mergeCell ref="K624:K625"/>
    <mergeCell ref="A601:A602"/>
    <mergeCell ref="J601:J602"/>
    <mergeCell ref="K601:K602"/>
    <mergeCell ref="B578:I578"/>
    <mergeCell ref="B601:I601"/>
    <mergeCell ref="A555:A556"/>
    <mergeCell ref="A135:A136"/>
    <mergeCell ref="B135:J135"/>
    <mergeCell ref="K135:K136"/>
    <mergeCell ref="A111:A112"/>
    <mergeCell ref="B107:J107"/>
    <mergeCell ref="P13:P14"/>
    <mergeCell ref="Q13:Q14"/>
    <mergeCell ref="O670:O671"/>
    <mergeCell ref="P670:P671"/>
    <mergeCell ref="Q670:Q671"/>
    <mergeCell ref="M739:M740"/>
    <mergeCell ref="N739:N740"/>
    <mergeCell ref="O739:O740"/>
    <mergeCell ref="P739:P740"/>
    <mergeCell ref="Q739:Q740"/>
    <mergeCell ref="Q647:Q648"/>
    <mergeCell ref="M624:M625"/>
    <mergeCell ref="N624:N625"/>
    <mergeCell ref="O624:O625"/>
    <mergeCell ref="P624:P625"/>
    <mergeCell ref="Q624:Q625"/>
    <mergeCell ref="N578:N579"/>
    <mergeCell ref="O578:O579"/>
    <mergeCell ref="P578:P579"/>
    <mergeCell ref="M555:M556"/>
    <mergeCell ref="N555:N556"/>
    <mergeCell ref="O555:O556"/>
    <mergeCell ref="P555:P556"/>
    <mergeCell ref="M486:M487"/>
    <mergeCell ref="G5:R5"/>
    <mergeCell ref="G6:R6"/>
    <mergeCell ref="G7:R7"/>
    <mergeCell ref="G8:R8"/>
    <mergeCell ref="Q578:Q579"/>
    <mergeCell ref="R13:R14"/>
    <mergeCell ref="K38:K39"/>
    <mergeCell ref="L38:L39"/>
    <mergeCell ref="M38:M39"/>
    <mergeCell ref="N38:N39"/>
    <mergeCell ref="O38:O39"/>
    <mergeCell ref="P38:P39"/>
    <mergeCell ref="Q38:Q39"/>
    <mergeCell ref="R38:R39"/>
    <mergeCell ref="K13:K14"/>
    <mergeCell ref="L13:L14"/>
    <mergeCell ref="M13:M14"/>
    <mergeCell ref="N13:N14"/>
    <mergeCell ref="O13:O14"/>
    <mergeCell ref="B555:J555"/>
    <mergeCell ref="K555:K556"/>
    <mergeCell ref="L555:L556"/>
    <mergeCell ref="L578:L579"/>
    <mergeCell ref="M578:M579"/>
    <mergeCell ref="O831:O832"/>
    <mergeCell ref="P831:P832"/>
    <mergeCell ref="Q831:Q832"/>
    <mergeCell ref="B831:I831"/>
    <mergeCell ref="J831:J832"/>
    <mergeCell ref="K831:K832"/>
    <mergeCell ref="L831:L832"/>
    <mergeCell ref="M831:M832"/>
    <mergeCell ref="N831:N832"/>
    <mergeCell ref="J739:J740"/>
    <mergeCell ref="K739:K740"/>
    <mergeCell ref="L739:L740"/>
    <mergeCell ref="B762:I762"/>
    <mergeCell ref="K762:K763"/>
    <mergeCell ref="L762:L763"/>
    <mergeCell ref="M762:M763"/>
    <mergeCell ref="Q555:Q556"/>
    <mergeCell ref="R555:R556"/>
    <mergeCell ref="N693:N694"/>
    <mergeCell ref="O693:O694"/>
    <mergeCell ref="O716:O717"/>
    <mergeCell ref="P716:P717"/>
    <mergeCell ref="P693:P694"/>
    <mergeCell ref="Q693:Q694"/>
    <mergeCell ref="B716:I716"/>
    <mergeCell ref="J716:J717"/>
    <mergeCell ref="O601:O602"/>
    <mergeCell ref="P601:P602"/>
    <mergeCell ref="Q601:Q602"/>
    <mergeCell ref="M647:M648"/>
    <mergeCell ref="N647:N648"/>
    <mergeCell ref="O647:O648"/>
    <mergeCell ref="P647:P648"/>
    <mergeCell ref="K716:K717"/>
    <mergeCell ref="L716:L717"/>
    <mergeCell ref="Q716:Q717"/>
    <mergeCell ref="M716:M717"/>
    <mergeCell ref="N716:N717"/>
    <mergeCell ref="J670:J671"/>
    <mergeCell ref="K670:K671"/>
    <mergeCell ref="L670:L671"/>
    <mergeCell ref="B693:I693"/>
    <mergeCell ref="J693:J694"/>
    <mergeCell ref="K693:K694"/>
    <mergeCell ref="L693:L694"/>
    <mergeCell ref="M693:M694"/>
    <mergeCell ref="B689:I689"/>
    <mergeCell ref="B692:I692"/>
    <mergeCell ref="B712:I712"/>
    <mergeCell ref="B715:I715"/>
    <mergeCell ref="O854:O855"/>
    <mergeCell ref="P854:P855"/>
    <mergeCell ref="Q854:Q855"/>
    <mergeCell ref="B854:I854"/>
    <mergeCell ref="J854:J855"/>
    <mergeCell ref="K854:K855"/>
    <mergeCell ref="L854:L855"/>
    <mergeCell ref="M854:M855"/>
    <mergeCell ref="N854:N855"/>
    <mergeCell ref="A831:A832"/>
    <mergeCell ref="A854:A855"/>
    <mergeCell ref="A670:A671"/>
    <mergeCell ref="A693:A694"/>
    <mergeCell ref="A716:A717"/>
    <mergeCell ref="A739:A740"/>
    <mergeCell ref="A762:A763"/>
    <mergeCell ref="A785:A786"/>
    <mergeCell ref="A808:A809"/>
    <mergeCell ref="O808:O809"/>
    <mergeCell ref="P808:P809"/>
    <mergeCell ref="Q808:Q809"/>
    <mergeCell ref="B808:I808"/>
    <mergeCell ref="J808:J809"/>
    <mergeCell ref="K808:K809"/>
    <mergeCell ref="L808:L809"/>
    <mergeCell ref="M808:M809"/>
    <mergeCell ref="N808:N809"/>
    <mergeCell ref="N785:N786"/>
    <mergeCell ref="O785:O786"/>
    <mergeCell ref="P785:P786"/>
    <mergeCell ref="Q785:Q786"/>
    <mergeCell ref="J762:J763"/>
    <mergeCell ref="B785:I785"/>
    <mergeCell ref="J785:J786"/>
    <mergeCell ref="K785:K786"/>
    <mergeCell ref="L785:L786"/>
    <mergeCell ref="M785:M786"/>
    <mergeCell ref="N762:N763"/>
    <mergeCell ref="O762:O763"/>
    <mergeCell ref="P762:P763"/>
    <mergeCell ref="Q762:Q763"/>
    <mergeCell ref="R509:R510"/>
    <mergeCell ref="A509:A510"/>
    <mergeCell ref="B509:J509"/>
    <mergeCell ref="K509:K510"/>
    <mergeCell ref="L509:L510"/>
    <mergeCell ref="M532:M533"/>
    <mergeCell ref="N532:N533"/>
    <mergeCell ref="O532:O533"/>
    <mergeCell ref="P532:P533"/>
    <mergeCell ref="Q532:Q533"/>
    <mergeCell ref="R532:R533"/>
    <mergeCell ref="A532:A533"/>
    <mergeCell ref="B532:J532"/>
    <mergeCell ref="K532:K533"/>
    <mergeCell ref="L532:L533"/>
    <mergeCell ref="M509:M510"/>
    <mergeCell ref="N509:N510"/>
    <mergeCell ref="O509:O510"/>
    <mergeCell ref="P509:P510"/>
    <mergeCell ref="Q509:Q510"/>
    <mergeCell ref="N486:N487"/>
    <mergeCell ref="O486:O487"/>
    <mergeCell ref="P486:P487"/>
    <mergeCell ref="Q486:Q487"/>
    <mergeCell ref="R486:R487"/>
    <mergeCell ref="R440:R441"/>
    <mergeCell ref="A440:A441"/>
    <mergeCell ref="B440:J440"/>
    <mergeCell ref="K440:K441"/>
    <mergeCell ref="L440:L441"/>
    <mergeCell ref="M463:M464"/>
    <mergeCell ref="N463:N464"/>
    <mergeCell ref="O463:O464"/>
    <mergeCell ref="P463:P464"/>
    <mergeCell ref="Q463:Q464"/>
    <mergeCell ref="R463:R464"/>
    <mergeCell ref="A463:A464"/>
    <mergeCell ref="B463:J463"/>
    <mergeCell ref="K463:K464"/>
    <mergeCell ref="A486:A487"/>
    <mergeCell ref="B486:J486"/>
    <mergeCell ref="K486:K487"/>
    <mergeCell ref="L486:L487"/>
    <mergeCell ref="Q440:Q441"/>
    <mergeCell ref="M417:M418"/>
    <mergeCell ref="N417:N418"/>
    <mergeCell ref="O417:O418"/>
    <mergeCell ref="P417:P418"/>
    <mergeCell ref="Q417:Q418"/>
    <mergeCell ref="R417:R418"/>
    <mergeCell ref="L463:L464"/>
    <mergeCell ref="A417:A418"/>
    <mergeCell ref="B417:J417"/>
    <mergeCell ref="K417:K418"/>
    <mergeCell ref="L417:L418"/>
    <mergeCell ref="M440:M441"/>
    <mergeCell ref="N440:N441"/>
    <mergeCell ref="O440:O441"/>
    <mergeCell ref="P440:P441"/>
    <mergeCell ref="R371:R372"/>
    <mergeCell ref="A371:A372"/>
    <mergeCell ref="B371:J371"/>
    <mergeCell ref="K371:K372"/>
    <mergeCell ref="L371:L372"/>
    <mergeCell ref="M394:M395"/>
    <mergeCell ref="N394:N395"/>
    <mergeCell ref="O394:O395"/>
    <mergeCell ref="P394:P395"/>
    <mergeCell ref="Q394:Q395"/>
    <mergeCell ref="R394:R395"/>
    <mergeCell ref="A394:A395"/>
    <mergeCell ref="B394:J394"/>
    <mergeCell ref="K394:K395"/>
    <mergeCell ref="L394:L395"/>
    <mergeCell ref="M371:M372"/>
    <mergeCell ref="N371:N372"/>
    <mergeCell ref="O371:O372"/>
    <mergeCell ref="P371:P372"/>
    <mergeCell ref="Q371:Q372"/>
    <mergeCell ref="M348:M349"/>
    <mergeCell ref="N348:N349"/>
    <mergeCell ref="O348:O349"/>
    <mergeCell ref="P348:P349"/>
    <mergeCell ref="Q348:Q349"/>
    <mergeCell ref="R348:R349"/>
    <mergeCell ref="R302:R303"/>
    <mergeCell ref="A302:A303"/>
    <mergeCell ref="B302:J302"/>
    <mergeCell ref="K302:K303"/>
    <mergeCell ref="L302:L303"/>
    <mergeCell ref="M325:M326"/>
    <mergeCell ref="N325:N326"/>
    <mergeCell ref="O325:O326"/>
    <mergeCell ref="P325:P326"/>
    <mergeCell ref="Q325:Q326"/>
    <mergeCell ref="R325:R326"/>
    <mergeCell ref="A325:A326"/>
    <mergeCell ref="B325:J325"/>
    <mergeCell ref="K325:K326"/>
    <mergeCell ref="A348:A349"/>
    <mergeCell ref="B348:J348"/>
    <mergeCell ref="K348:K349"/>
    <mergeCell ref="L348:L349"/>
    <mergeCell ref="Q302:Q303"/>
    <mergeCell ref="M277:M278"/>
    <mergeCell ref="N277:N278"/>
    <mergeCell ref="O277:O278"/>
    <mergeCell ref="P277:P278"/>
    <mergeCell ref="Q277:Q278"/>
    <mergeCell ref="R277:R278"/>
    <mergeCell ref="L325:L326"/>
    <mergeCell ref="A277:A278"/>
    <mergeCell ref="B277:J277"/>
    <mergeCell ref="K277:K278"/>
    <mergeCell ref="L277:L278"/>
    <mergeCell ref="M302:M303"/>
    <mergeCell ref="N302:N303"/>
    <mergeCell ref="O302:O303"/>
    <mergeCell ref="P302:P303"/>
    <mergeCell ref="L206:L207"/>
    <mergeCell ref="R230:R231"/>
    <mergeCell ref="A230:A231"/>
    <mergeCell ref="B230:J230"/>
    <mergeCell ref="K230:K231"/>
    <mergeCell ref="L230:L231"/>
    <mergeCell ref="M254:M255"/>
    <mergeCell ref="N254:N255"/>
    <mergeCell ref="O254:O255"/>
    <mergeCell ref="P254:P255"/>
    <mergeCell ref="Q254:Q255"/>
    <mergeCell ref="R254:R255"/>
    <mergeCell ref="A254:A255"/>
    <mergeCell ref="B254:J254"/>
    <mergeCell ref="K254:K255"/>
    <mergeCell ref="L254:L255"/>
    <mergeCell ref="M230:M231"/>
    <mergeCell ref="N230:N231"/>
    <mergeCell ref="O230:O231"/>
    <mergeCell ref="P230:P231"/>
    <mergeCell ref="Q230:Q231"/>
    <mergeCell ref="B157:J157"/>
    <mergeCell ref="M206:M207"/>
    <mergeCell ref="N206:N207"/>
    <mergeCell ref="O206:O207"/>
    <mergeCell ref="P206:P207"/>
    <mergeCell ref="Q206:Q207"/>
    <mergeCell ref="R206:R207"/>
    <mergeCell ref="R158:R159"/>
    <mergeCell ref="A158:A159"/>
    <mergeCell ref="B158:J158"/>
    <mergeCell ref="K158:K159"/>
    <mergeCell ref="L158:L159"/>
    <mergeCell ref="M182:M183"/>
    <mergeCell ref="N182:N183"/>
    <mergeCell ref="O182:O183"/>
    <mergeCell ref="P182:P183"/>
    <mergeCell ref="Q182:Q183"/>
    <mergeCell ref="R182:R183"/>
    <mergeCell ref="A182:A183"/>
    <mergeCell ref="B182:J182"/>
    <mergeCell ref="K182:K183"/>
    <mergeCell ref="A206:A207"/>
    <mergeCell ref="B206:J206"/>
    <mergeCell ref="K206:K207"/>
    <mergeCell ref="R135:R136"/>
    <mergeCell ref="L182:L183"/>
    <mergeCell ref="B181:J181"/>
    <mergeCell ref="M111:M112"/>
    <mergeCell ref="N111:N112"/>
    <mergeCell ref="O111:O112"/>
    <mergeCell ref="P111:P112"/>
    <mergeCell ref="Q111:Q112"/>
    <mergeCell ref="R111:R112"/>
    <mergeCell ref="B111:J111"/>
    <mergeCell ref="K111:K112"/>
    <mergeCell ref="L111:L112"/>
    <mergeCell ref="L135:L136"/>
    <mergeCell ref="M158:M159"/>
    <mergeCell ref="N158:N159"/>
    <mergeCell ref="O158:O159"/>
    <mergeCell ref="P158:P159"/>
    <mergeCell ref="B178:J178"/>
    <mergeCell ref="Q158:Q159"/>
    <mergeCell ref="M135:M136"/>
    <mergeCell ref="N135:N136"/>
    <mergeCell ref="O135:O136"/>
    <mergeCell ref="P135:P136"/>
    <mergeCell ref="Q135:Q136"/>
    <mergeCell ref="R62:R63"/>
    <mergeCell ref="A62:A63"/>
    <mergeCell ref="B62:J62"/>
    <mergeCell ref="K62:K63"/>
    <mergeCell ref="L62:L63"/>
    <mergeCell ref="M88:M89"/>
    <mergeCell ref="N88:N89"/>
    <mergeCell ref="O88:O89"/>
    <mergeCell ref="P88:P89"/>
    <mergeCell ref="Q88:Q89"/>
    <mergeCell ref="M62:M63"/>
    <mergeCell ref="N62:N63"/>
    <mergeCell ref="O62:O63"/>
    <mergeCell ref="P62:P63"/>
    <mergeCell ref="Q62:Q63"/>
    <mergeCell ref="R88:R89"/>
    <mergeCell ref="A88:A89"/>
    <mergeCell ref="B88:J88"/>
    <mergeCell ref="K88:K89"/>
    <mergeCell ref="L88:L89"/>
    <mergeCell ref="B87:J87"/>
    <mergeCell ref="Q877:Q878"/>
    <mergeCell ref="A877:A878"/>
    <mergeCell ref="B877:I877"/>
    <mergeCell ref="J877:J878"/>
    <mergeCell ref="K877:K878"/>
    <mergeCell ref="L877:L878"/>
    <mergeCell ref="M877:M878"/>
    <mergeCell ref="N877:N878"/>
    <mergeCell ref="O877:O878"/>
    <mergeCell ref="P877:P878"/>
    <mergeCell ref="Q900:Q901"/>
    <mergeCell ref="A900:A901"/>
    <mergeCell ref="B900:I900"/>
    <mergeCell ref="J900:J901"/>
    <mergeCell ref="K900:K901"/>
    <mergeCell ref="L900:L901"/>
    <mergeCell ref="M900:M901"/>
    <mergeCell ref="N900:N901"/>
    <mergeCell ref="O900:O901"/>
    <mergeCell ref="P900:P901"/>
    <mergeCell ref="Q946:Q947"/>
    <mergeCell ref="A946:A947"/>
    <mergeCell ref="B946:I946"/>
    <mergeCell ref="J946:J947"/>
    <mergeCell ref="K946:K947"/>
    <mergeCell ref="L946:L947"/>
    <mergeCell ref="M946:M947"/>
    <mergeCell ref="N946:N947"/>
    <mergeCell ref="O946:O947"/>
    <mergeCell ref="P946:P947"/>
    <mergeCell ref="Q969:Q970"/>
    <mergeCell ref="A969:A970"/>
    <mergeCell ref="B969:I969"/>
    <mergeCell ref="J969:J970"/>
    <mergeCell ref="K969:K970"/>
    <mergeCell ref="L969:L970"/>
    <mergeCell ref="M969:M970"/>
    <mergeCell ref="N969:N970"/>
    <mergeCell ref="O969:O970"/>
    <mergeCell ref="P969:P970"/>
    <mergeCell ref="B110:J110"/>
    <mergeCell ref="B131:J131"/>
    <mergeCell ref="B154:J154"/>
    <mergeCell ref="B134:J134"/>
    <mergeCell ref="B12:J12"/>
    <mergeCell ref="B34:J34"/>
    <mergeCell ref="B37:J37"/>
    <mergeCell ref="B58:J58"/>
    <mergeCell ref="B61:J61"/>
    <mergeCell ref="B84:J84"/>
    <mergeCell ref="B273:J273"/>
    <mergeCell ref="B298:J298"/>
    <mergeCell ref="B276:J276"/>
    <mergeCell ref="B321:J321"/>
    <mergeCell ref="B301:J301"/>
    <mergeCell ref="B324:J324"/>
    <mergeCell ref="B202:J202"/>
    <mergeCell ref="B205:J205"/>
    <mergeCell ref="B226:J226"/>
    <mergeCell ref="B229:J229"/>
    <mergeCell ref="B250:J250"/>
    <mergeCell ref="B253:J253"/>
    <mergeCell ref="B413:J413"/>
    <mergeCell ref="B416:J416"/>
    <mergeCell ref="B436:J436"/>
    <mergeCell ref="B439:J439"/>
    <mergeCell ref="B459:J459"/>
    <mergeCell ref="B462:J462"/>
    <mergeCell ref="B344:J344"/>
    <mergeCell ref="B347:J347"/>
    <mergeCell ref="B367:J367"/>
    <mergeCell ref="B370:J370"/>
    <mergeCell ref="B390:J390"/>
    <mergeCell ref="B393:J393"/>
    <mergeCell ref="B551:J551"/>
    <mergeCell ref="B554:J554"/>
    <mergeCell ref="B574:J574"/>
    <mergeCell ref="B577:I577"/>
    <mergeCell ref="B597:I597"/>
    <mergeCell ref="B620:I620"/>
    <mergeCell ref="B600:I600"/>
    <mergeCell ref="B623:I623"/>
    <mergeCell ref="B482:J482"/>
    <mergeCell ref="B485:J485"/>
    <mergeCell ref="B505:J505"/>
    <mergeCell ref="B508:J508"/>
    <mergeCell ref="B528:J528"/>
    <mergeCell ref="B531:J531"/>
    <mergeCell ref="B735:I735"/>
    <mergeCell ref="B738:I738"/>
    <mergeCell ref="B758:I758"/>
    <mergeCell ref="B761:I761"/>
    <mergeCell ref="B781:I781"/>
    <mergeCell ref="B784:I784"/>
    <mergeCell ref="B739:I739"/>
    <mergeCell ref="B899:I899"/>
    <mergeCell ref="B919:I919"/>
    <mergeCell ref="B922:I922"/>
    <mergeCell ref="B942:I942"/>
    <mergeCell ref="B945:I945"/>
    <mergeCell ref="B965:I965"/>
    <mergeCell ref="B968:I968"/>
    <mergeCell ref="B988:I988"/>
    <mergeCell ref="B804:I804"/>
    <mergeCell ref="B807:I807"/>
    <mergeCell ref="B827:I827"/>
    <mergeCell ref="B830:I830"/>
    <mergeCell ref="B850:I850"/>
    <mergeCell ref="B873:I873"/>
    <mergeCell ref="B853:I853"/>
    <mergeCell ref="B876:I876"/>
    <mergeCell ref="B896:I896"/>
    <mergeCell ref="P992:P993"/>
    <mergeCell ref="Q992:Q993"/>
    <mergeCell ref="B1011:I1011"/>
    <mergeCell ref="B991:I991"/>
    <mergeCell ref="A992:A993"/>
    <mergeCell ref="B992:I992"/>
    <mergeCell ref="J992:J993"/>
    <mergeCell ref="K992:K993"/>
    <mergeCell ref="L992:L993"/>
    <mergeCell ref="M992:M993"/>
    <mergeCell ref="N992:N993"/>
    <mergeCell ref="O992:O993"/>
  </mergeCells>
  <pageMargins left="0.7" right="0.7" top="0.75" bottom="0.75" header="0" footer="0"/>
  <pageSetup orientation="landscape" r:id="rId1"/>
  <ignoredErrors>
    <ignoredError sqref="A15:A33 A40:A57 A64:A83 A90:A106 A113:A130 A137:A153 A160:A177 A184:A201 A208:A225 A232:A249 A256:A272 A279:A297 A304:A320 A327:A343 A350:A366 A373:A389 A396:A412 A419:A435 A442:A458 A465:A481 A488:A504 A534:A550 A511:A527 A557:A57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9CC00"/>
  </sheetPr>
  <dimension ref="A1:W1001"/>
  <sheetViews>
    <sheetView tabSelected="1" topLeftCell="A255" zoomScaleNormal="100" workbookViewId="0">
      <selection activeCell="M280" sqref="M280"/>
    </sheetView>
  </sheetViews>
  <sheetFormatPr baseColWidth="10" defaultColWidth="12.5703125" defaultRowHeight="15" customHeight="1"/>
  <cols>
    <col min="1" max="1" width="9" bestFit="1" customWidth="1"/>
    <col min="2" max="9" width="7.140625" customWidth="1"/>
    <col min="10" max="10" width="15.7109375" style="128" bestFit="1" customWidth="1"/>
    <col min="11" max="17" width="12.85546875" customWidth="1"/>
    <col min="18" max="26" width="10" customWidth="1"/>
  </cols>
  <sheetData>
    <row r="1" spans="1:17" s="155" customFormat="1" ht="15" customHeight="1">
      <c r="J1" s="128"/>
    </row>
    <row r="2" spans="1:17" s="155" customFormat="1" ht="15" customHeight="1">
      <c r="J2" s="128"/>
    </row>
    <row r="3" spans="1:17" s="155" customFormat="1" ht="15" customHeight="1">
      <c r="J3" s="128"/>
    </row>
    <row r="4" spans="1:17" s="155" customFormat="1" ht="15" customHeight="1">
      <c r="J4" s="128"/>
    </row>
    <row r="5" spans="1:17" ht="33.75" customHeight="1">
      <c r="F5" s="1"/>
      <c r="G5" s="209"/>
      <c r="H5" s="210"/>
      <c r="I5" s="210"/>
      <c r="J5" s="210"/>
      <c r="K5" s="210"/>
      <c r="L5" s="210"/>
      <c r="M5" s="210"/>
      <c r="N5" s="210"/>
      <c r="O5" s="210"/>
      <c r="P5" s="210"/>
      <c r="Q5" s="210"/>
    </row>
    <row r="6" spans="1:17" ht="27" customHeight="1">
      <c r="F6" s="2"/>
      <c r="G6" s="211"/>
      <c r="H6" s="210"/>
      <c r="I6" s="210"/>
      <c r="J6" s="210"/>
      <c r="K6" s="210"/>
      <c r="L6" s="210"/>
      <c r="M6" s="210"/>
      <c r="N6" s="210"/>
      <c r="O6" s="210"/>
      <c r="P6" s="210"/>
      <c r="Q6" s="210"/>
    </row>
    <row r="7" spans="1:17" ht="23.25" customHeight="1">
      <c r="F7" s="3"/>
      <c r="G7" s="212"/>
      <c r="H7" s="210"/>
      <c r="I7" s="210"/>
      <c r="J7" s="210"/>
      <c r="K7" s="210"/>
      <c r="L7" s="210"/>
      <c r="M7" s="210"/>
      <c r="N7" s="210"/>
      <c r="O7" s="210"/>
      <c r="P7" s="210"/>
      <c r="Q7" s="210"/>
    </row>
    <row r="8" spans="1:17" ht="24.75" customHeight="1">
      <c r="F8" s="4"/>
      <c r="G8" s="213"/>
      <c r="H8" s="210"/>
      <c r="I8" s="210"/>
      <c r="J8" s="210"/>
      <c r="K8" s="210"/>
      <c r="L8" s="210"/>
      <c r="M8" s="210"/>
      <c r="N8" s="210"/>
      <c r="O8" s="210"/>
      <c r="P8" s="210"/>
      <c r="Q8" s="210"/>
    </row>
    <row r="9" spans="1:17" ht="12.75" customHeight="1">
      <c r="K9" s="5"/>
      <c r="L9" s="5"/>
      <c r="N9" s="5"/>
    </row>
    <row r="10" spans="1:17" ht="12.75" customHeight="1">
      <c r="J10" s="129"/>
      <c r="K10" s="5"/>
      <c r="L10" s="5"/>
      <c r="N10" s="5"/>
    </row>
    <row r="11" spans="1:17" ht="12.75" customHeight="1">
      <c r="J11" s="129"/>
      <c r="K11" s="5"/>
      <c r="L11" s="5"/>
      <c r="N11" s="5"/>
    </row>
    <row r="12" spans="1:17" ht="26.25" customHeight="1">
      <c r="A12" s="7"/>
      <c r="B12" s="194" t="s">
        <v>72</v>
      </c>
      <c r="C12" s="194"/>
      <c r="D12" s="194"/>
      <c r="E12" s="194"/>
      <c r="F12" s="194"/>
      <c r="G12" s="194"/>
      <c r="H12" s="194"/>
      <c r="I12" s="194"/>
      <c r="J12" s="113" t="s">
        <v>54</v>
      </c>
      <c r="K12" s="58"/>
      <c r="L12" s="58"/>
      <c r="M12" s="58"/>
      <c r="N12" s="5"/>
      <c r="O12" s="6"/>
      <c r="P12" s="6"/>
      <c r="Q12" s="6"/>
    </row>
    <row r="13" spans="1:17" ht="20.25">
      <c r="A13" s="195" t="s">
        <v>1</v>
      </c>
      <c r="B13" s="197" t="s">
        <v>2</v>
      </c>
      <c r="C13" s="205"/>
      <c r="D13" s="205"/>
      <c r="E13" s="205"/>
      <c r="F13" s="205"/>
      <c r="G13" s="205"/>
      <c r="H13" s="205"/>
      <c r="I13" s="206"/>
      <c r="J13" s="200" t="s">
        <v>3</v>
      </c>
      <c r="K13" s="191" t="s">
        <v>4</v>
      </c>
      <c r="L13" s="191" t="s">
        <v>5</v>
      </c>
      <c r="M13" s="202" t="s">
        <v>6</v>
      </c>
      <c r="N13" s="191" t="s">
        <v>7</v>
      </c>
      <c r="O13" s="189" t="s">
        <v>8</v>
      </c>
      <c r="P13" s="189" t="s">
        <v>9</v>
      </c>
      <c r="Q13" s="191" t="s">
        <v>10</v>
      </c>
    </row>
    <row r="14" spans="1:17" ht="15.75" customHeight="1">
      <c r="A14" s="204"/>
      <c r="B14" s="9" t="s">
        <v>11</v>
      </c>
      <c r="C14" s="9" t="s">
        <v>12</v>
      </c>
      <c r="D14" s="9" t="s">
        <v>13</v>
      </c>
      <c r="E14" s="9" t="s">
        <v>14</v>
      </c>
      <c r="F14" s="9" t="s">
        <v>15</v>
      </c>
      <c r="G14" s="9" t="s">
        <v>16</v>
      </c>
      <c r="H14" s="9" t="s">
        <v>17</v>
      </c>
      <c r="I14" s="9" t="s">
        <v>18</v>
      </c>
      <c r="J14" s="207"/>
      <c r="K14" s="204"/>
      <c r="L14" s="204"/>
      <c r="M14" s="204"/>
      <c r="N14" s="204"/>
      <c r="O14" s="204"/>
      <c r="P14" s="204"/>
      <c r="Q14" s="204"/>
    </row>
    <row r="15" spans="1:17" ht="15.75" customHeight="1">
      <c r="A15" s="10" t="s">
        <v>54</v>
      </c>
      <c r="B15" s="31">
        <v>15</v>
      </c>
      <c r="C15" s="31"/>
      <c r="D15" s="31"/>
      <c r="E15" s="31"/>
      <c r="F15" s="31"/>
      <c r="G15" s="31"/>
      <c r="H15" s="31"/>
      <c r="I15" s="31"/>
      <c r="J15" s="51"/>
      <c r="K15" s="32"/>
      <c r="L15" s="33"/>
      <c r="M15" s="34"/>
      <c r="N15" s="35"/>
      <c r="O15" s="36">
        <f>B15</f>
        <v>15</v>
      </c>
      <c r="P15" s="37"/>
      <c r="Q15" s="35"/>
    </row>
    <row r="16" spans="1:17" ht="15.75" customHeight="1">
      <c r="A16" s="10" t="s">
        <v>55</v>
      </c>
      <c r="B16" s="31"/>
      <c r="C16" s="31">
        <v>13</v>
      </c>
      <c r="D16" s="31"/>
      <c r="E16" s="31"/>
      <c r="F16" s="31"/>
      <c r="G16" s="31"/>
      <c r="H16" s="31"/>
      <c r="I16" s="31"/>
      <c r="J16" s="51"/>
      <c r="K16" s="38"/>
      <c r="L16" s="17"/>
      <c r="M16" s="39"/>
      <c r="N16" s="40">
        <f>IF(C16=0,"",C16/B15)</f>
        <v>0.8666666666666667</v>
      </c>
      <c r="O16" s="41">
        <v>13</v>
      </c>
      <c r="P16" s="42">
        <f t="shared" ref="P16:P22" si="0">IF(O16=0,"",O16/O15)</f>
        <v>0.8666666666666667</v>
      </c>
      <c r="Q16" s="42">
        <f t="shared" ref="Q16:Q22" si="1">IF(O16=0,"",100%-P16)</f>
        <v>0.1333333333333333</v>
      </c>
    </row>
    <row r="17" spans="1:18" ht="15.75" customHeight="1">
      <c r="A17" s="10" t="s">
        <v>56</v>
      </c>
      <c r="B17" s="31"/>
      <c r="C17" s="31"/>
      <c r="D17" s="31">
        <v>11</v>
      </c>
      <c r="E17" s="31"/>
      <c r="F17" s="31"/>
      <c r="G17" s="31"/>
      <c r="H17" s="31"/>
      <c r="I17" s="31"/>
      <c r="J17" s="51"/>
      <c r="K17" s="38"/>
      <c r="L17" s="17"/>
      <c r="M17" s="39"/>
      <c r="N17" s="40">
        <f>IF(D17=0,"",D17/C16)</f>
        <v>0.84615384615384615</v>
      </c>
      <c r="O17" s="41">
        <v>11</v>
      </c>
      <c r="P17" s="42">
        <f t="shared" si="0"/>
        <v>0.84615384615384615</v>
      </c>
      <c r="Q17" s="42">
        <f t="shared" si="1"/>
        <v>0.15384615384615385</v>
      </c>
      <c r="R17" s="27">
        <f>O17/O15</f>
        <v>0.73333333333333328</v>
      </c>
    </row>
    <row r="18" spans="1:18" ht="15.75" customHeight="1">
      <c r="A18" s="10" t="s">
        <v>57</v>
      </c>
      <c r="B18" s="31"/>
      <c r="C18" s="31"/>
      <c r="D18" s="31"/>
      <c r="E18" s="31">
        <v>11</v>
      </c>
      <c r="F18" s="31"/>
      <c r="G18" s="31"/>
      <c r="H18" s="31"/>
      <c r="I18" s="31"/>
      <c r="J18" s="51"/>
      <c r="K18" s="38"/>
      <c r="L18" s="17"/>
      <c r="M18" s="39"/>
      <c r="N18" s="40">
        <f>IF(E18=0,"",E18/D17)</f>
        <v>1</v>
      </c>
      <c r="O18" s="41">
        <v>11</v>
      </c>
      <c r="P18" s="42">
        <f t="shared" si="0"/>
        <v>1</v>
      </c>
      <c r="Q18" s="42">
        <f t="shared" si="1"/>
        <v>0</v>
      </c>
    </row>
    <row r="19" spans="1:18" ht="15.75" customHeight="1">
      <c r="A19" s="10" t="s">
        <v>58</v>
      </c>
      <c r="B19" s="31"/>
      <c r="C19" s="31"/>
      <c r="D19" s="31"/>
      <c r="E19" s="31"/>
      <c r="F19" s="31">
        <v>11</v>
      </c>
      <c r="G19" s="31"/>
      <c r="H19" s="31"/>
      <c r="I19" s="31"/>
      <c r="J19" s="51"/>
      <c r="K19" s="38"/>
      <c r="L19" s="17"/>
      <c r="M19" s="39"/>
      <c r="N19" s="40">
        <f>IF(F19=0,"",F19/E18)</f>
        <v>1</v>
      </c>
      <c r="O19" s="41">
        <v>11</v>
      </c>
      <c r="P19" s="42">
        <f t="shared" si="0"/>
        <v>1</v>
      </c>
      <c r="Q19" s="42">
        <f t="shared" si="1"/>
        <v>0</v>
      </c>
      <c r="R19" s="7"/>
    </row>
    <row r="20" spans="1:18" ht="15.75" customHeight="1">
      <c r="A20" s="10" t="s">
        <v>59</v>
      </c>
      <c r="B20" s="31"/>
      <c r="C20" s="31"/>
      <c r="D20" s="31"/>
      <c r="E20" s="31"/>
      <c r="F20" s="31"/>
      <c r="G20" s="31">
        <v>11</v>
      </c>
      <c r="H20" s="31"/>
      <c r="I20" s="31"/>
      <c r="J20" s="51"/>
      <c r="K20" s="38"/>
      <c r="L20" s="17"/>
      <c r="M20" s="39"/>
      <c r="N20" s="40">
        <f>IF(G20=0,"",G20/F19)</f>
        <v>1</v>
      </c>
      <c r="O20" s="41">
        <v>11</v>
      </c>
      <c r="P20" s="42">
        <f t="shared" si="0"/>
        <v>1</v>
      </c>
      <c r="Q20" s="42">
        <f t="shared" si="1"/>
        <v>0</v>
      </c>
      <c r="R20" s="7"/>
    </row>
    <row r="21" spans="1:18" ht="15.75" customHeight="1">
      <c r="A21" s="10" t="s">
        <v>60</v>
      </c>
      <c r="B21" s="31"/>
      <c r="C21" s="31"/>
      <c r="D21" s="31"/>
      <c r="E21" s="31"/>
      <c r="F21" s="31"/>
      <c r="G21" s="31"/>
      <c r="H21" s="31">
        <v>11</v>
      </c>
      <c r="I21" s="31"/>
      <c r="J21" s="51"/>
      <c r="K21" s="38"/>
      <c r="L21" s="17"/>
      <c r="M21" s="39"/>
      <c r="N21" s="40">
        <f>IF(H21=0,"",H21/G20)</f>
        <v>1</v>
      </c>
      <c r="O21" s="41">
        <v>11</v>
      </c>
      <c r="P21" s="42">
        <f t="shared" si="0"/>
        <v>1</v>
      </c>
      <c r="Q21" s="42">
        <f t="shared" si="1"/>
        <v>0</v>
      </c>
      <c r="R21" s="7"/>
    </row>
    <row r="22" spans="1:18" ht="15.75" customHeight="1">
      <c r="A22" s="10" t="s">
        <v>61</v>
      </c>
      <c r="B22" s="31"/>
      <c r="C22" s="31"/>
      <c r="D22" s="31"/>
      <c r="E22" s="31"/>
      <c r="F22" s="31"/>
      <c r="G22" s="31"/>
      <c r="H22" s="31"/>
      <c r="I22" s="31">
        <v>11</v>
      </c>
      <c r="J22" s="51">
        <v>11</v>
      </c>
      <c r="K22" s="38"/>
      <c r="L22" s="17"/>
      <c r="M22" s="39"/>
      <c r="N22" s="40">
        <f>IF(I22=0,"",I22/H21)</f>
        <v>1</v>
      </c>
      <c r="O22" s="41">
        <v>11</v>
      </c>
      <c r="P22" s="42">
        <f t="shared" si="0"/>
        <v>1</v>
      </c>
      <c r="Q22" s="42">
        <f t="shared" si="1"/>
        <v>0</v>
      </c>
      <c r="R22" s="7"/>
    </row>
    <row r="23" spans="1:18" ht="15.75" customHeight="1">
      <c r="A23" s="10" t="s">
        <v>62</v>
      </c>
      <c r="B23" s="31"/>
      <c r="C23" s="31"/>
      <c r="D23" s="31"/>
      <c r="E23" s="31"/>
      <c r="F23" s="31"/>
      <c r="G23" s="31"/>
      <c r="H23" s="31"/>
      <c r="I23" s="31"/>
      <c r="J23" s="51"/>
      <c r="K23" s="38"/>
      <c r="L23" s="17"/>
      <c r="M23" s="17"/>
      <c r="N23" s="29"/>
      <c r="O23" s="41"/>
      <c r="P23" s="46"/>
      <c r="Q23" s="29"/>
      <c r="R23" s="7"/>
    </row>
    <row r="24" spans="1:18" ht="15.75" customHeight="1">
      <c r="A24" s="10" t="s">
        <v>63</v>
      </c>
      <c r="B24" s="31"/>
      <c r="C24" s="31"/>
      <c r="D24" s="31"/>
      <c r="E24" s="31"/>
      <c r="F24" s="31"/>
      <c r="G24" s="31"/>
      <c r="H24" s="31"/>
      <c r="I24" s="31"/>
      <c r="J24" s="51"/>
      <c r="K24" s="38"/>
      <c r="L24" s="17"/>
      <c r="M24" s="17"/>
      <c r="N24" s="29"/>
      <c r="O24" s="41"/>
      <c r="P24" s="46"/>
      <c r="Q24" s="29"/>
      <c r="R24" s="7"/>
    </row>
    <row r="25" spans="1:18" ht="15.75" customHeight="1">
      <c r="A25" s="10" t="s">
        <v>64</v>
      </c>
      <c r="B25" s="31"/>
      <c r="C25" s="31"/>
      <c r="D25" s="31"/>
      <c r="E25" s="31"/>
      <c r="F25" s="31"/>
      <c r="G25" s="31"/>
      <c r="H25" s="31"/>
      <c r="I25" s="31"/>
      <c r="J25" s="51"/>
      <c r="K25" s="38"/>
      <c r="L25" s="17"/>
      <c r="M25" s="17"/>
      <c r="N25" s="29"/>
      <c r="O25" s="44"/>
      <c r="P25" s="46"/>
      <c r="Q25" s="29"/>
      <c r="R25" s="7"/>
    </row>
    <row r="26" spans="1:18" ht="15.75" customHeight="1">
      <c r="A26" s="10" t="s">
        <v>65</v>
      </c>
      <c r="B26" s="31"/>
      <c r="C26" s="31"/>
      <c r="D26" s="31"/>
      <c r="E26" s="31"/>
      <c r="F26" s="31"/>
      <c r="G26" s="31"/>
      <c r="H26" s="31"/>
      <c r="I26" s="31"/>
      <c r="J26" s="51"/>
      <c r="K26" s="38"/>
      <c r="L26" s="17"/>
      <c r="M26" s="17"/>
      <c r="N26" s="29"/>
      <c r="O26" s="44"/>
      <c r="P26" s="46"/>
      <c r="Q26" s="29"/>
      <c r="R26" s="7"/>
    </row>
    <row r="27" spans="1:18" ht="15.75" customHeight="1">
      <c r="A27" s="10" t="s">
        <v>66</v>
      </c>
      <c r="B27" s="31"/>
      <c r="C27" s="31"/>
      <c r="D27" s="31"/>
      <c r="E27" s="31"/>
      <c r="F27" s="31"/>
      <c r="G27" s="31"/>
      <c r="H27" s="31"/>
      <c r="I27" s="31"/>
      <c r="J27" s="51"/>
      <c r="K27" s="38"/>
      <c r="L27" s="17"/>
      <c r="M27" s="18"/>
      <c r="N27" s="29"/>
      <c r="O27" s="44"/>
      <c r="P27" s="46"/>
      <c r="Q27" s="29"/>
      <c r="R27" s="57"/>
    </row>
    <row r="28" spans="1:18" ht="15.75" customHeight="1">
      <c r="A28" s="10" t="s">
        <v>68</v>
      </c>
      <c r="B28" s="31"/>
      <c r="C28" s="31"/>
      <c r="D28" s="31"/>
      <c r="E28" s="31"/>
      <c r="F28" s="31"/>
      <c r="G28" s="31"/>
      <c r="H28" s="31"/>
      <c r="I28" s="31"/>
      <c r="J28" s="51"/>
      <c r="K28" s="38"/>
      <c r="L28" s="17"/>
      <c r="M28" s="18"/>
      <c r="N28" s="17"/>
      <c r="O28" s="18"/>
      <c r="P28" s="28"/>
      <c r="Q28" s="29"/>
      <c r="R28" s="52"/>
    </row>
    <row r="29" spans="1:18" ht="15.75" customHeight="1">
      <c r="A29" s="10" t="s">
        <v>69</v>
      </c>
      <c r="B29" s="31"/>
      <c r="C29" s="31"/>
      <c r="D29" s="31"/>
      <c r="E29" s="31"/>
      <c r="F29" s="31"/>
      <c r="G29" s="31"/>
      <c r="H29" s="31"/>
      <c r="I29" s="31"/>
      <c r="J29" s="51"/>
      <c r="K29" s="38"/>
      <c r="L29" s="17"/>
      <c r="M29" s="18"/>
      <c r="N29" s="19" t="s">
        <v>48</v>
      </c>
      <c r="O29" s="20">
        <v>10</v>
      </c>
      <c r="P29" s="21">
        <f>IF(SUM(J17:J25)=0,"",SUM(J17:J25))</f>
        <v>11</v>
      </c>
      <c r="Q29" s="22" t="s">
        <v>3</v>
      </c>
      <c r="R29" s="52"/>
    </row>
    <row r="30" spans="1:18" ht="15.75" customHeight="1">
      <c r="A30" s="10" t="s">
        <v>70</v>
      </c>
      <c r="B30" s="31"/>
      <c r="C30" s="31"/>
      <c r="D30" s="31"/>
      <c r="E30" s="31"/>
      <c r="F30" s="31"/>
      <c r="G30" s="31"/>
      <c r="H30" s="31"/>
      <c r="I30" s="31"/>
      <c r="J30" s="51"/>
      <c r="K30" s="38"/>
      <c r="L30" s="17"/>
      <c r="M30" s="18"/>
      <c r="N30" s="23" t="s">
        <v>50</v>
      </c>
      <c r="O30" s="24">
        <f>IF(O29/B15=0,"",O29/B15)</f>
        <v>0.66666666666666663</v>
      </c>
      <c r="P30" s="25">
        <f>IF(O29/P29=0,"",O29/P29)</f>
        <v>0.90909090909090906</v>
      </c>
      <c r="Q30" s="26" t="s">
        <v>51</v>
      </c>
      <c r="R30" s="52"/>
    </row>
    <row r="31" spans="1:18" ht="15.75" customHeight="1">
      <c r="A31" s="10" t="s">
        <v>71</v>
      </c>
      <c r="B31" s="115"/>
      <c r="C31" s="115"/>
      <c r="D31" s="115"/>
      <c r="E31" s="115"/>
      <c r="F31" s="115"/>
      <c r="G31" s="115"/>
      <c r="H31" s="115"/>
      <c r="I31" s="115"/>
      <c r="J31" s="51"/>
      <c r="K31" s="47"/>
      <c r="L31" s="48"/>
      <c r="M31" s="49"/>
      <c r="N31" s="11"/>
      <c r="O31" s="12"/>
      <c r="P31" s="12"/>
      <c r="Q31" s="13"/>
      <c r="R31" s="52"/>
    </row>
    <row r="32" spans="1:18" ht="18.75" customHeight="1">
      <c r="A32" s="14"/>
      <c r="B32" s="193" t="s">
        <v>37</v>
      </c>
      <c r="C32" s="193"/>
      <c r="D32" s="193"/>
      <c r="E32" s="193"/>
      <c r="F32" s="193"/>
      <c r="G32" s="193"/>
      <c r="H32" s="193"/>
      <c r="I32" s="193"/>
      <c r="J32" s="114">
        <f>SUM(J22:J28)</f>
        <v>11</v>
      </c>
      <c r="K32" s="30">
        <f>J22/B15</f>
        <v>0.73333333333333328</v>
      </c>
      <c r="L32" s="30">
        <f>IF(J32=0,"",J32/B15)</f>
        <v>0.73333333333333328</v>
      </c>
      <c r="M32" s="30">
        <f>L32-K32</f>
        <v>0</v>
      </c>
      <c r="N32" s="5"/>
      <c r="O32" s="6"/>
      <c r="P32" s="16"/>
      <c r="Q32" s="5"/>
      <c r="R32" s="52"/>
    </row>
    <row r="33" spans="1:18" ht="15" customHeight="1">
      <c r="K33" s="5"/>
      <c r="L33" s="5"/>
      <c r="N33" s="5"/>
      <c r="O33" s="6"/>
      <c r="P33" s="6"/>
      <c r="Q33" s="6"/>
      <c r="R33" s="52"/>
    </row>
    <row r="34" spans="1:18" ht="12.75" customHeight="1">
      <c r="K34" s="5"/>
      <c r="L34" s="5"/>
      <c r="N34" s="5"/>
      <c r="O34" s="6"/>
      <c r="P34" s="6"/>
      <c r="Q34" s="6"/>
    </row>
    <row r="35" spans="1:18" ht="26.25" customHeight="1">
      <c r="A35" s="7"/>
      <c r="B35" s="194" t="s">
        <v>72</v>
      </c>
      <c r="C35" s="194"/>
      <c r="D35" s="194"/>
      <c r="E35" s="194"/>
      <c r="F35" s="194"/>
      <c r="G35" s="194"/>
      <c r="H35" s="194"/>
      <c r="I35" s="194"/>
      <c r="J35" s="113" t="s">
        <v>56</v>
      </c>
      <c r="K35" s="58"/>
      <c r="L35" s="58"/>
      <c r="M35" s="58"/>
      <c r="N35" s="5"/>
      <c r="O35" s="6"/>
      <c r="P35" s="6"/>
      <c r="Q35" s="6"/>
    </row>
    <row r="36" spans="1:18" ht="20.25" customHeight="1">
      <c r="A36" s="195" t="s">
        <v>1</v>
      </c>
      <c r="B36" s="197" t="s">
        <v>2</v>
      </c>
      <c r="C36" s="205"/>
      <c r="D36" s="205"/>
      <c r="E36" s="205"/>
      <c r="F36" s="205"/>
      <c r="G36" s="205"/>
      <c r="H36" s="205"/>
      <c r="I36" s="206"/>
      <c r="J36" s="200" t="s">
        <v>3</v>
      </c>
      <c r="K36" s="191" t="s">
        <v>4</v>
      </c>
      <c r="L36" s="191" t="s">
        <v>5</v>
      </c>
      <c r="M36" s="202" t="s">
        <v>6</v>
      </c>
      <c r="N36" s="191" t="s">
        <v>7</v>
      </c>
      <c r="O36" s="189" t="s">
        <v>8</v>
      </c>
      <c r="P36" s="189" t="s">
        <v>9</v>
      </c>
      <c r="Q36" s="191" t="s">
        <v>10</v>
      </c>
    </row>
    <row r="37" spans="1:18" ht="15.75" customHeight="1">
      <c r="A37" s="204"/>
      <c r="B37" s="9" t="s">
        <v>11</v>
      </c>
      <c r="C37" s="9" t="s">
        <v>12</v>
      </c>
      <c r="D37" s="9" t="s">
        <v>13</v>
      </c>
      <c r="E37" s="9" t="s">
        <v>14</v>
      </c>
      <c r="F37" s="9" t="s">
        <v>15</v>
      </c>
      <c r="G37" s="9" t="s">
        <v>16</v>
      </c>
      <c r="H37" s="9" t="s">
        <v>17</v>
      </c>
      <c r="I37" s="9" t="s">
        <v>18</v>
      </c>
      <c r="J37" s="207"/>
      <c r="K37" s="204"/>
      <c r="L37" s="204"/>
      <c r="M37" s="204"/>
      <c r="N37" s="204"/>
      <c r="O37" s="204"/>
      <c r="P37" s="204"/>
      <c r="Q37" s="204"/>
    </row>
    <row r="38" spans="1:18" ht="15.75" customHeight="1">
      <c r="A38" s="10">
        <v>1602</v>
      </c>
      <c r="B38" s="31">
        <v>35</v>
      </c>
      <c r="C38" s="31"/>
      <c r="D38" s="31"/>
      <c r="E38" s="31"/>
      <c r="F38" s="31"/>
      <c r="G38" s="31"/>
      <c r="H38" s="31"/>
      <c r="I38" s="31"/>
      <c r="J38" s="51"/>
      <c r="K38" s="32"/>
      <c r="L38" s="33"/>
      <c r="M38" s="34"/>
      <c r="N38" s="35"/>
      <c r="O38" s="36">
        <f>B38</f>
        <v>35</v>
      </c>
      <c r="P38" s="37"/>
      <c r="Q38" s="35"/>
    </row>
    <row r="39" spans="1:18" ht="15.75" customHeight="1">
      <c r="A39" s="10">
        <v>1701</v>
      </c>
      <c r="B39" s="31"/>
      <c r="C39" s="31">
        <v>31</v>
      </c>
      <c r="D39" s="31"/>
      <c r="E39" s="31"/>
      <c r="F39" s="31"/>
      <c r="G39" s="31"/>
      <c r="H39" s="31"/>
      <c r="I39" s="31"/>
      <c r="J39" s="51"/>
      <c r="K39" s="38"/>
      <c r="L39" s="17"/>
      <c r="M39" s="39"/>
      <c r="N39" s="40">
        <f>IF(C39=0,"",C39/B38)</f>
        <v>0.88571428571428568</v>
      </c>
      <c r="O39" s="41">
        <v>31</v>
      </c>
      <c r="P39" s="42">
        <f t="shared" ref="P39:P45" si="2">IF(O39=0,"",O39/O38)</f>
        <v>0.88571428571428568</v>
      </c>
      <c r="Q39" s="42">
        <f t="shared" ref="Q39:Q45" si="3">IF(O39=0,"",100%-P39)</f>
        <v>0.11428571428571432</v>
      </c>
    </row>
    <row r="40" spans="1:18" ht="15.75" customHeight="1">
      <c r="A40" s="10">
        <v>1702</v>
      </c>
      <c r="B40" s="31"/>
      <c r="C40" s="31"/>
      <c r="D40" s="31">
        <v>30</v>
      </c>
      <c r="E40" s="31"/>
      <c r="F40" s="31"/>
      <c r="G40" s="31"/>
      <c r="H40" s="31"/>
      <c r="I40" s="31"/>
      <c r="J40" s="51"/>
      <c r="K40" s="38"/>
      <c r="L40" s="17"/>
      <c r="M40" s="39"/>
      <c r="N40" s="40">
        <f>IF(D40=0,"",D40/C39)</f>
        <v>0.967741935483871</v>
      </c>
      <c r="O40" s="41">
        <v>30</v>
      </c>
      <c r="P40" s="42">
        <f t="shared" si="2"/>
        <v>0.967741935483871</v>
      </c>
      <c r="Q40" s="42">
        <f t="shared" si="3"/>
        <v>3.2258064516129004E-2</v>
      </c>
      <c r="R40" s="27">
        <f>O40/O38</f>
        <v>0.8571428571428571</v>
      </c>
    </row>
    <row r="41" spans="1:18" ht="15.75" customHeight="1">
      <c r="A41" s="10">
        <v>1801</v>
      </c>
      <c r="B41" s="31"/>
      <c r="C41" s="31"/>
      <c r="D41" s="31"/>
      <c r="E41" s="31">
        <v>30</v>
      </c>
      <c r="F41" s="31"/>
      <c r="G41" s="31"/>
      <c r="H41" s="31"/>
      <c r="I41" s="31"/>
      <c r="J41" s="51"/>
      <c r="K41" s="38"/>
      <c r="L41" s="17"/>
      <c r="M41" s="39"/>
      <c r="N41" s="40">
        <f>IF(E41=0,"",E41/D40)</f>
        <v>1</v>
      </c>
      <c r="O41" s="41">
        <v>30</v>
      </c>
      <c r="P41" s="42">
        <f t="shared" si="2"/>
        <v>1</v>
      </c>
      <c r="Q41" s="42">
        <f t="shared" si="3"/>
        <v>0</v>
      </c>
    </row>
    <row r="42" spans="1:18" ht="15.75" customHeight="1">
      <c r="A42" s="10">
        <v>1802</v>
      </c>
      <c r="B42" s="31"/>
      <c r="C42" s="31"/>
      <c r="D42" s="31"/>
      <c r="E42" s="31"/>
      <c r="F42" s="31">
        <v>29</v>
      </c>
      <c r="G42" s="31"/>
      <c r="H42" s="31"/>
      <c r="I42" s="31"/>
      <c r="J42" s="51"/>
      <c r="K42" s="38"/>
      <c r="L42" s="17"/>
      <c r="M42" s="39"/>
      <c r="N42" s="40">
        <f>IF(F42=0,"",F42/E41)</f>
        <v>0.96666666666666667</v>
      </c>
      <c r="O42" s="41">
        <v>30</v>
      </c>
      <c r="P42" s="42">
        <f t="shared" si="2"/>
        <v>1</v>
      </c>
      <c r="Q42" s="42">
        <f t="shared" si="3"/>
        <v>0</v>
      </c>
    </row>
    <row r="43" spans="1:18" ht="15.75" customHeight="1">
      <c r="A43" s="10">
        <v>1901</v>
      </c>
      <c r="B43" s="31"/>
      <c r="C43" s="31"/>
      <c r="D43" s="31"/>
      <c r="E43" s="31"/>
      <c r="F43" s="31"/>
      <c r="G43" s="31">
        <v>28</v>
      </c>
      <c r="H43" s="31"/>
      <c r="I43" s="31"/>
      <c r="J43" s="51"/>
      <c r="K43" s="38"/>
      <c r="L43" s="17"/>
      <c r="M43" s="39"/>
      <c r="N43" s="40">
        <f>IF(G43=0,"",G43/F42)</f>
        <v>0.96551724137931039</v>
      </c>
      <c r="O43" s="41">
        <v>29</v>
      </c>
      <c r="P43" s="42">
        <f t="shared" si="2"/>
        <v>0.96666666666666667</v>
      </c>
      <c r="Q43" s="42">
        <f t="shared" si="3"/>
        <v>3.3333333333333326E-2</v>
      </c>
    </row>
    <row r="44" spans="1:18" ht="15.75" customHeight="1">
      <c r="A44" s="10">
        <v>1902</v>
      </c>
      <c r="B44" s="31"/>
      <c r="C44" s="31"/>
      <c r="D44" s="31"/>
      <c r="E44" s="31"/>
      <c r="F44" s="31"/>
      <c r="G44" s="31"/>
      <c r="H44" s="31">
        <v>24</v>
      </c>
      <c r="I44" s="31"/>
      <c r="J44" s="51">
        <v>23</v>
      </c>
      <c r="K44" s="38"/>
      <c r="L44" s="17"/>
      <c r="M44" s="39"/>
      <c r="N44" s="40">
        <f>IF(H44=0,"",H44/G43)</f>
        <v>0.8571428571428571</v>
      </c>
      <c r="O44" s="41">
        <v>27</v>
      </c>
      <c r="P44" s="42">
        <f t="shared" si="2"/>
        <v>0.93103448275862066</v>
      </c>
      <c r="Q44" s="42">
        <f t="shared" si="3"/>
        <v>6.8965517241379337E-2</v>
      </c>
    </row>
    <row r="45" spans="1:18" ht="15.75" customHeight="1">
      <c r="A45" s="10">
        <v>2001</v>
      </c>
      <c r="B45" s="31"/>
      <c r="C45" s="31"/>
      <c r="D45" s="31"/>
      <c r="E45" s="31"/>
      <c r="F45" s="31"/>
      <c r="G45" s="31"/>
      <c r="H45" s="31"/>
      <c r="I45" s="31">
        <v>2</v>
      </c>
      <c r="J45" s="51">
        <v>2</v>
      </c>
      <c r="K45" s="38"/>
      <c r="L45" s="17"/>
      <c r="M45" s="39"/>
      <c r="N45" s="40">
        <f>IF(I45=0,"",I45/H44)</f>
        <v>8.3333333333333329E-2</v>
      </c>
      <c r="O45" s="41">
        <v>5</v>
      </c>
      <c r="P45" s="42">
        <f t="shared" si="2"/>
        <v>0.18518518518518517</v>
      </c>
      <c r="Q45" s="42">
        <f t="shared" si="3"/>
        <v>0.81481481481481488</v>
      </c>
    </row>
    <row r="46" spans="1:18" ht="15.75" customHeight="1">
      <c r="A46" s="10">
        <v>2002</v>
      </c>
      <c r="B46" s="31"/>
      <c r="C46" s="31"/>
      <c r="D46" s="31"/>
      <c r="E46" s="31"/>
      <c r="F46" s="31"/>
      <c r="G46" s="31"/>
      <c r="H46" s="31"/>
      <c r="I46" s="31">
        <v>3</v>
      </c>
      <c r="J46" s="51">
        <v>2</v>
      </c>
      <c r="K46" s="38"/>
      <c r="L46" s="17"/>
      <c r="M46" s="17"/>
      <c r="N46" s="29"/>
      <c r="O46" s="41">
        <v>3</v>
      </c>
      <c r="P46" s="46"/>
      <c r="Q46" s="29"/>
    </row>
    <row r="47" spans="1:18" ht="15.75" customHeight="1">
      <c r="A47" s="10">
        <v>2101</v>
      </c>
      <c r="B47" s="31"/>
      <c r="C47" s="31"/>
      <c r="D47" s="31"/>
      <c r="E47" s="31"/>
      <c r="F47" s="31"/>
      <c r="G47" s="31"/>
      <c r="H47" s="31"/>
      <c r="I47" s="31"/>
      <c r="J47" s="51"/>
      <c r="K47" s="38"/>
      <c r="L47" s="17"/>
      <c r="M47" s="17"/>
      <c r="N47" s="29"/>
      <c r="O47" s="41"/>
      <c r="P47" s="46"/>
      <c r="Q47" s="29"/>
    </row>
    <row r="48" spans="1:18" ht="15.75" customHeight="1">
      <c r="A48" s="10">
        <v>2102</v>
      </c>
      <c r="B48" s="31"/>
      <c r="C48" s="31"/>
      <c r="D48" s="31"/>
      <c r="E48" s="31"/>
      <c r="F48" s="31"/>
      <c r="G48" s="31"/>
      <c r="H48" s="31"/>
      <c r="I48" s="31"/>
      <c r="J48" s="51"/>
      <c r="K48" s="38"/>
      <c r="L48" s="17"/>
      <c r="M48" s="17"/>
      <c r="N48" s="29"/>
      <c r="O48" s="44"/>
      <c r="P48" s="46"/>
      <c r="Q48" s="29"/>
    </row>
    <row r="49" spans="1:18" ht="15.75" customHeight="1">
      <c r="A49" s="10">
        <v>2201</v>
      </c>
      <c r="B49" s="31"/>
      <c r="C49" s="31"/>
      <c r="D49" s="31"/>
      <c r="E49" s="31"/>
      <c r="F49" s="31"/>
      <c r="G49" s="31"/>
      <c r="H49" s="31"/>
      <c r="I49" s="31"/>
      <c r="J49" s="51"/>
      <c r="K49" s="38"/>
      <c r="L49" s="17"/>
      <c r="M49" s="18"/>
      <c r="N49" s="29"/>
      <c r="O49" s="44"/>
      <c r="P49" s="46"/>
      <c r="Q49" s="29"/>
    </row>
    <row r="50" spans="1:18" ht="15.75" customHeight="1">
      <c r="A50" s="10">
        <v>2202</v>
      </c>
      <c r="B50" s="31"/>
      <c r="C50" s="31"/>
      <c r="D50" s="31"/>
      <c r="E50" s="31"/>
      <c r="F50" s="31"/>
      <c r="G50" s="31"/>
      <c r="H50" s="31"/>
      <c r="I50" s="31"/>
      <c r="J50" s="51"/>
      <c r="K50" s="38"/>
      <c r="L50" s="17"/>
      <c r="M50" s="18"/>
      <c r="N50" s="29"/>
      <c r="O50" s="44"/>
      <c r="P50" s="46"/>
      <c r="Q50" s="29"/>
    </row>
    <row r="51" spans="1:18" ht="15.75" customHeight="1">
      <c r="A51" s="10">
        <v>2301</v>
      </c>
      <c r="B51" s="31"/>
      <c r="C51" s="31"/>
      <c r="D51" s="31"/>
      <c r="E51" s="31"/>
      <c r="F51" s="31"/>
      <c r="G51" s="31"/>
      <c r="H51" s="31"/>
      <c r="I51" s="31"/>
      <c r="J51" s="51"/>
      <c r="K51" s="38"/>
      <c r="L51" s="17"/>
      <c r="M51" s="18"/>
      <c r="N51" s="17"/>
      <c r="O51" s="18"/>
      <c r="P51" s="28"/>
      <c r="Q51" s="29"/>
    </row>
    <row r="52" spans="1:18" ht="15.75" customHeight="1">
      <c r="A52" s="10">
        <v>2302</v>
      </c>
      <c r="B52" s="31"/>
      <c r="C52" s="31"/>
      <c r="D52" s="31"/>
      <c r="E52" s="31"/>
      <c r="F52" s="31"/>
      <c r="G52" s="31"/>
      <c r="H52" s="31"/>
      <c r="I52" s="31"/>
      <c r="J52" s="51"/>
      <c r="K52" s="38"/>
      <c r="L52" s="17"/>
      <c r="M52" s="18"/>
      <c r="N52" s="19" t="s">
        <v>48</v>
      </c>
      <c r="O52" s="20">
        <v>19</v>
      </c>
      <c r="P52" s="21">
        <f>IF(SUM(J40:J48)=0,"",SUM(J40:J48))</f>
        <v>27</v>
      </c>
      <c r="Q52" s="22" t="s">
        <v>3</v>
      </c>
    </row>
    <row r="53" spans="1:18" ht="15.75" customHeight="1">
      <c r="A53" s="10">
        <v>2401</v>
      </c>
      <c r="B53" s="31"/>
      <c r="C53" s="31"/>
      <c r="D53" s="31"/>
      <c r="E53" s="31"/>
      <c r="F53" s="31"/>
      <c r="G53" s="31"/>
      <c r="H53" s="31"/>
      <c r="I53" s="31"/>
      <c r="J53" s="51"/>
      <c r="K53" s="38"/>
      <c r="L53" s="17"/>
      <c r="M53" s="18"/>
      <c r="N53" s="23" t="s">
        <v>50</v>
      </c>
      <c r="O53" s="24">
        <f>IF(O52/B38=0,"",O52/B38)</f>
        <v>0.54285714285714282</v>
      </c>
      <c r="P53" s="25">
        <f>IF(O52/P52=0,"",O52/P52)</f>
        <v>0.70370370370370372</v>
      </c>
      <c r="Q53" s="26" t="s">
        <v>51</v>
      </c>
    </row>
    <row r="54" spans="1:18" ht="15.75" customHeight="1">
      <c r="A54" s="10">
        <v>2402</v>
      </c>
      <c r="B54" s="115"/>
      <c r="C54" s="115"/>
      <c r="D54" s="115"/>
      <c r="E54" s="115"/>
      <c r="F54" s="115"/>
      <c r="G54" s="115"/>
      <c r="H54" s="115"/>
      <c r="I54" s="115"/>
      <c r="J54" s="51"/>
      <c r="K54" s="47"/>
      <c r="L54" s="48"/>
      <c r="M54" s="49"/>
      <c r="N54" s="11"/>
      <c r="O54" s="12"/>
      <c r="P54" s="12"/>
      <c r="Q54" s="13"/>
    </row>
    <row r="55" spans="1:18" ht="18.75" customHeight="1">
      <c r="A55" s="14"/>
      <c r="B55" s="193" t="s">
        <v>37</v>
      </c>
      <c r="C55" s="193"/>
      <c r="D55" s="193"/>
      <c r="E55" s="193"/>
      <c r="F55" s="193"/>
      <c r="G55" s="193"/>
      <c r="H55" s="193"/>
      <c r="I55" s="193"/>
      <c r="J55" s="114">
        <f>SUM(J44:J53)</f>
        <v>27</v>
      </c>
      <c r="K55" s="30">
        <f>(SUM(J44:J45))/B38</f>
        <v>0.7142857142857143</v>
      </c>
      <c r="L55" s="30">
        <f>IF(J55=0,"",J55/B38)</f>
        <v>0.77142857142857146</v>
      </c>
      <c r="M55" s="30">
        <f>L55-K55</f>
        <v>5.7142857142857162E-2</v>
      </c>
      <c r="N55" s="5"/>
      <c r="O55" s="6"/>
      <c r="P55" s="16"/>
      <c r="Q55" s="5"/>
    </row>
    <row r="56" spans="1:18" ht="12.75" customHeight="1">
      <c r="K56" s="5"/>
      <c r="L56" s="5"/>
      <c r="N56" s="5"/>
    </row>
    <row r="57" spans="1:18" ht="12.75" customHeight="1">
      <c r="K57" s="5"/>
      <c r="L57" s="5"/>
      <c r="N57" s="5"/>
    </row>
    <row r="58" spans="1:18" ht="26.25" customHeight="1">
      <c r="A58" s="7"/>
      <c r="B58" s="194" t="s">
        <v>72</v>
      </c>
      <c r="C58" s="194"/>
      <c r="D58" s="194"/>
      <c r="E58" s="194"/>
      <c r="F58" s="194"/>
      <c r="G58" s="194"/>
      <c r="H58" s="194"/>
      <c r="I58" s="194"/>
      <c r="J58" s="113" t="s">
        <v>57</v>
      </c>
      <c r="K58" s="58"/>
      <c r="L58" s="58"/>
      <c r="M58" s="58"/>
      <c r="N58" s="5"/>
      <c r="O58" s="6"/>
      <c r="P58" s="6"/>
      <c r="Q58" s="6"/>
    </row>
    <row r="59" spans="1:18" ht="20.25" customHeight="1">
      <c r="A59" s="195" t="s">
        <v>1</v>
      </c>
      <c r="B59" s="197" t="s">
        <v>2</v>
      </c>
      <c r="C59" s="205"/>
      <c r="D59" s="205"/>
      <c r="E59" s="205"/>
      <c r="F59" s="205"/>
      <c r="G59" s="205"/>
      <c r="H59" s="205"/>
      <c r="I59" s="206"/>
      <c r="J59" s="200" t="s">
        <v>3</v>
      </c>
      <c r="K59" s="191" t="s">
        <v>4</v>
      </c>
      <c r="L59" s="191" t="s">
        <v>5</v>
      </c>
      <c r="M59" s="202" t="s">
        <v>6</v>
      </c>
      <c r="N59" s="191" t="s">
        <v>7</v>
      </c>
      <c r="O59" s="189" t="s">
        <v>8</v>
      </c>
      <c r="P59" s="189" t="s">
        <v>9</v>
      </c>
      <c r="Q59" s="191" t="s">
        <v>10</v>
      </c>
    </row>
    <row r="60" spans="1:18" ht="15.75" customHeight="1">
      <c r="A60" s="204"/>
      <c r="B60" s="9" t="s">
        <v>11</v>
      </c>
      <c r="C60" s="9" t="s">
        <v>12</v>
      </c>
      <c r="D60" s="9" t="s">
        <v>13</v>
      </c>
      <c r="E60" s="9" t="s">
        <v>14</v>
      </c>
      <c r="F60" s="9" t="s">
        <v>15</v>
      </c>
      <c r="G60" s="9" t="s">
        <v>16</v>
      </c>
      <c r="H60" s="9" t="s">
        <v>17</v>
      </c>
      <c r="I60" s="9" t="s">
        <v>18</v>
      </c>
      <c r="J60" s="207"/>
      <c r="K60" s="204"/>
      <c r="L60" s="204"/>
      <c r="M60" s="204"/>
      <c r="N60" s="204"/>
      <c r="O60" s="204"/>
      <c r="P60" s="204"/>
      <c r="Q60" s="204"/>
    </row>
    <row r="61" spans="1:18" ht="15.75" customHeight="1">
      <c r="A61" s="10">
        <v>1701</v>
      </c>
      <c r="B61" s="31">
        <v>27</v>
      </c>
      <c r="C61" s="31"/>
      <c r="D61" s="31"/>
      <c r="E61" s="31"/>
      <c r="F61" s="31"/>
      <c r="G61" s="31"/>
      <c r="H61" s="31"/>
      <c r="I61" s="31"/>
      <c r="J61" s="51"/>
      <c r="K61" s="32"/>
      <c r="L61" s="33"/>
      <c r="M61" s="34"/>
      <c r="N61" s="35"/>
      <c r="O61" s="36">
        <f>B61</f>
        <v>27</v>
      </c>
      <c r="P61" s="37"/>
      <c r="Q61" s="35"/>
    </row>
    <row r="62" spans="1:18" ht="15.75" customHeight="1">
      <c r="A62" s="10">
        <v>1702</v>
      </c>
      <c r="B62" s="31"/>
      <c r="C62" s="31">
        <v>26</v>
      </c>
      <c r="D62" s="31"/>
      <c r="E62" s="31"/>
      <c r="F62" s="31"/>
      <c r="G62" s="31"/>
      <c r="H62" s="31"/>
      <c r="I62" s="31"/>
      <c r="J62" s="51"/>
      <c r="K62" s="38"/>
      <c r="L62" s="17"/>
      <c r="M62" s="39"/>
      <c r="N62" s="40">
        <f>IF(C62=0,"",C62/B61)</f>
        <v>0.96296296296296291</v>
      </c>
      <c r="O62" s="41">
        <v>26</v>
      </c>
      <c r="P62" s="42">
        <f t="shared" ref="P62:P68" si="4">IF(O62=0,"",O62/O61)</f>
        <v>0.96296296296296291</v>
      </c>
      <c r="Q62" s="42">
        <f t="shared" ref="Q62:Q68" si="5">IF(O62=0,"",100%-P62)</f>
        <v>3.703703703703709E-2</v>
      </c>
    </row>
    <row r="63" spans="1:18" ht="15.75" customHeight="1">
      <c r="A63" s="10">
        <v>1801</v>
      </c>
      <c r="B63" s="31"/>
      <c r="C63" s="31"/>
      <c r="D63" s="31">
        <v>25</v>
      </c>
      <c r="E63" s="31"/>
      <c r="F63" s="31"/>
      <c r="G63" s="31"/>
      <c r="H63" s="31"/>
      <c r="I63" s="31"/>
      <c r="J63" s="51"/>
      <c r="K63" s="38"/>
      <c r="L63" s="17"/>
      <c r="M63" s="39"/>
      <c r="N63" s="40">
        <f>IF(D63=0,"",D63/C62)</f>
        <v>0.96153846153846156</v>
      </c>
      <c r="O63" s="41">
        <v>25</v>
      </c>
      <c r="P63" s="42">
        <f t="shared" si="4"/>
        <v>0.96153846153846156</v>
      </c>
      <c r="Q63" s="42">
        <f t="shared" si="5"/>
        <v>3.8461538461538436E-2</v>
      </c>
      <c r="R63" s="27">
        <f>O63/O61</f>
        <v>0.92592592592592593</v>
      </c>
    </row>
    <row r="64" spans="1:18" ht="15.75" customHeight="1">
      <c r="A64" s="10">
        <v>1802</v>
      </c>
      <c r="B64" s="31"/>
      <c r="C64" s="31"/>
      <c r="D64" s="31"/>
      <c r="E64" s="31">
        <v>24</v>
      </c>
      <c r="F64" s="31"/>
      <c r="G64" s="31"/>
      <c r="H64" s="31"/>
      <c r="I64" s="31"/>
      <c r="J64" s="51"/>
      <c r="K64" s="38"/>
      <c r="L64" s="17"/>
      <c r="M64" s="39"/>
      <c r="N64" s="40">
        <f>IF(E64=0,"",E64/D63)</f>
        <v>0.96</v>
      </c>
      <c r="O64" s="41">
        <v>25</v>
      </c>
      <c r="P64" s="42">
        <f t="shared" si="4"/>
        <v>1</v>
      </c>
      <c r="Q64" s="42">
        <f t="shared" si="5"/>
        <v>0</v>
      </c>
    </row>
    <row r="65" spans="1:17" ht="15.75" customHeight="1">
      <c r="A65" s="10">
        <v>1901</v>
      </c>
      <c r="B65" s="31"/>
      <c r="C65" s="31"/>
      <c r="D65" s="31"/>
      <c r="E65" s="31"/>
      <c r="F65" s="31">
        <v>22</v>
      </c>
      <c r="G65" s="31"/>
      <c r="H65" s="31"/>
      <c r="I65" s="31"/>
      <c r="J65" s="51"/>
      <c r="K65" s="38"/>
      <c r="L65" s="17"/>
      <c r="M65" s="39"/>
      <c r="N65" s="40">
        <f>IF(F65=0,"",F65/E64)</f>
        <v>0.91666666666666663</v>
      </c>
      <c r="O65" s="41">
        <v>24</v>
      </c>
      <c r="P65" s="42">
        <f t="shared" si="4"/>
        <v>0.96</v>
      </c>
      <c r="Q65" s="42">
        <f t="shared" si="5"/>
        <v>4.0000000000000036E-2</v>
      </c>
    </row>
    <row r="66" spans="1:17" ht="15.75" customHeight="1">
      <c r="A66" s="10">
        <v>1902</v>
      </c>
      <c r="B66" s="31"/>
      <c r="C66" s="31"/>
      <c r="D66" s="31"/>
      <c r="E66" s="31"/>
      <c r="F66" s="31"/>
      <c r="G66" s="31">
        <v>22</v>
      </c>
      <c r="H66" s="31"/>
      <c r="I66" s="31"/>
      <c r="J66" s="51"/>
      <c r="K66" s="38"/>
      <c r="L66" s="17"/>
      <c r="M66" s="39"/>
      <c r="N66" s="40">
        <f>IF(G66=0,"",G66/F65)</f>
        <v>1</v>
      </c>
      <c r="O66" s="41">
        <v>24</v>
      </c>
      <c r="P66" s="42">
        <f t="shared" si="4"/>
        <v>1</v>
      </c>
      <c r="Q66" s="42">
        <f t="shared" si="5"/>
        <v>0</v>
      </c>
    </row>
    <row r="67" spans="1:17" ht="15.75" customHeight="1">
      <c r="A67" s="10">
        <v>2001</v>
      </c>
      <c r="B67" s="31"/>
      <c r="C67" s="31"/>
      <c r="D67" s="31"/>
      <c r="E67" s="31"/>
      <c r="F67" s="31"/>
      <c r="G67" s="31"/>
      <c r="H67" s="31">
        <v>22</v>
      </c>
      <c r="I67" s="31"/>
      <c r="J67" s="51"/>
      <c r="K67" s="38"/>
      <c r="L67" s="17"/>
      <c r="M67" s="39"/>
      <c r="N67" s="40">
        <f>IF(H67=0,"",H67/G66)</f>
        <v>1</v>
      </c>
      <c r="O67" s="41">
        <v>23</v>
      </c>
      <c r="P67" s="42">
        <f t="shared" si="4"/>
        <v>0.95833333333333337</v>
      </c>
      <c r="Q67" s="42">
        <f t="shared" si="5"/>
        <v>4.166666666666663E-2</v>
      </c>
    </row>
    <row r="68" spans="1:17" ht="15.75" customHeight="1">
      <c r="A68" s="10">
        <v>2002</v>
      </c>
      <c r="B68" s="31"/>
      <c r="C68" s="31"/>
      <c r="D68" s="31"/>
      <c r="E68" s="31"/>
      <c r="F68" s="31"/>
      <c r="G68" s="31"/>
      <c r="H68" s="31"/>
      <c r="I68" s="31">
        <v>22</v>
      </c>
      <c r="J68" s="51">
        <v>14</v>
      </c>
      <c r="K68" s="38"/>
      <c r="L68" s="17"/>
      <c r="M68" s="39"/>
      <c r="N68" s="40">
        <f>IF(I68=0,"",I68/H67)</f>
        <v>1</v>
      </c>
      <c r="O68" s="41">
        <v>23</v>
      </c>
      <c r="P68" s="42">
        <f t="shared" si="4"/>
        <v>1</v>
      </c>
      <c r="Q68" s="42">
        <f t="shared" si="5"/>
        <v>0</v>
      </c>
    </row>
    <row r="69" spans="1:17" ht="15.75" customHeight="1">
      <c r="A69" s="10">
        <v>2101</v>
      </c>
      <c r="B69" s="31"/>
      <c r="C69" s="31"/>
      <c r="D69" s="31"/>
      <c r="E69" s="31"/>
      <c r="F69" s="31"/>
      <c r="G69" s="31"/>
      <c r="H69" s="31"/>
      <c r="I69" s="31">
        <v>8</v>
      </c>
      <c r="J69" s="51">
        <v>7</v>
      </c>
      <c r="K69" s="38"/>
      <c r="L69" s="17"/>
      <c r="M69" s="17"/>
      <c r="N69" s="29"/>
      <c r="O69" s="41">
        <v>9</v>
      </c>
      <c r="P69" s="46"/>
      <c r="Q69" s="29"/>
    </row>
    <row r="70" spans="1:17" ht="15.75" customHeight="1">
      <c r="A70" s="10">
        <v>2102</v>
      </c>
      <c r="B70" s="31"/>
      <c r="C70" s="31"/>
      <c r="D70" s="31"/>
      <c r="E70" s="31"/>
      <c r="F70" s="31"/>
      <c r="G70" s="31"/>
      <c r="H70" s="31"/>
      <c r="I70" s="31">
        <v>1</v>
      </c>
      <c r="J70" s="51">
        <v>1</v>
      </c>
      <c r="K70" s="38"/>
      <c r="L70" s="17"/>
      <c r="M70" s="17"/>
      <c r="N70" s="29"/>
      <c r="O70" s="41">
        <v>1</v>
      </c>
      <c r="P70" s="46"/>
      <c r="Q70" s="29"/>
    </row>
    <row r="71" spans="1:17" ht="15.75" customHeight="1">
      <c r="A71" s="10">
        <v>2201</v>
      </c>
      <c r="B71" s="31"/>
      <c r="C71" s="31"/>
      <c r="D71" s="31"/>
      <c r="E71" s="31"/>
      <c r="F71" s="31"/>
      <c r="G71" s="31"/>
      <c r="H71" s="31"/>
      <c r="I71" s="31"/>
      <c r="J71" s="51"/>
      <c r="K71" s="38"/>
      <c r="L71" s="17"/>
      <c r="M71" s="17"/>
      <c r="N71" s="29"/>
      <c r="O71" s="44"/>
      <c r="P71" s="46"/>
      <c r="Q71" s="29"/>
    </row>
    <row r="72" spans="1:17" ht="15.75" customHeight="1">
      <c r="A72" s="10">
        <v>2202</v>
      </c>
      <c r="B72" s="31"/>
      <c r="C72" s="31"/>
      <c r="D72" s="31"/>
      <c r="E72" s="31"/>
      <c r="F72" s="31"/>
      <c r="G72" s="31"/>
      <c r="H72" s="31"/>
      <c r="I72" s="31"/>
      <c r="J72" s="51"/>
      <c r="K72" s="38"/>
      <c r="L72" s="17"/>
      <c r="M72" s="17"/>
      <c r="N72" s="29"/>
      <c r="O72" s="44"/>
      <c r="P72" s="46"/>
      <c r="Q72" s="29"/>
    </row>
    <row r="73" spans="1:17" ht="15.75" customHeight="1">
      <c r="A73" s="10">
        <v>2301</v>
      </c>
      <c r="B73" s="31"/>
      <c r="C73" s="31"/>
      <c r="D73" s="31"/>
      <c r="E73" s="31"/>
      <c r="F73" s="31"/>
      <c r="G73" s="31"/>
      <c r="H73" s="31"/>
      <c r="I73" s="31"/>
      <c r="J73" s="51"/>
      <c r="K73" s="38"/>
      <c r="L73" s="17"/>
      <c r="M73" s="18"/>
      <c r="N73" s="29"/>
      <c r="O73" s="44"/>
      <c r="P73" s="46"/>
      <c r="Q73" s="29"/>
    </row>
    <row r="74" spans="1:17" ht="15.75" customHeight="1">
      <c r="A74" s="10">
        <v>2302</v>
      </c>
      <c r="B74" s="31"/>
      <c r="C74" s="31"/>
      <c r="D74" s="31"/>
      <c r="E74" s="31"/>
      <c r="F74" s="31"/>
      <c r="G74" s="31"/>
      <c r="H74" s="31"/>
      <c r="I74" s="31"/>
      <c r="J74" s="51"/>
      <c r="K74" s="38"/>
      <c r="L74" s="17"/>
      <c r="M74" s="18"/>
      <c r="N74" s="17"/>
      <c r="O74" s="18"/>
      <c r="P74" s="28"/>
      <c r="Q74" s="29"/>
    </row>
    <row r="75" spans="1:17" ht="15.75" customHeight="1">
      <c r="A75" s="10">
        <v>2401</v>
      </c>
      <c r="B75" s="31"/>
      <c r="C75" s="31"/>
      <c r="D75" s="31"/>
      <c r="E75" s="31"/>
      <c r="F75" s="31"/>
      <c r="G75" s="31"/>
      <c r="H75" s="31"/>
      <c r="I75" s="31"/>
      <c r="J75" s="51"/>
      <c r="K75" s="38"/>
      <c r="L75" s="17"/>
      <c r="M75" s="18"/>
      <c r="N75" s="19" t="s">
        <v>48</v>
      </c>
      <c r="O75" s="20">
        <v>19</v>
      </c>
      <c r="P75" s="21">
        <f>IF(SUM(J63:J71)=0,"",SUM(J63:J71))</f>
        <v>22</v>
      </c>
      <c r="Q75" s="22" t="s">
        <v>3</v>
      </c>
    </row>
    <row r="76" spans="1:17" ht="15.75" customHeight="1">
      <c r="A76" s="10">
        <v>2402</v>
      </c>
      <c r="B76" s="31"/>
      <c r="C76" s="31"/>
      <c r="D76" s="31"/>
      <c r="E76" s="31"/>
      <c r="F76" s="31"/>
      <c r="G76" s="31"/>
      <c r="H76" s="31"/>
      <c r="I76" s="31"/>
      <c r="J76" s="51"/>
      <c r="K76" s="38"/>
      <c r="L76" s="17"/>
      <c r="M76" s="18"/>
      <c r="N76" s="23" t="s">
        <v>50</v>
      </c>
      <c r="O76" s="24">
        <f>IF(O75/B61=0,"",O75/B61)</f>
        <v>0.70370370370370372</v>
      </c>
      <c r="P76" s="25">
        <f>IF(O75/P75=0,"",O75/P75)</f>
        <v>0.86363636363636365</v>
      </c>
      <c r="Q76" s="26" t="s">
        <v>51</v>
      </c>
    </row>
    <row r="77" spans="1:17" ht="15.75" customHeight="1">
      <c r="A77" s="10">
        <v>2501</v>
      </c>
      <c r="B77" s="115"/>
      <c r="C77" s="115"/>
      <c r="D77" s="115"/>
      <c r="E77" s="115"/>
      <c r="F77" s="115"/>
      <c r="G77" s="115"/>
      <c r="H77" s="115"/>
      <c r="I77" s="115"/>
      <c r="J77" s="51"/>
      <c r="K77" s="47"/>
      <c r="L77" s="48"/>
      <c r="M77" s="49"/>
      <c r="N77" s="11"/>
      <c r="O77" s="12"/>
      <c r="P77" s="12"/>
      <c r="Q77" s="13"/>
    </row>
    <row r="78" spans="1:17" ht="18" customHeight="1">
      <c r="A78" s="14"/>
      <c r="B78" s="193" t="s">
        <v>37</v>
      </c>
      <c r="C78" s="193"/>
      <c r="D78" s="193"/>
      <c r="E78" s="193"/>
      <c r="F78" s="193"/>
      <c r="G78" s="193"/>
      <c r="H78" s="193"/>
      <c r="I78" s="193"/>
      <c r="J78" s="114">
        <f>SUM(J67:J74)</f>
        <v>22</v>
      </c>
      <c r="K78" s="30">
        <f>IF(J68=0,"",J68/B61)</f>
        <v>0.51851851851851849</v>
      </c>
      <c r="L78" s="30">
        <f>IF(J78=0,"",J78/B61)</f>
        <v>0.81481481481481477</v>
      </c>
      <c r="M78" s="30">
        <f>IF(J70=0,"",L78-K78)</f>
        <v>0.29629629629629628</v>
      </c>
      <c r="N78" s="5"/>
      <c r="O78" s="6"/>
      <c r="P78" s="16"/>
      <c r="Q78" s="5"/>
    </row>
    <row r="79" spans="1:17" ht="12.75" customHeight="1">
      <c r="K79" s="5"/>
      <c r="L79" s="5"/>
      <c r="N79" s="5"/>
    </row>
    <row r="80" spans="1:17" ht="12.75" customHeight="1">
      <c r="K80" s="5"/>
      <c r="L80" s="5"/>
      <c r="N80" s="5"/>
    </row>
    <row r="81" spans="1:18" ht="26.25" customHeight="1">
      <c r="B81" s="194" t="s">
        <v>72</v>
      </c>
      <c r="C81" s="194"/>
      <c r="D81" s="194"/>
      <c r="E81" s="194"/>
      <c r="F81" s="194"/>
      <c r="G81" s="194"/>
      <c r="H81" s="194"/>
      <c r="I81" s="194"/>
      <c r="J81" s="113" t="s">
        <v>58</v>
      </c>
      <c r="K81" s="5"/>
      <c r="L81" s="5"/>
      <c r="M81" s="6"/>
      <c r="N81" s="5"/>
      <c r="O81" s="6"/>
      <c r="P81" s="6"/>
      <c r="Q81" s="6"/>
    </row>
    <row r="82" spans="1:18" ht="20.25" customHeight="1">
      <c r="A82" s="195" t="s">
        <v>1</v>
      </c>
      <c r="B82" s="197" t="s">
        <v>2</v>
      </c>
      <c r="C82" s="205"/>
      <c r="D82" s="205"/>
      <c r="E82" s="205"/>
      <c r="F82" s="205"/>
      <c r="G82" s="205"/>
      <c r="H82" s="205"/>
      <c r="I82" s="206"/>
      <c r="J82" s="200" t="s">
        <v>3</v>
      </c>
      <c r="K82" s="191" t="s">
        <v>4</v>
      </c>
      <c r="L82" s="191" t="s">
        <v>5</v>
      </c>
      <c r="M82" s="202" t="s">
        <v>6</v>
      </c>
      <c r="N82" s="191" t="s">
        <v>7</v>
      </c>
      <c r="O82" s="189" t="s">
        <v>8</v>
      </c>
      <c r="P82" s="189" t="s">
        <v>9</v>
      </c>
      <c r="Q82" s="191" t="s">
        <v>10</v>
      </c>
    </row>
    <row r="83" spans="1:18" ht="15.75" customHeight="1">
      <c r="A83" s="204"/>
      <c r="B83" s="9" t="s">
        <v>11</v>
      </c>
      <c r="C83" s="9" t="s">
        <v>12</v>
      </c>
      <c r="D83" s="9" t="s">
        <v>13</v>
      </c>
      <c r="E83" s="9" t="s">
        <v>14</v>
      </c>
      <c r="F83" s="9" t="s">
        <v>15</v>
      </c>
      <c r="G83" s="9" t="s">
        <v>16</v>
      </c>
      <c r="H83" s="9" t="s">
        <v>17</v>
      </c>
      <c r="I83" s="9" t="s">
        <v>18</v>
      </c>
      <c r="J83" s="207"/>
      <c r="K83" s="204"/>
      <c r="L83" s="204"/>
      <c r="M83" s="204"/>
      <c r="N83" s="204"/>
      <c r="O83" s="204"/>
      <c r="P83" s="204"/>
      <c r="Q83" s="204"/>
    </row>
    <row r="84" spans="1:18" ht="15.75" customHeight="1">
      <c r="A84" s="10">
        <v>1702</v>
      </c>
      <c r="B84" s="31">
        <v>36</v>
      </c>
      <c r="C84" s="31"/>
      <c r="D84" s="31"/>
      <c r="E84" s="31"/>
      <c r="F84" s="31"/>
      <c r="G84" s="31"/>
      <c r="H84" s="31"/>
      <c r="I84" s="31"/>
      <c r="J84" s="51"/>
      <c r="K84" s="32"/>
      <c r="L84" s="33"/>
      <c r="M84" s="34"/>
      <c r="N84" s="35"/>
      <c r="O84" s="36">
        <f>B84</f>
        <v>36</v>
      </c>
      <c r="P84" s="37"/>
      <c r="Q84" s="35"/>
    </row>
    <row r="85" spans="1:18" ht="15.75" customHeight="1">
      <c r="A85" s="10">
        <v>1801</v>
      </c>
      <c r="B85" s="31"/>
      <c r="C85" s="31">
        <v>33</v>
      </c>
      <c r="D85" s="31"/>
      <c r="E85" s="31"/>
      <c r="F85" s="31"/>
      <c r="G85" s="31"/>
      <c r="H85" s="31"/>
      <c r="I85" s="31"/>
      <c r="J85" s="51"/>
      <c r="K85" s="38"/>
      <c r="L85" s="17"/>
      <c r="M85" s="39"/>
      <c r="N85" s="40">
        <f>IF(C85=0,"",C85/B84)</f>
        <v>0.91666666666666663</v>
      </c>
      <c r="O85" s="41">
        <v>33</v>
      </c>
      <c r="P85" s="42">
        <f t="shared" ref="P85:P91" si="6">IF(O85=0,"",O85/O84)</f>
        <v>0.91666666666666663</v>
      </c>
      <c r="Q85" s="42">
        <f t="shared" ref="Q85:Q91" si="7">IF(O85=0,"",100%-P85)</f>
        <v>8.333333333333337E-2</v>
      </c>
    </row>
    <row r="86" spans="1:18" ht="15.75" customHeight="1">
      <c r="A86" s="10">
        <v>1802</v>
      </c>
      <c r="B86" s="31"/>
      <c r="C86" s="31"/>
      <c r="D86" s="31">
        <v>28</v>
      </c>
      <c r="E86" s="31"/>
      <c r="F86" s="31"/>
      <c r="G86" s="31"/>
      <c r="H86" s="31"/>
      <c r="I86" s="31"/>
      <c r="J86" s="51"/>
      <c r="K86" s="38"/>
      <c r="L86" s="17"/>
      <c r="M86" s="39"/>
      <c r="N86" s="40">
        <f>IF(D86=0,"",D86/C85)</f>
        <v>0.84848484848484851</v>
      </c>
      <c r="O86" s="41">
        <v>30</v>
      </c>
      <c r="P86" s="42">
        <f t="shared" si="6"/>
        <v>0.90909090909090906</v>
      </c>
      <c r="Q86" s="42">
        <f t="shared" si="7"/>
        <v>9.0909090909090939E-2</v>
      </c>
      <c r="R86" s="27">
        <f>O86/O84</f>
        <v>0.83333333333333337</v>
      </c>
    </row>
    <row r="87" spans="1:18" ht="15.75" customHeight="1">
      <c r="A87" s="10">
        <v>1901</v>
      </c>
      <c r="B87" s="31"/>
      <c r="C87" s="31"/>
      <c r="D87" s="31"/>
      <c r="E87" s="31">
        <v>26</v>
      </c>
      <c r="F87" s="31"/>
      <c r="G87" s="31"/>
      <c r="H87" s="31"/>
      <c r="I87" s="31"/>
      <c r="J87" s="51"/>
      <c r="K87" s="38"/>
      <c r="L87" s="17"/>
      <c r="M87" s="39"/>
      <c r="N87" s="40">
        <f>IF(E87=0,"",E87/D86)</f>
        <v>0.9285714285714286</v>
      </c>
      <c r="O87" s="41">
        <v>28</v>
      </c>
      <c r="P87" s="42">
        <f t="shared" si="6"/>
        <v>0.93333333333333335</v>
      </c>
      <c r="Q87" s="42">
        <f t="shared" si="7"/>
        <v>6.6666666666666652E-2</v>
      </c>
    </row>
    <row r="88" spans="1:18" ht="15.75" customHeight="1">
      <c r="A88" s="10">
        <v>1902</v>
      </c>
      <c r="B88" s="31"/>
      <c r="C88" s="31"/>
      <c r="D88" s="31"/>
      <c r="E88" s="31"/>
      <c r="F88" s="31">
        <v>24</v>
      </c>
      <c r="G88" s="31"/>
      <c r="H88" s="31"/>
      <c r="I88" s="31"/>
      <c r="J88" s="51"/>
      <c r="K88" s="38"/>
      <c r="L88" s="17"/>
      <c r="M88" s="39"/>
      <c r="N88" s="40">
        <f>IF(F88=0,"",F88/E87)</f>
        <v>0.92307692307692313</v>
      </c>
      <c r="O88" s="41">
        <v>25</v>
      </c>
      <c r="P88" s="42">
        <f t="shared" si="6"/>
        <v>0.8928571428571429</v>
      </c>
      <c r="Q88" s="42">
        <f t="shared" si="7"/>
        <v>0.1071428571428571</v>
      </c>
    </row>
    <row r="89" spans="1:18" ht="15.75" customHeight="1">
      <c r="A89" s="10">
        <v>2001</v>
      </c>
      <c r="B89" s="31"/>
      <c r="C89" s="31"/>
      <c r="D89" s="31"/>
      <c r="E89" s="31"/>
      <c r="F89" s="31"/>
      <c r="G89" s="31">
        <v>24</v>
      </c>
      <c r="H89" s="31"/>
      <c r="I89" s="31"/>
      <c r="J89" s="51"/>
      <c r="K89" s="38"/>
      <c r="L89" s="17"/>
      <c r="M89" s="39"/>
      <c r="N89" s="40">
        <f>IF(G89=0,"",G89/F88)</f>
        <v>1</v>
      </c>
      <c r="O89" s="41">
        <v>24</v>
      </c>
      <c r="P89" s="42">
        <f t="shared" si="6"/>
        <v>0.96</v>
      </c>
      <c r="Q89" s="42">
        <f t="shared" si="7"/>
        <v>4.0000000000000036E-2</v>
      </c>
    </row>
    <row r="90" spans="1:18" ht="15.75" customHeight="1">
      <c r="A90" s="10">
        <v>2002</v>
      </c>
      <c r="B90" s="31"/>
      <c r="C90" s="31"/>
      <c r="D90" s="31"/>
      <c r="E90" s="31"/>
      <c r="F90" s="31"/>
      <c r="G90" s="31"/>
      <c r="H90" s="31">
        <v>24</v>
      </c>
      <c r="I90" s="31"/>
      <c r="J90" s="51"/>
      <c r="K90" s="38"/>
      <c r="L90" s="17"/>
      <c r="M90" s="39"/>
      <c r="N90" s="40">
        <f>IF(H90=0,"",H90/G89)</f>
        <v>1</v>
      </c>
      <c r="O90" s="41">
        <v>24</v>
      </c>
      <c r="P90" s="42">
        <f t="shared" si="6"/>
        <v>1</v>
      </c>
      <c r="Q90" s="42">
        <f t="shared" si="7"/>
        <v>0</v>
      </c>
    </row>
    <row r="91" spans="1:18" ht="15.75" customHeight="1">
      <c r="A91" s="10">
        <v>2101</v>
      </c>
      <c r="B91" s="31"/>
      <c r="C91" s="31"/>
      <c r="D91" s="31"/>
      <c r="E91" s="31"/>
      <c r="F91" s="31"/>
      <c r="G91" s="31"/>
      <c r="H91" s="31"/>
      <c r="I91" s="31">
        <v>24</v>
      </c>
      <c r="J91" s="51">
        <v>20</v>
      </c>
      <c r="K91" s="38"/>
      <c r="L91" s="17"/>
      <c r="M91" s="39"/>
      <c r="N91" s="40">
        <f>IF(I91=0,"",I91/H90)</f>
        <v>1</v>
      </c>
      <c r="O91" s="41">
        <v>24</v>
      </c>
      <c r="P91" s="42">
        <f t="shared" si="6"/>
        <v>1</v>
      </c>
      <c r="Q91" s="42">
        <f t="shared" si="7"/>
        <v>0</v>
      </c>
    </row>
    <row r="92" spans="1:18" ht="15.75" customHeight="1">
      <c r="A92" s="10">
        <v>2102</v>
      </c>
      <c r="B92" s="31"/>
      <c r="C92" s="31"/>
      <c r="D92" s="31"/>
      <c r="E92" s="31"/>
      <c r="F92" s="31"/>
      <c r="G92" s="31"/>
      <c r="H92" s="31"/>
      <c r="I92" s="31">
        <v>2</v>
      </c>
      <c r="J92" s="51">
        <v>1</v>
      </c>
      <c r="K92" s="38"/>
      <c r="L92" s="17"/>
      <c r="M92" s="17"/>
      <c r="N92" s="29"/>
      <c r="O92" s="41">
        <v>3</v>
      </c>
      <c r="P92" s="46"/>
      <c r="Q92" s="29"/>
    </row>
    <row r="93" spans="1:18" ht="15.75" customHeight="1">
      <c r="A93" s="10">
        <v>2201</v>
      </c>
      <c r="B93" s="31"/>
      <c r="C93" s="31"/>
      <c r="D93" s="31"/>
      <c r="E93" s="31"/>
      <c r="F93" s="31"/>
      <c r="G93" s="31"/>
      <c r="H93" s="31"/>
      <c r="I93" s="31">
        <v>1</v>
      </c>
      <c r="J93" s="51">
        <v>1</v>
      </c>
      <c r="K93" s="38"/>
      <c r="L93" s="17"/>
      <c r="M93" s="17"/>
      <c r="N93" s="29"/>
      <c r="O93" s="41">
        <v>1</v>
      </c>
      <c r="P93" s="46"/>
      <c r="Q93" s="29"/>
    </row>
    <row r="94" spans="1:18" ht="15.75" customHeight="1">
      <c r="A94" s="10">
        <v>2202</v>
      </c>
      <c r="B94" s="31"/>
      <c r="C94" s="31"/>
      <c r="D94" s="31"/>
      <c r="E94" s="31"/>
      <c r="F94" s="31"/>
      <c r="G94" s="31"/>
      <c r="H94" s="31"/>
      <c r="I94" s="31"/>
      <c r="J94" s="51"/>
      <c r="K94" s="38"/>
      <c r="L94" s="17"/>
      <c r="M94" s="17"/>
      <c r="N94" s="29"/>
      <c r="O94" s="44"/>
      <c r="P94" s="46"/>
      <c r="Q94" s="29"/>
    </row>
    <row r="95" spans="1:18" ht="15.75" customHeight="1">
      <c r="A95" s="10">
        <v>2301</v>
      </c>
      <c r="B95" s="31"/>
      <c r="C95" s="31"/>
      <c r="D95" s="31"/>
      <c r="E95" s="31"/>
      <c r="F95" s="31"/>
      <c r="G95" s="31"/>
      <c r="H95" s="31"/>
      <c r="I95" s="31"/>
      <c r="J95" s="51"/>
      <c r="K95" s="38"/>
      <c r="L95" s="17"/>
      <c r="M95" s="17"/>
      <c r="N95" s="29"/>
      <c r="O95" s="44"/>
      <c r="P95" s="46"/>
      <c r="Q95" s="29"/>
    </row>
    <row r="96" spans="1:18" ht="15.75" customHeight="1">
      <c r="A96" s="10">
        <v>2302</v>
      </c>
      <c r="B96" s="31"/>
      <c r="C96" s="31"/>
      <c r="D96" s="31"/>
      <c r="E96" s="31"/>
      <c r="F96" s="31"/>
      <c r="G96" s="31"/>
      <c r="H96" s="31"/>
      <c r="I96" s="31"/>
      <c r="J96" s="51"/>
      <c r="K96" s="38"/>
      <c r="L96" s="17"/>
      <c r="M96" s="18"/>
      <c r="N96" s="29"/>
      <c r="O96" s="44"/>
      <c r="P96" s="46"/>
      <c r="Q96" s="29"/>
    </row>
    <row r="97" spans="1:22" ht="15.75" customHeight="1">
      <c r="A97" s="10">
        <v>2401</v>
      </c>
      <c r="B97" s="31"/>
      <c r="C97" s="31"/>
      <c r="D97" s="31"/>
      <c r="E97" s="31"/>
      <c r="F97" s="31"/>
      <c r="G97" s="31"/>
      <c r="H97" s="31"/>
      <c r="I97" s="31"/>
      <c r="J97" s="51"/>
      <c r="K97" s="38"/>
      <c r="L97" s="17"/>
      <c r="M97" s="18"/>
      <c r="N97" s="17"/>
      <c r="O97" s="18"/>
      <c r="P97" s="28"/>
      <c r="Q97" s="29"/>
    </row>
    <row r="98" spans="1:22" ht="15.75" customHeight="1">
      <c r="A98" s="10">
        <v>2402</v>
      </c>
      <c r="B98" s="31"/>
      <c r="C98" s="31"/>
      <c r="D98" s="31"/>
      <c r="E98" s="31"/>
      <c r="F98" s="31"/>
      <c r="G98" s="31"/>
      <c r="H98" s="31"/>
      <c r="I98" s="31"/>
      <c r="J98" s="51"/>
      <c r="K98" s="38"/>
      <c r="L98" s="17"/>
      <c r="M98" s="18"/>
      <c r="N98" s="19" t="s">
        <v>48</v>
      </c>
      <c r="O98" s="20">
        <v>16</v>
      </c>
      <c r="P98" s="21">
        <f>J101</f>
        <v>22</v>
      </c>
      <c r="Q98" s="22" t="s">
        <v>3</v>
      </c>
    </row>
    <row r="99" spans="1:22" ht="15.75" customHeight="1">
      <c r="A99" s="10">
        <v>2501</v>
      </c>
      <c r="B99" s="31"/>
      <c r="C99" s="31"/>
      <c r="D99" s="31"/>
      <c r="E99" s="31"/>
      <c r="F99" s="31"/>
      <c r="G99" s="31"/>
      <c r="H99" s="31"/>
      <c r="I99" s="31"/>
      <c r="J99" s="51"/>
      <c r="K99" s="38"/>
      <c r="L99" s="17"/>
      <c r="M99" s="18"/>
      <c r="N99" s="23" t="s">
        <v>50</v>
      </c>
      <c r="O99" s="24">
        <f>O98/B84</f>
        <v>0.44444444444444442</v>
      </c>
      <c r="P99" s="25">
        <f>IF(O98/P98=0,"",O98/P98)</f>
        <v>0.72727272727272729</v>
      </c>
      <c r="Q99" s="26" t="s">
        <v>51</v>
      </c>
    </row>
    <row r="100" spans="1:22" ht="15.75" customHeight="1">
      <c r="A100" s="10">
        <v>2502</v>
      </c>
      <c r="B100" s="115"/>
      <c r="C100" s="115"/>
      <c r="D100" s="115"/>
      <c r="E100" s="115"/>
      <c r="F100" s="115"/>
      <c r="G100" s="115"/>
      <c r="H100" s="115"/>
      <c r="I100" s="115"/>
      <c r="J100" s="51"/>
      <c r="K100" s="47"/>
      <c r="L100" s="48"/>
      <c r="M100" s="49"/>
      <c r="N100" s="11"/>
      <c r="O100" s="12"/>
      <c r="P100" s="12"/>
      <c r="Q100" s="13"/>
    </row>
    <row r="101" spans="1:22" ht="18" customHeight="1">
      <c r="A101" s="14"/>
      <c r="B101" s="193" t="s">
        <v>37</v>
      </c>
      <c r="C101" s="193"/>
      <c r="D101" s="193"/>
      <c r="E101" s="193"/>
      <c r="F101" s="193"/>
      <c r="G101" s="193"/>
      <c r="H101" s="193"/>
      <c r="I101" s="193"/>
      <c r="J101" s="114">
        <f>SUM(J91:J97)</f>
        <v>22</v>
      </c>
      <c r="K101" s="30">
        <f>IF(J91=0,"",J91/B84)</f>
        <v>0.55555555555555558</v>
      </c>
      <c r="L101" s="30">
        <f>IF(J101=0,"",J101/B84)</f>
        <v>0.61111111111111116</v>
      </c>
      <c r="M101" s="30">
        <f>IF(J93=0,"",L101-K101)</f>
        <v>5.555555555555558E-2</v>
      </c>
      <c r="N101" s="5"/>
      <c r="O101" s="6"/>
      <c r="P101" s="16"/>
      <c r="Q101" s="5"/>
    </row>
    <row r="102" spans="1:22" ht="12.75" customHeight="1">
      <c r="K102" s="5"/>
      <c r="L102" s="5"/>
      <c r="N102" s="5"/>
    </row>
    <row r="103" spans="1:22" ht="12.75" customHeight="1">
      <c r="K103" s="5"/>
      <c r="L103" s="5"/>
      <c r="N103" s="5"/>
    </row>
    <row r="104" spans="1:22" ht="26.25" customHeight="1">
      <c r="B104" s="194" t="s">
        <v>72</v>
      </c>
      <c r="C104" s="194"/>
      <c r="D104" s="194"/>
      <c r="E104" s="194"/>
      <c r="F104" s="194"/>
      <c r="G104" s="194"/>
      <c r="H104" s="194"/>
      <c r="I104" s="194"/>
      <c r="J104" s="113" t="s">
        <v>59</v>
      </c>
      <c r="K104" s="5"/>
      <c r="L104" s="5"/>
      <c r="M104" s="6"/>
      <c r="N104" s="5"/>
      <c r="O104" s="6"/>
      <c r="P104" s="6"/>
      <c r="Q104" s="6"/>
      <c r="V104" s="75">
        <f>AVERAGE(O99,O122)</f>
        <v>0.44722222222222219</v>
      </c>
    </row>
    <row r="105" spans="1:22" ht="20.25" customHeight="1">
      <c r="A105" s="195" t="s">
        <v>1</v>
      </c>
      <c r="B105" s="197" t="s">
        <v>2</v>
      </c>
      <c r="C105" s="205"/>
      <c r="D105" s="205"/>
      <c r="E105" s="205"/>
      <c r="F105" s="205"/>
      <c r="G105" s="205"/>
      <c r="H105" s="205"/>
      <c r="I105" s="206"/>
      <c r="J105" s="200" t="s">
        <v>3</v>
      </c>
      <c r="K105" s="191" t="s">
        <v>4</v>
      </c>
      <c r="L105" s="191" t="s">
        <v>5</v>
      </c>
      <c r="M105" s="202" t="s">
        <v>6</v>
      </c>
      <c r="N105" s="191" t="s">
        <v>7</v>
      </c>
      <c r="O105" s="189" t="s">
        <v>8</v>
      </c>
      <c r="P105" s="189" t="s">
        <v>9</v>
      </c>
      <c r="Q105" s="191" t="s">
        <v>10</v>
      </c>
    </row>
    <row r="106" spans="1:22" ht="15.75" customHeight="1">
      <c r="A106" s="204"/>
      <c r="B106" s="9" t="s">
        <v>11</v>
      </c>
      <c r="C106" s="9" t="s">
        <v>12</v>
      </c>
      <c r="D106" s="9" t="s">
        <v>13</v>
      </c>
      <c r="E106" s="9" t="s">
        <v>14</v>
      </c>
      <c r="F106" s="9" t="s">
        <v>15</v>
      </c>
      <c r="G106" s="9" t="s">
        <v>16</v>
      </c>
      <c r="H106" s="9" t="s">
        <v>17</v>
      </c>
      <c r="I106" s="9" t="s">
        <v>18</v>
      </c>
      <c r="J106" s="207"/>
      <c r="K106" s="204"/>
      <c r="L106" s="204"/>
      <c r="M106" s="204"/>
      <c r="N106" s="204"/>
      <c r="O106" s="204"/>
      <c r="P106" s="204"/>
      <c r="Q106" s="204"/>
    </row>
    <row r="107" spans="1:22" ht="15.75" customHeight="1">
      <c r="A107" s="9">
        <v>1801</v>
      </c>
      <c r="B107" s="31">
        <v>20</v>
      </c>
      <c r="C107" s="31"/>
      <c r="D107" s="31"/>
      <c r="E107" s="31"/>
      <c r="F107" s="31"/>
      <c r="G107" s="31"/>
      <c r="H107" s="31"/>
      <c r="I107" s="31"/>
      <c r="J107" s="51"/>
      <c r="K107" s="32"/>
      <c r="L107" s="33"/>
      <c r="M107" s="34"/>
      <c r="N107" s="35"/>
      <c r="O107" s="36">
        <f>B107</f>
        <v>20</v>
      </c>
      <c r="P107" s="37"/>
      <c r="Q107" s="35"/>
    </row>
    <row r="108" spans="1:22" ht="15.75" customHeight="1">
      <c r="A108" s="9">
        <v>1802</v>
      </c>
      <c r="B108" s="31"/>
      <c r="C108" s="31">
        <v>17</v>
      </c>
      <c r="D108" s="31"/>
      <c r="E108" s="31"/>
      <c r="F108" s="31"/>
      <c r="G108" s="31"/>
      <c r="H108" s="31"/>
      <c r="I108" s="31"/>
      <c r="J108" s="51"/>
      <c r="K108" s="38"/>
      <c r="L108" s="17"/>
      <c r="M108" s="39"/>
      <c r="N108" s="40">
        <f>IF(C108=0,"",C108/B107)</f>
        <v>0.85</v>
      </c>
      <c r="O108" s="41">
        <v>17</v>
      </c>
      <c r="P108" s="42">
        <f t="shared" ref="P108:P114" si="8">IF(O108=0,"",O108/O107)</f>
        <v>0.85</v>
      </c>
      <c r="Q108" s="42">
        <f t="shared" ref="Q108:Q114" si="9">IF(O108=0,"",100%-P108)</f>
        <v>0.15000000000000002</v>
      </c>
    </row>
    <row r="109" spans="1:22" ht="15.75" customHeight="1">
      <c r="A109" s="9">
        <v>1901</v>
      </c>
      <c r="B109" s="31"/>
      <c r="C109" s="31"/>
      <c r="D109" s="31">
        <v>16</v>
      </c>
      <c r="E109" s="31"/>
      <c r="F109" s="31"/>
      <c r="G109" s="31"/>
      <c r="H109" s="31"/>
      <c r="I109" s="31"/>
      <c r="J109" s="51"/>
      <c r="K109" s="38"/>
      <c r="L109" s="17"/>
      <c r="M109" s="39"/>
      <c r="N109" s="40">
        <f>IF(D109=0,"",D109/C108)</f>
        <v>0.94117647058823528</v>
      </c>
      <c r="O109" s="41">
        <v>16</v>
      </c>
      <c r="P109" s="42">
        <f t="shared" si="8"/>
        <v>0.94117647058823528</v>
      </c>
      <c r="Q109" s="42">
        <f t="shared" si="9"/>
        <v>5.8823529411764719E-2</v>
      </c>
      <c r="R109" s="27">
        <f>O109/O107</f>
        <v>0.8</v>
      </c>
    </row>
    <row r="110" spans="1:22" ht="15.75" customHeight="1">
      <c r="A110" s="9">
        <v>1902</v>
      </c>
      <c r="B110" s="31"/>
      <c r="C110" s="31"/>
      <c r="D110" s="31"/>
      <c r="E110" s="31">
        <v>14</v>
      </c>
      <c r="F110" s="31"/>
      <c r="G110" s="31"/>
      <c r="H110" s="31"/>
      <c r="I110" s="31"/>
      <c r="J110" s="51"/>
      <c r="K110" s="38"/>
      <c r="L110" s="17"/>
      <c r="M110" s="39"/>
      <c r="N110" s="40">
        <f>IF(E110=0,"",E110/D109)</f>
        <v>0.875</v>
      </c>
      <c r="O110" s="41">
        <v>15</v>
      </c>
      <c r="P110" s="42">
        <f t="shared" si="8"/>
        <v>0.9375</v>
      </c>
      <c r="Q110" s="42">
        <f t="shared" si="9"/>
        <v>6.25E-2</v>
      </c>
    </row>
    <row r="111" spans="1:22" ht="15.75" customHeight="1">
      <c r="A111" s="9">
        <v>2001</v>
      </c>
      <c r="B111" s="31"/>
      <c r="C111" s="31"/>
      <c r="D111" s="31"/>
      <c r="E111" s="31"/>
      <c r="F111" s="31">
        <v>13</v>
      </c>
      <c r="G111" s="31"/>
      <c r="H111" s="31"/>
      <c r="I111" s="31"/>
      <c r="J111" s="51"/>
      <c r="K111" s="38"/>
      <c r="L111" s="17"/>
      <c r="M111" s="39"/>
      <c r="N111" s="40">
        <f>IF(F111=0,"",F111/E110)</f>
        <v>0.9285714285714286</v>
      </c>
      <c r="O111" s="41">
        <v>15</v>
      </c>
      <c r="P111" s="42">
        <f t="shared" si="8"/>
        <v>1</v>
      </c>
      <c r="Q111" s="42">
        <f t="shared" si="9"/>
        <v>0</v>
      </c>
    </row>
    <row r="112" spans="1:22" ht="15.75" customHeight="1">
      <c r="A112" s="9">
        <v>2002</v>
      </c>
      <c r="B112" s="31"/>
      <c r="C112" s="31"/>
      <c r="D112" s="31"/>
      <c r="E112" s="31"/>
      <c r="F112" s="31"/>
      <c r="G112" s="31">
        <v>13</v>
      </c>
      <c r="H112" s="31"/>
      <c r="I112" s="31"/>
      <c r="J112" s="51"/>
      <c r="K112" s="38"/>
      <c r="L112" s="17"/>
      <c r="M112" s="39"/>
      <c r="N112" s="40">
        <f>IF(G112=0,"",G112/F111)</f>
        <v>1</v>
      </c>
      <c r="O112" s="41">
        <v>14</v>
      </c>
      <c r="P112" s="42">
        <f t="shared" si="8"/>
        <v>0.93333333333333335</v>
      </c>
      <c r="Q112" s="42">
        <f t="shared" si="9"/>
        <v>6.6666666666666652E-2</v>
      </c>
    </row>
    <row r="113" spans="1:17" ht="15.75" customHeight="1">
      <c r="A113" s="9">
        <v>2101</v>
      </c>
      <c r="B113" s="31"/>
      <c r="C113" s="31"/>
      <c r="D113" s="31"/>
      <c r="E113" s="31"/>
      <c r="F113" s="31"/>
      <c r="G113" s="31"/>
      <c r="H113" s="31">
        <v>12</v>
      </c>
      <c r="I113" s="31"/>
      <c r="J113" s="51"/>
      <c r="K113" s="38"/>
      <c r="L113" s="17"/>
      <c r="M113" s="39"/>
      <c r="N113" s="40">
        <f>IF(H113=0,"",H113/G112)</f>
        <v>0.92307692307692313</v>
      </c>
      <c r="O113" s="41">
        <v>13</v>
      </c>
      <c r="P113" s="42">
        <f t="shared" si="8"/>
        <v>0.9285714285714286</v>
      </c>
      <c r="Q113" s="42">
        <f t="shared" si="9"/>
        <v>7.1428571428571397E-2</v>
      </c>
    </row>
    <row r="114" spans="1:17" ht="15.75" customHeight="1">
      <c r="A114" s="9">
        <v>2102</v>
      </c>
      <c r="B114" s="31"/>
      <c r="C114" s="31"/>
      <c r="D114" s="31"/>
      <c r="E114" s="31"/>
      <c r="F114" s="31"/>
      <c r="G114" s="31"/>
      <c r="H114" s="31"/>
      <c r="I114" s="31">
        <v>12</v>
      </c>
      <c r="J114" s="51">
        <v>7</v>
      </c>
      <c r="K114" s="38"/>
      <c r="L114" s="17"/>
      <c r="M114" s="39"/>
      <c r="N114" s="40">
        <f>IF(I114=0,"",I114/H113)</f>
        <v>1</v>
      </c>
      <c r="O114" s="41">
        <v>13</v>
      </c>
      <c r="P114" s="42">
        <f t="shared" si="8"/>
        <v>1</v>
      </c>
      <c r="Q114" s="42">
        <f t="shared" si="9"/>
        <v>0</v>
      </c>
    </row>
    <row r="115" spans="1:17" ht="15.75" customHeight="1">
      <c r="A115" s="9">
        <v>2201</v>
      </c>
      <c r="B115" s="31"/>
      <c r="C115" s="31"/>
      <c r="D115" s="31"/>
      <c r="E115" s="31"/>
      <c r="F115" s="31"/>
      <c r="G115" s="31"/>
      <c r="H115" s="31"/>
      <c r="I115" s="31">
        <v>3</v>
      </c>
      <c r="J115" s="51">
        <v>2</v>
      </c>
      <c r="K115" s="38"/>
      <c r="L115" s="17"/>
      <c r="M115" s="17"/>
      <c r="N115" s="29"/>
      <c r="O115" s="41">
        <v>4</v>
      </c>
      <c r="P115" s="46"/>
      <c r="Q115" s="29"/>
    </row>
    <row r="116" spans="1:17" ht="15.75" customHeight="1">
      <c r="A116" s="9">
        <v>2202</v>
      </c>
      <c r="B116" s="31"/>
      <c r="C116" s="31"/>
      <c r="D116" s="31"/>
      <c r="E116" s="31"/>
      <c r="F116" s="31"/>
      <c r="G116" s="31"/>
      <c r="H116" s="31"/>
      <c r="I116" s="31">
        <v>2</v>
      </c>
      <c r="J116" s="51">
        <v>1</v>
      </c>
      <c r="K116" s="38"/>
      <c r="L116" s="17"/>
      <c r="M116" s="17"/>
      <c r="N116" s="29"/>
      <c r="O116" s="41">
        <v>2</v>
      </c>
      <c r="P116" s="46"/>
      <c r="Q116" s="29"/>
    </row>
    <row r="117" spans="1:17" ht="15.75" customHeight="1">
      <c r="A117" s="9">
        <v>2301</v>
      </c>
      <c r="B117" s="31"/>
      <c r="C117" s="31"/>
      <c r="D117" s="31"/>
      <c r="E117" s="31"/>
      <c r="F117" s="31"/>
      <c r="G117" s="31"/>
      <c r="H117" s="31"/>
      <c r="I117" s="31">
        <v>1</v>
      </c>
      <c r="J117" s="51">
        <v>1</v>
      </c>
      <c r="K117" s="38"/>
      <c r="L117" s="17"/>
      <c r="M117" s="17"/>
      <c r="N117" s="29"/>
      <c r="O117" s="44">
        <v>1</v>
      </c>
      <c r="P117" s="46"/>
      <c r="Q117" s="29"/>
    </row>
    <row r="118" spans="1:17" ht="15.75" customHeight="1">
      <c r="A118" s="9">
        <v>2302</v>
      </c>
      <c r="B118" s="31"/>
      <c r="C118" s="31"/>
      <c r="D118" s="31"/>
      <c r="E118" s="31"/>
      <c r="F118" s="31"/>
      <c r="G118" s="31"/>
      <c r="H118" s="31"/>
      <c r="I118" s="31"/>
      <c r="J118" s="51"/>
      <c r="K118" s="38"/>
      <c r="L118" s="17"/>
      <c r="M118" s="17"/>
      <c r="N118" s="29"/>
      <c r="O118" s="44"/>
      <c r="P118" s="46"/>
      <c r="Q118" s="29"/>
    </row>
    <row r="119" spans="1:17" ht="15.75" customHeight="1">
      <c r="A119" s="9">
        <v>2401</v>
      </c>
      <c r="B119" s="31"/>
      <c r="C119" s="31"/>
      <c r="D119" s="31"/>
      <c r="E119" s="31"/>
      <c r="F119" s="31"/>
      <c r="G119" s="31"/>
      <c r="H119" s="31"/>
      <c r="I119" s="31"/>
      <c r="J119" s="51"/>
      <c r="K119" s="38"/>
      <c r="L119" s="17"/>
      <c r="M119" s="18"/>
      <c r="N119" s="29"/>
      <c r="O119" s="44"/>
      <c r="P119" s="46"/>
      <c r="Q119" s="29"/>
    </row>
    <row r="120" spans="1:17" ht="15.75" customHeight="1">
      <c r="A120" s="9">
        <v>2402</v>
      </c>
      <c r="B120" s="31"/>
      <c r="C120" s="31"/>
      <c r="D120" s="31"/>
      <c r="E120" s="31"/>
      <c r="F120" s="31"/>
      <c r="G120" s="31"/>
      <c r="H120" s="31"/>
      <c r="I120" s="31"/>
      <c r="J120" s="51"/>
      <c r="K120" s="38"/>
      <c r="L120" s="17"/>
      <c r="M120" s="18"/>
      <c r="N120" s="17"/>
      <c r="O120" s="18"/>
      <c r="P120" s="28"/>
      <c r="Q120" s="29"/>
    </row>
    <row r="121" spans="1:17" ht="15.75" customHeight="1">
      <c r="A121" s="9">
        <v>2501</v>
      </c>
      <c r="B121" s="31"/>
      <c r="C121" s="31"/>
      <c r="D121" s="31"/>
      <c r="E121" s="31"/>
      <c r="F121" s="31"/>
      <c r="G121" s="31"/>
      <c r="H121" s="31"/>
      <c r="I121" s="31"/>
      <c r="J121" s="51"/>
      <c r="K121" s="38"/>
      <c r="L121" s="17"/>
      <c r="M121" s="18"/>
      <c r="N121" s="19" t="s">
        <v>48</v>
      </c>
      <c r="O121" s="20">
        <v>9</v>
      </c>
      <c r="P121" s="21">
        <f>J124</f>
        <v>11</v>
      </c>
      <c r="Q121" s="22" t="s">
        <v>3</v>
      </c>
    </row>
    <row r="122" spans="1:17" ht="15.75" customHeight="1">
      <c r="A122" s="9">
        <v>2502</v>
      </c>
      <c r="B122" s="31"/>
      <c r="C122" s="31"/>
      <c r="D122" s="31"/>
      <c r="E122" s="31"/>
      <c r="F122" s="31"/>
      <c r="G122" s="31"/>
      <c r="H122" s="31"/>
      <c r="I122" s="31"/>
      <c r="J122" s="51"/>
      <c r="K122" s="38"/>
      <c r="L122" s="17"/>
      <c r="M122" s="18"/>
      <c r="N122" s="23" t="s">
        <v>50</v>
      </c>
      <c r="O122" s="24">
        <f>O121/B107</f>
        <v>0.45</v>
      </c>
      <c r="P122" s="25">
        <f>IF(O121/P121=0,"",O121/P121)</f>
        <v>0.81818181818181823</v>
      </c>
      <c r="Q122" s="26" t="s">
        <v>51</v>
      </c>
    </row>
    <row r="123" spans="1:17" ht="15.75" customHeight="1">
      <c r="A123" s="9">
        <v>2601</v>
      </c>
      <c r="B123" s="115"/>
      <c r="C123" s="115"/>
      <c r="D123" s="115"/>
      <c r="E123" s="115"/>
      <c r="F123" s="115"/>
      <c r="G123" s="115"/>
      <c r="H123" s="115"/>
      <c r="I123" s="115"/>
      <c r="J123" s="51"/>
      <c r="K123" s="47"/>
      <c r="L123" s="48"/>
      <c r="M123" s="49"/>
      <c r="N123" s="11"/>
      <c r="O123" s="12"/>
      <c r="P123" s="12"/>
      <c r="Q123" s="13"/>
    </row>
    <row r="124" spans="1:17" ht="18" customHeight="1">
      <c r="A124" s="14"/>
      <c r="B124" s="193" t="s">
        <v>37</v>
      </c>
      <c r="C124" s="193"/>
      <c r="D124" s="193"/>
      <c r="E124" s="193"/>
      <c r="F124" s="193"/>
      <c r="G124" s="193"/>
      <c r="H124" s="193"/>
      <c r="I124" s="193"/>
      <c r="J124" s="114">
        <f>SUM(J114:J120)</f>
        <v>11</v>
      </c>
      <c r="K124" s="30">
        <f>IF(J114=0,"",J114/B107)</f>
        <v>0.35</v>
      </c>
      <c r="L124" s="30">
        <f>IF(J124=0,"",J124/B107)</f>
        <v>0.55000000000000004</v>
      </c>
      <c r="M124" s="30">
        <f>IF(J116=0,"",L124-K124)</f>
        <v>0.20000000000000007</v>
      </c>
      <c r="N124" s="5"/>
      <c r="O124" s="6"/>
      <c r="P124" s="16"/>
      <c r="Q124" s="5"/>
    </row>
    <row r="125" spans="1:17" ht="12.75" customHeight="1">
      <c r="K125" s="5"/>
      <c r="L125" s="5"/>
      <c r="N125" s="5"/>
    </row>
    <row r="126" spans="1:17" ht="12.75" customHeight="1">
      <c r="K126" s="5"/>
      <c r="L126" s="5"/>
      <c r="N126" s="5"/>
    </row>
    <row r="127" spans="1:17" ht="26.25" customHeight="1">
      <c r="B127" s="194" t="s">
        <v>72</v>
      </c>
      <c r="C127" s="194"/>
      <c r="D127" s="194"/>
      <c r="E127" s="194"/>
      <c r="F127" s="194"/>
      <c r="G127" s="194"/>
      <c r="H127" s="194"/>
      <c r="I127" s="194"/>
      <c r="J127" s="113" t="s">
        <v>60</v>
      </c>
      <c r="K127" s="5"/>
      <c r="L127" s="5"/>
      <c r="M127" s="6"/>
      <c r="N127" s="5"/>
      <c r="O127" s="6"/>
      <c r="P127" s="6"/>
      <c r="Q127" s="6"/>
    </row>
    <row r="128" spans="1:17" ht="20.25" customHeight="1">
      <c r="A128" s="195" t="s">
        <v>1</v>
      </c>
      <c r="B128" s="197" t="s">
        <v>2</v>
      </c>
      <c r="C128" s="205"/>
      <c r="D128" s="205"/>
      <c r="E128" s="205"/>
      <c r="F128" s="205"/>
      <c r="G128" s="205"/>
      <c r="H128" s="205"/>
      <c r="I128" s="206"/>
      <c r="J128" s="200" t="s">
        <v>3</v>
      </c>
      <c r="K128" s="191" t="s">
        <v>4</v>
      </c>
      <c r="L128" s="191" t="s">
        <v>5</v>
      </c>
      <c r="M128" s="202" t="s">
        <v>6</v>
      </c>
      <c r="N128" s="191" t="s">
        <v>7</v>
      </c>
      <c r="O128" s="189" t="s">
        <v>8</v>
      </c>
      <c r="P128" s="189" t="s">
        <v>9</v>
      </c>
      <c r="Q128" s="191" t="s">
        <v>10</v>
      </c>
    </row>
    <row r="129" spans="1:18" ht="15.75" customHeight="1">
      <c r="A129" s="204"/>
      <c r="B129" s="9" t="s">
        <v>11</v>
      </c>
      <c r="C129" s="9" t="s">
        <v>12</v>
      </c>
      <c r="D129" s="9" t="s">
        <v>13</v>
      </c>
      <c r="E129" s="9" t="s">
        <v>14</v>
      </c>
      <c r="F129" s="9" t="s">
        <v>15</v>
      </c>
      <c r="G129" s="9" t="s">
        <v>16</v>
      </c>
      <c r="H129" s="9" t="s">
        <v>17</v>
      </c>
      <c r="I129" s="9" t="s">
        <v>18</v>
      </c>
      <c r="J129" s="207"/>
      <c r="K129" s="204"/>
      <c r="L129" s="204"/>
      <c r="M129" s="204"/>
      <c r="N129" s="204"/>
      <c r="O129" s="204"/>
      <c r="P129" s="204"/>
      <c r="Q129" s="204"/>
    </row>
    <row r="130" spans="1:18" ht="15.75" customHeight="1">
      <c r="A130" s="9">
        <v>1802</v>
      </c>
      <c r="B130" s="31">
        <v>39</v>
      </c>
      <c r="C130" s="31"/>
      <c r="D130" s="31"/>
      <c r="E130" s="31"/>
      <c r="F130" s="31"/>
      <c r="G130" s="31"/>
      <c r="H130" s="31"/>
      <c r="I130" s="31"/>
      <c r="J130" s="51"/>
      <c r="K130" s="32"/>
      <c r="L130" s="33"/>
      <c r="M130" s="34"/>
      <c r="N130" s="35"/>
      <c r="O130" s="36">
        <f>B130</f>
        <v>39</v>
      </c>
      <c r="P130" s="37"/>
      <c r="Q130" s="35"/>
    </row>
    <row r="131" spans="1:18" ht="15.75" customHeight="1">
      <c r="A131" s="9">
        <v>1901</v>
      </c>
      <c r="B131" s="31"/>
      <c r="C131" s="31">
        <v>36</v>
      </c>
      <c r="D131" s="31"/>
      <c r="E131" s="31"/>
      <c r="F131" s="31"/>
      <c r="G131" s="31"/>
      <c r="H131" s="31"/>
      <c r="I131" s="31"/>
      <c r="J131" s="51"/>
      <c r="K131" s="38"/>
      <c r="L131" s="17"/>
      <c r="M131" s="39"/>
      <c r="N131" s="40">
        <f>IF(C131=0,"",C131/B130)</f>
        <v>0.92307692307692313</v>
      </c>
      <c r="O131" s="41">
        <v>36</v>
      </c>
      <c r="P131" s="42">
        <f t="shared" ref="P131:P137" si="10">IF(O131=0,"",O131/O130)</f>
        <v>0.92307692307692313</v>
      </c>
      <c r="Q131" s="42">
        <f t="shared" ref="Q131:Q137" si="11">IF(O131=0,"",100%-P131)</f>
        <v>7.6923076923076872E-2</v>
      </c>
    </row>
    <row r="132" spans="1:18" ht="15.75" customHeight="1">
      <c r="A132" s="9">
        <v>1902</v>
      </c>
      <c r="B132" s="31"/>
      <c r="C132" s="31"/>
      <c r="D132" s="31">
        <v>34</v>
      </c>
      <c r="E132" s="31"/>
      <c r="F132" s="31"/>
      <c r="G132" s="31"/>
      <c r="H132" s="31"/>
      <c r="I132" s="31"/>
      <c r="J132" s="51"/>
      <c r="K132" s="38"/>
      <c r="L132" s="17"/>
      <c r="M132" s="39"/>
      <c r="N132" s="40">
        <f>IF(D132=0,"",D132/C131)</f>
        <v>0.94444444444444442</v>
      </c>
      <c r="O132" s="41">
        <v>34</v>
      </c>
      <c r="P132" s="42">
        <f t="shared" si="10"/>
        <v>0.94444444444444442</v>
      </c>
      <c r="Q132" s="42">
        <f t="shared" si="11"/>
        <v>5.555555555555558E-2</v>
      </c>
      <c r="R132" s="27">
        <f>O132/O130</f>
        <v>0.87179487179487181</v>
      </c>
    </row>
    <row r="133" spans="1:18" ht="15.75" customHeight="1">
      <c r="A133" s="9">
        <v>2001</v>
      </c>
      <c r="B133" s="31"/>
      <c r="C133" s="31"/>
      <c r="D133" s="31"/>
      <c r="E133" s="31">
        <v>34</v>
      </c>
      <c r="F133" s="31"/>
      <c r="G133" s="31"/>
      <c r="H133" s="31"/>
      <c r="I133" s="31"/>
      <c r="J133" s="51"/>
      <c r="K133" s="38"/>
      <c r="L133" s="17"/>
      <c r="M133" s="39"/>
      <c r="N133" s="40">
        <f>IF(E133=0,"",E133/D132)</f>
        <v>1</v>
      </c>
      <c r="O133" s="41">
        <v>34</v>
      </c>
      <c r="P133" s="42">
        <f t="shared" si="10"/>
        <v>1</v>
      </c>
      <c r="Q133" s="42">
        <f t="shared" si="11"/>
        <v>0</v>
      </c>
    </row>
    <row r="134" spans="1:18" ht="15.75" customHeight="1">
      <c r="A134" s="9">
        <v>2002</v>
      </c>
      <c r="B134" s="31"/>
      <c r="C134" s="31"/>
      <c r="D134" s="31"/>
      <c r="E134" s="31"/>
      <c r="F134" s="31">
        <v>34</v>
      </c>
      <c r="G134" s="31"/>
      <c r="H134" s="31"/>
      <c r="I134" s="31"/>
      <c r="J134" s="51"/>
      <c r="K134" s="38"/>
      <c r="L134" s="17"/>
      <c r="M134" s="39"/>
      <c r="N134" s="40">
        <f>IF(F134=0,"",F134/E133)</f>
        <v>1</v>
      </c>
      <c r="O134" s="41">
        <v>34</v>
      </c>
      <c r="P134" s="42">
        <f t="shared" si="10"/>
        <v>1</v>
      </c>
      <c r="Q134" s="42">
        <f t="shared" si="11"/>
        <v>0</v>
      </c>
    </row>
    <row r="135" spans="1:18" ht="15.75" customHeight="1">
      <c r="A135" s="9">
        <v>2101</v>
      </c>
      <c r="B135" s="31"/>
      <c r="C135" s="31"/>
      <c r="D135" s="31"/>
      <c r="E135" s="31"/>
      <c r="F135" s="31"/>
      <c r="G135" s="31">
        <v>33</v>
      </c>
      <c r="H135" s="31"/>
      <c r="I135" s="31"/>
      <c r="J135" s="51"/>
      <c r="K135" s="38"/>
      <c r="L135" s="17"/>
      <c r="M135" s="39"/>
      <c r="N135" s="40">
        <f>IF(G135=0,"",G135/F134)</f>
        <v>0.97058823529411764</v>
      </c>
      <c r="O135" s="41">
        <v>33</v>
      </c>
      <c r="P135" s="42">
        <f t="shared" si="10"/>
        <v>0.97058823529411764</v>
      </c>
      <c r="Q135" s="42">
        <f t="shared" si="11"/>
        <v>2.9411764705882359E-2</v>
      </c>
    </row>
    <row r="136" spans="1:18" ht="15.75" customHeight="1">
      <c r="A136" s="9">
        <v>2102</v>
      </c>
      <c r="B136" s="31"/>
      <c r="C136" s="31"/>
      <c r="D136" s="31"/>
      <c r="E136" s="31"/>
      <c r="F136" s="31"/>
      <c r="G136" s="31"/>
      <c r="H136" s="31">
        <v>33</v>
      </c>
      <c r="I136" s="31"/>
      <c r="J136" s="51"/>
      <c r="K136" s="38"/>
      <c r="L136" s="17"/>
      <c r="M136" s="39"/>
      <c r="N136" s="40">
        <f>IF(H136=0,"",H136/G135)</f>
        <v>1</v>
      </c>
      <c r="O136" s="41">
        <v>33</v>
      </c>
      <c r="P136" s="42">
        <f t="shared" si="10"/>
        <v>1</v>
      </c>
      <c r="Q136" s="42">
        <f t="shared" si="11"/>
        <v>0</v>
      </c>
    </row>
    <row r="137" spans="1:18" ht="15.75" customHeight="1">
      <c r="A137" s="9">
        <v>2201</v>
      </c>
      <c r="B137" s="31"/>
      <c r="C137" s="31"/>
      <c r="D137" s="31"/>
      <c r="E137" s="31"/>
      <c r="F137" s="31"/>
      <c r="G137" s="31"/>
      <c r="H137" s="31"/>
      <c r="I137" s="31">
        <v>30</v>
      </c>
      <c r="J137" s="51">
        <v>28</v>
      </c>
      <c r="K137" s="38"/>
      <c r="L137" s="17"/>
      <c r="M137" s="39"/>
      <c r="N137" s="40">
        <f>IF(I137=0,"",I137/H136)</f>
        <v>0.90909090909090906</v>
      </c>
      <c r="O137" s="41">
        <v>32</v>
      </c>
      <c r="P137" s="42">
        <f t="shared" si="10"/>
        <v>0.96969696969696972</v>
      </c>
      <c r="Q137" s="42">
        <f t="shared" si="11"/>
        <v>3.0303030303030276E-2</v>
      </c>
    </row>
    <row r="138" spans="1:18" ht="15.75" customHeight="1">
      <c r="A138" s="9">
        <v>2202</v>
      </c>
      <c r="B138" s="31"/>
      <c r="C138" s="31"/>
      <c r="D138" s="31"/>
      <c r="E138" s="31"/>
      <c r="F138" s="31"/>
      <c r="G138" s="31"/>
      <c r="H138" s="31"/>
      <c r="I138" s="31">
        <v>3</v>
      </c>
      <c r="J138" s="51">
        <v>2</v>
      </c>
      <c r="K138" s="38"/>
      <c r="L138" s="17"/>
      <c r="M138" s="17"/>
      <c r="N138" s="29"/>
      <c r="O138" s="41">
        <v>4</v>
      </c>
      <c r="P138" s="46"/>
      <c r="Q138" s="29"/>
    </row>
    <row r="139" spans="1:18" ht="15.75" customHeight="1">
      <c r="A139" s="9">
        <v>2202</v>
      </c>
      <c r="B139" s="31"/>
      <c r="C139" s="31"/>
      <c r="D139" s="31"/>
      <c r="E139" s="31"/>
      <c r="F139" s="31"/>
      <c r="G139" s="31"/>
      <c r="H139" s="31"/>
      <c r="I139" s="31">
        <v>1</v>
      </c>
      <c r="J139" s="51">
        <v>1</v>
      </c>
      <c r="K139" s="38"/>
      <c r="L139" s="17"/>
      <c r="M139" s="17"/>
      <c r="N139" s="29"/>
      <c r="O139" s="41">
        <v>1</v>
      </c>
      <c r="P139" s="46"/>
      <c r="Q139" s="29"/>
    </row>
    <row r="140" spans="1:18" ht="15.75" customHeight="1">
      <c r="A140" s="9">
        <v>2301</v>
      </c>
      <c r="B140" s="31"/>
      <c r="C140" s="31"/>
      <c r="D140" s="31"/>
      <c r="E140" s="31"/>
      <c r="F140" s="31"/>
      <c r="G140" s="31"/>
      <c r="H140" s="31"/>
      <c r="I140" s="31"/>
      <c r="J140" s="51"/>
      <c r="K140" s="38"/>
      <c r="L140" s="17"/>
      <c r="M140" s="17"/>
      <c r="N140" s="29"/>
      <c r="O140" s="44"/>
      <c r="P140" s="46"/>
      <c r="Q140" s="29"/>
    </row>
    <row r="141" spans="1:18" ht="15.75" customHeight="1">
      <c r="A141" s="9">
        <v>2302</v>
      </c>
      <c r="B141" s="31"/>
      <c r="C141" s="31"/>
      <c r="D141" s="31"/>
      <c r="E141" s="31"/>
      <c r="F141" s="31"/>
      <c r="G141" s="31"/>
      <c r="H141" s="31"/>
      <c r="I141" s="31"/>
      <c r="J141" s="51"/>
      <c r="K141" s="38"/>
      <c r="L141" s="17"/>
      <c r="M141" s="18"/>
      <c r="N141" s="29"/>
      <c r="O141" s="44"/>
      <c r="P141" s="46"/>
      <c r="Q141" s="29"/>
    </row>
    <row r="142" spans="1:18" ht="15.75" customHeight="1">
      <c r="A142" s="9">
        <v>2401</v>
      </c>
      <c r="B142" s="31"/>
      <c r="C142" s="31"/>
      <c r="D142" s="31"/>
      <c r="E142" s="31"/>
      <c r="F142" s="31"/>
      <c r="G142" s="31"/>
      <c r="H142" s="31"/>
      <c r="I142" s="31"/>
      <c r="J142" s="51"/>
      <c r="K142" s="38"/>
      <c r="L142" s="17"/>
      <c r="M142" s="18"/>
      <c r="N142" s="29"/>
      <c r="O142" s="44"/>
      <c r="P142" s="46"/>
      <c r="Q142" s="29"/>
    </row>
    <row r="143" spans="1:18" ht="15.75" customHeight="1">
      <c r="A143" s="9">
        <v>2402</v>
      </c>
      <c r="B143" s="31"/>
      <c r="C143" s="31"/>
      <c r="D143" s="31"/>
      <c r="E143" s="31"/>
      <c r="F143" s="31"/>
      <c r="G143" s="31"/>
      <c r="H143" s="31"/>
      <c r="I143" s="31"/>
      <c r="J143" s="51"/>
      <c r="K143" s="38"/>
      <c r="L143" s="17"/>
      <c r="M143" s="18"/>
      <c r="N143" s="17"/>
      <c r="O143" s="18"/>
      <c r="P143" s="28"/>
      <c r="Q143" s="29"/>
    </row>
    <row r="144" spans="1:18" ht="15.75" customHeight="1">
      <c r="A144" s="9">
        <v>2501</v>
      </c>
      <c r="B144" s="31"/>
      <c r="C144" s="31"/>
      <c r="D144" s="31"/>
      <c r="E144" s="31"/>
      <c r="F144" s="31"/>
      <c r="G144" s="31"/>
      <c r="H144" s="31"/>
      <c r="I144" s="31"/>
      <c r="J144" s="51"/>
      <c r="K144" s="38"/>
      <c r="L144" s="17"/>
      <c r="M144" s="18"/>
      <c r="N144" s="19" t="s">
        <v>48</v>
      </c>
      <c r="O144" s="20">
        <v>25</v>
      </c>
      <c r="P144" s="21">
        <f>J147</f>
        <v>31</v>
      </c>
      <c r="Q144" s="22" t="s">
        <v>3</v>
      </c>
    </row>
    <row r="145" spans="1:20" ht="15.75" customHeight="1">
      <c r="A145" s="9">
        <v>2502</v>
      </c>
      <c r="B145" s="31"/>
      <c r="C145" s="31"/>
      <c r="D145" s="31"/>
      <c r="E145" s="31"/>
      <c r="F145" s="31"/>
      <c r="G145" s="31"/>
      <c r="H145" s="31"/>
      <c r="I145" s="31"/>
      <c r="J145" s="51"/>
      <c r="K145" s="38"/>
      <c r="L145" s="17"/>
      <c r="M145" s="18"/>
      <c r="N145" s="23" t="s">
        <v>50</v>
      </c>
      <c r="O145" s="24">
        <f>O144/B130</f>
        <v>0.64102564102564108</v>
      </c>
      <c r="P145" s="25">
        <f>IF(O144/P144=0,"",O144/P144)</f>
        <v>0.80645161290322576</v>
      </c>
      <c r="Q145" s="26" t="s">
        <v>51</v>
      </c>
    </row>
    <row r="146" spans="1:20" ht="15.75" customHeight="1">
      <c r="A146" s="9">
        <v>2601</v>
      </c>
      <c r="B146" s="115"/>
      <c r="C146" s="115"/>
      <c r="D146" s="115"/>
      <c r="E146" s="115"/>
      <c r="F146" s="115"/>
      <c r="G146" s="115"/>
      <c r="H146" s="115"/>
      <c r="I146" s="115"/>
      <c r="J146" s="51"/>
      <c r="K146" s="47"/>
      <c r="L146" s="48"/>
      <c r="M146" s="49"/>
      <c r="N146" s="11"/>
      <c r="O146" s="12"/>
      <c r="P146" s="12"/>
      <c r="Q146" s="13"/>
    </row>
    <row r="147" spans="1:20" ht="18" customHeight="1">
      <c r="A147" s="14"/>
      <c r="B147" s="193" t="s">
        <v>37</v>
      </c>
      <c r="C147" s="193"/>
      <c r="D147" s="193"/>
      <c r="E147" s="193"/>
      <c r="F147" s="193"/>
      <c r="G147" s="193"/>
      <c r="H147" s="193"/>
      <c r="I147" s="193"/>
      <c r="J147" s="114">
        <f>SUM(J137:J143)</f>
        <v>31</v>
      </c>
      <c r="K147" s="30">
        <f>IF(J137=0,"",J137/B130)</f>
        <v>0.71794871794871795</v>
      </c>
      <c r="L147" s="30">
        <f>IF(J147=0,"",J147/B130)</f>
        <v>0.79487179487179482</v>
      </c>
      <c r="M147" s="30">
        <f>L147-K147</f>
        <v>7.6923076923076872E-2</v>
      </c>
      <c r="N147" s="5"/>
      <c r="O147" s="6"/>
      <c r="P147" s="16"/>
      <c r="Q147" s="5"/>
    </row>
    <row r="148" spans="1:20" ht="12.75" customHeight="1">
      <c r="K148" s="5"/>
      <c r="L148" s="5"/>
      <c r="N148" s="5"/>
    </row>
    <row r="149" spans="1:20" ht="12.75" customHeight="1">
      <c r="K149" s="5"/>
      <c r="L149" s="5"/>
      <c r="N149" s="5"/>
    </row>
    <row r="150" spans="1:20" ht="26.25" customHeight="1">
      <c r="B150" s="194" t="s">
        <v>72</v>
      </c>
      <c r="C150" s="194"/>
      <c r="D150" s="194"/>
      <c r="E150" s="194"/>
      <c r="F150" s="194"/>
      <c r="G150" s="194"/>
      <c r="H150" s="194"/>
      <c r="I150" s="194"/>
      <c r="J150" s="113" t="s">
        <v>61</v>
      </c>
      <c r="K150" s="5"/>
      <c r="L150" s="5"/>
      <c r="M150" s="6"/>
      <c r="N150" s="5"/>
      <c r="O150" s="6"/>
      <c r="P150" s="6"/>
      <c r="Q150" s="6"/>
      <c r="T150" s="69">
        <f>AVERAGE(K147,K170)</f>
        <v>0.55897435897435899</v>
      </c>
    </row>
    <row r="151" spans="1:20" ht="20.25" customHeight="1">
      <c r="A151" s="195" t="s">
        <v>1</v>
      </c>
      <c r="B151" s="197" t="s">
        <v>2</v>
      </c>
      <c r="C151" s="205"/>
      <c r="D151" s="205"/>
      <c r="E151" s="205"/>
      <c r="F151" s="205"/>
      <c r="G151" s="205"/>
      <c r="H151" s="205"/>
      <c r="I151" s="205"/>
      <c r="J151" s="200" t="s">
        <v>3</v>
      </c>
      <c r="K151" s="191" t="s">
        <v>4</v>
      </c>
      <c r="L151" s="191" t="s">
        <v>5</v>
      </c>
      <c r="M151" s="202" t="s">
        <v>6</v>
      </c>
      <c r="N151" s="191" t="s">
        <v>7</v>
      </c>
      <c r="O151" s="189" t="s">
        <v>8</v>
      </c>
      <c r="P151" s="189" t="s">
        <v>9</v>
      </c>
      <c r="Q151" s="191" t="s">
        <v>10</v>
      </c>
    </row>
    <row r="152" spans="1:20" ht="15.75" customHeight="1">
      <c r="A152" s="204"/>
      <c r="B152" s="9" t="s">
        <v>11</v>
      </c>
      <c r="C152" s="9" t="s">
        <v>12</v>
      </c>
      <c r="D152" s="9" t="s">
        <v>13</v>
      </c>
      <c r="E152" s="9" t="s">
        <v>14</v>
      </c>
      <c r="F152" s="9" t="s">
        <v>15</v>
      </c>
      <c r="G152" s="9" t="s">
        <v>16</v>
      </c>
      <c r="H152" s="9" t="s">
        <v>17</v>
      </c>
      <c r="I152" s="9" t="s">
        <v>18</v>
      </c>
      <c r="J152" s="207"/>
      <c r="K152" s="204"/>
      <c r="L152" s="204"/>
      <c r="M152" s="204"/>
      <c r="N152" s="204"/>
      <c r="O152" s="204"/>
      <c r="P152" s="204"/>
      <c r="Q152" s="204"/>
    </row>
    <row r="153" spans="1:20" ht="15.75" customHeight="1">
      <c r="A153" s="9">
        <v>1901</v>
      </c>
      <c r="B153" s="31">
        <v>30</v>
      </c>
      <c r="C153" s="31"/>
      <c r="D153" s="31"/>
      <c r="E153" s="31"/>
      <c r="F153" s="31"/>
      <c r="G153" s="31"/>
      <c r="H153" s="31"/>
      <c r="I153" s="31"/>
      <c r="J153" s="51"/>
      <c r="K153" s="32"/>
      <c r="L153" s="33"/>
      <c r="M153" s="34"/>
      <c r="N153" s="35"/>
      <c r="O153" s="36">
        <f>B153</f>
        <v>30</v>
      </c>
      <c r="P153" s="37"/>
      <c r="Q153" s="35"/>
    </row>
    <row r="154" spans="1:20" ht="15.75" customHeight="1">
      <c r="A154" s="9">
        <v>1902</v>
      </c>
      <c r="B154" s="31"/>
      <c r="C154" s="31">
        <v>29</v>
      </c>
      <c r="D154" s="31"/>
      <c r="E154" s="31"/>
      <c r="F154" s="31"/>
      <c r="G154" s="31"/>
      <c r="H154" s="31"/>
      <c r="I154" s="31"/>
      <c r="J154" s="51"/>
      <c r="K154" s="38"/>
      <c r="L154" s="17"/>
      <c r="M154" s="39"/>
      <c r="N154" s="40">
        <f>IF(C154=0,"",C154/B153)</f>
        <v>0.96666666666666667</v>
      </c>
      <c r="O154" s="41">
        <v>29</v>
      </c>
      <c r="P154" s="42">
        <f t="shared" ref="P154:P160" si="12">IF(O154=0,"",O154/O153)</f>
        <v>0.96666666666666667</v>
      </c>
      <c r="Q154" s="42">
        <f t="shared" ref="Q154:Q160" si="13">IF(O154=0,"",100%-P154)</f>
        <v>3.3333333333333326E-2</v>
      </c>
    </row>
    <row r="155" spans="1:20" ht="15.75" customHeight="1">
      <c r="A155" s="9">
        <v>2001</v>
      </c>
      <c r="B155" s="31"/>
      <c r="C155" s="31"/>
      <c r="D155" s="31">
        <v>22</v>
      </c>
      <c r="E155" s="31"/>
      <c r="F155" s="31"/>
      <c r="G155" s="31"/>
      <c r="H155" s="31"/>
      <c r="I155" s="31"/>
      <c r="J155" s="51"/>
      <c r="K155" s="38"/>
      <c r="L155" s="17"/>
      <c r="M155" s="39"/>
      <c r="N155" s="40">
        <f>IF(D155=0,"",D155/C154)</f>
        <v>0.75862068965517238</v>
      </c>
      <c r="O155" s="41">
        <v>22</v>
      </c>
      <c r="P155" s="42">
        <f t="shared" si="12"/>
        <v>0.75862068965517238</v>
      </c>
      <c r="Q155" s="42">
        <f t="shared" si="13"/>
        <v>0.24137931034482762</v>
      </c>
      <c r="R155" s="27">
        <f>O155/O153</f>
        <v>0.73333333333333328</v>
      </c>
    </row>
    <row r="156" spans="1:20" ht="15.75" customHeight="1">
      <c r="A156" s="9">
        <v>2002</v>
      </c>
      <c r="B156" s="31"/>
      <c r="C156" s="31"/>
      <c r="D156" s="31"/>
      <c r="E156" s="31">
        <v>21</v>
      </c>
      <c r="F156" s="31"/>
      <c r="G156" s="31"/>
      <c r="H156" s="31"/>
      <c r="I156" s="31"/>
      <c r="J156" s="51"/>
      <c r="K156" s="38"/>
      <c r="L156" s="17"/>
      <c r="M156" s="39"/>
      <c r="N156" s="40">
        <f>IF(E156=0,"",E156/D155)</f>
        <v>0.95454545454545459</v>
      </c>
      <c r="O156" s="41">
        <v>22</v>
      </c>
      <c r="P156" s="42">
        <f t="shared" si="12"/>
        <v>1</v>
      </c>
      <c r="Q156" s="42">
        <f t="shared" si="13"/>
        <v>0</v>
      </c>
    </row>
    <row r="157" spans="1:20" ht="15.75" customHeight="1">
      <c r="A157" s="9">
        <v>2101</v>
      </c>
      <c r="B157" s="31"/>
      <c r="C157" s="31"/>
      <c r="D157" s="31"/>
      <c r="E157" s="31"/>
      <c r="F157" s="31">
        <v>19</v>
      </c>
      <c r="G157" s="31"/>
      <c r="H157" s="31"/>
      <c r="I157" s="31"/>
      <c r="J157" s="51"/>
      <c r="K157" s="38"/>
      <c r="L157" s="17"/>
      <c r="M157" s="39"/>
      <c r="N157" s="40">
        <f>IF(F157=0,"",F157/E156)</f>
        <v>0.90476190476190477</v>
      </c>
      <c r="O157" s="41">
        <v>21</v>
      </c>
      <c r="P157" s="42">
        <f t="shared" si="12"/>
        <v>0.95454545454545459</v>
      </c>
      <c r="Q157" s="42">
        <f t="shared" si="13"/>
        <v>4.5454545454545414E-2</v>
      </c>
    </row>
    <row r="158" spans="1:20" ht="15.75" customHeight="1">
      <c r="A158" s="9">
        <v>2102</v>
      </c>
      <c r="B158" s="31"/>
      <c r="C158" s="31"/>
      <c r="D158" s="31"/>
      <c r="E158" s="31"/>
      <c r="F158" s="31"/>
      <c r="G158" s="31">
        <v>18</v>
      </c>
      <c r="H158" s="31"/>
      <c r="I158" s="31"/>
      <c r="J158" s="51"/>
      <c r="K158" s="38"/>
      <c r="L158" s="17"/>
      <c r="M158" s="39"/>
      <c r="N158" s="40">
        <f>IF(G158=0,"",G158/F157)</f>
        <v>0.94736842105263153</v>
      </c>
      <c r="O158" s="41">
        <v>19</v>
      </c>
      <c r="P158" s="42">
        <f t="shared" si="12"/>
        <v>0.90476190476190477</v>
      </c>
      <c r="Q158" s="42">
        <f t="shared" si="13"/>
        <v>9.5238095238095233E-2</v>
      </c>
    </row>
    <row r="159" spans="1:20" ht="15.75" customHeight="1">
      <c r="A159" s="9">
        <v>2201</v>
      </c>
      <c r="B159" s="31"/>
      <c r="C159" s="31"/>
      <c r="D159" s="31"/>
      <c r="E159" s="31"/>
      <c r="F159" s="31"/>
      <c r="G159" s="31"/>
      <c r="H159" s="31">
        <v>17</v>
      </c>
      <c r="I159" s="31"/>
      <c r="J159" s="51"/>
      <c r="K159" s="38"/>
      <c r="L159" s="17"/>
      <c r="M159" s="39"/>
      <c r="N159" s="40">
        <f>IF(H159=0,"",H159/G158)</f>
        <v>0.94444444444444442</v>
      </c>
      <c r="O159" s="41">
        <v>18</v>
      </c>
      <c r="P159" s="42">
        <f t="shared" si="12"/>
        <v>0.94736842105263153</v>
      </c>
      <c r="Q159" s="42">
        <f t="shared" si="13"/>
        <v>5.2631578947368474E-2</v>
      </c>
    </row>
    <row r="160" spans="1:20" ht="15.75" customHeight="1">
      <c r="A160" s="9">
        <v>2202</v>
      </c>
      <c r="B160" s="31"/>
      <c r="C160" s="31"/>
      <c r="D160" s="31"/>
      <c r="E160" s="31"/>
      <c r="F160" s="31"/>
      <c r="G160" s="31"/>
      <c r="H160" s="31"/>
      <c r="I160" s="31">
        <v>17</v>
      </c>
      <c r="J160" s="51">
        <v>12</v>
      </c>
      <c r="K160" s="38"/>
      <c r="L160" s="17"/>
      <c r="M160" s="39"/>
      <c r="N160" s="40">
        <f t="shared" ref="N160" si="14">IF(I160=0,"",I160/H159)</f>
        <v>1</v>
      </c>
      <c r="O160" s="41">
        <v>18</v>
      </c>
      <c r="P160" s="42">
        <f t="shared" si="12"/>
        <v>1</v>
      </c>
      <c r="Q160" s="42">
        <f t="shared" si="13"/>
        <v>0</v>
      </c>
    </row>
    <row r="161" spans="1:17" ht="15.75" customHeight="1">
      <c r="A161" s="9">
        <v>2301</v>
      </c>
      <c r="B161" s="31"/>
      <c r="C161" s="31"/>
      <c r="D161" s="31"/>
      <c r="E161" s="31"/>
      <c r="F161" s="31"/>
      <c r="G161" s="31"/>
      <c r="H161" s="31"/>
      <c r="I161" s="31">
        <v>4</v>
      </c>
      <c r="J161" s="51">
        <v>4</v>
      </c>
      <c r="K161" s="38"/>
      <c r="L161" s="17"/>
      <c r="M161" s="17"/>
      <c r="N161" s="29"/>
      <c r="O161" s="41">
        <v>6</v>
      </c>
      <c r="P161" s="46"/>
      <c r="Q161" s="29"/>
    </row>
    <row r="162" spans="1:17" ht="15.75" customHeight="1">
      <c r="A162" s="9">
        <v>2302</v>
      </c>
      <c r="B162" s="31"/>
      <c r="C162" s="31"/>
      <c r="D162" s="31"/>
      <c r="E162" s="31"/>
      <c r="F162" s="31"/>
      <c r="G162" s="31"/>
      <c r="H162" s="31"/>
      <c r="I162" s="31">
        <v>2</v>
      </c>
      <c r="J162" s="51">
        <v>2</v>
      </c>
      <c r="K162" s="38"/>
      <c r="L162" s="17"/>
      <c r="M162" s="17"/>
      <c r="N162" s="29"/>
      <c r="O162" s="41">
        <v>2</v>
      </c>
      <c r="P162" s="46"/>
      <c r="Q162" s="29"/>
    </row>
    <row r="163" spans="1:17" ht="15.75" customHeight="1">
      <c r="A163" s="9">
        <v>2401</v>
      </c>
      <c r="B163" s="31"/>
      <c r="C163" s="31"/>
      <c r="D163" s="31"/>
      <c r="E163" s="31"/>
      <c r="F163" s="31"/>
      <c r="G163" s="31"/>
      <c r="H163" s="31"/>
      <c r="I163" s="31"/>
      <c r="J163" s="51"/>
      <c r="K163" s="38"/>
      <c r="L163" s="17"/>
      <c r="M163" s="17"/>
      <c r="N163" s="29"/>
      <c r="O163" s="44"/>
      <c r="P163" s="46"/>
      <c r="Q163" s="29"/>
    </row>
    <row r="164" spans="1:17" ht="15.75" customHeight="1">
      <c r="A164" s="9">
        <v>2402</v>
      </c>
      <c r="B164" s="31"/>
      <c r="C164" s="31"/>
      <c r="D164" s="31"/>
      <c r="E164" s="31"/>
      <c r="F164" s="31"/>
      <c r="G164" s="31"/>
      <c r="H164" s="31"/>
      <c r="I164" s="31"/>
      <c r="J164" s="51"/>
      <c r="K164" s="38"/>
      <c r="L164" s="17"/>
      <c r="M164" s="17"/>
      <c r="N164" s="29"/>
      <c r="O164" s="44"/>
      <c r="P164" s="46"/>
      <c r="Q164" s="29"/>
    </row>
    <row r="165" spans="1:17" ht="15.75" customHeight="1">
      <c r="A165" s="9">
        <v>2501</v>
      </c>
      <c r="B165" s="31"/>
      <c r="C165" s="31"/>
      <c r="D165" s="31"/>
      <c r="E165" s="31"/>
      <c r="F165" s="31"/>
      <c r="G165" s="31"/>
      <c r="H165" s="31"/>
      <c r="I165" s="31"/>
      <c r="J165" s="51"/>
      <c r="K165" s="38"/>
      <c r="L165" s="17"/>
      <c r="M165" s="18"/>
      <c r="N165" s="29"/>
      <c r="O165" s="44"/>
      <c r="P165" s="46"/>
      <c r="Q165" s="29"/>
    </row>
    <row r="166" spans="1:17" ht="15.75" customHeight="1">
      <c r="A166" s="9">
        <v>2502</v>
      </c>
      <c r="B166" s="31"/>
      <c r="C166" s="31"/>
      <c r="D166" s="31"/>
      <c r="E166" s="31"/>
      <c r="F166" s="31"/>
      <c r="G166" s="31"/>
      <c r="H166" s="31"/>
      <c r="I166" s="31"/>
      <c r="J166" s="51"/>
      <c r="K166" s="38"/>
      <c r="L166" s="17"/>
      <c r="M166" s="18"/>
      <c r="N166" s="17"/>
      <c r="O166" s="18"/>
      <c r="P166" s="28"/>
      <c r="Q166" s="29"/>
    </row>
    <row r="167" spans="1:17" ht="15.75" customHeight="1">
      <c r="A167" s="9">
        <v>2601</v>
      </c>
      <c r="B167" s="31"/>
      <c r="C167" s="31"/>
      <c r="D167" s="31"/>
      <c r="E167" s="31"/>
      <c r="F167" s="31"/>
      <c r="G167" s="31"/>
      <c r="H167" s="31"/>
      <c r="I167" s="31"/>
      <c r="J167" s="51"/>
      <c r="K167" s="38"/>
      <c r="L167" s="17"/>
      <c r="M167" s="18"/>
      <c r="N167" s="19" t="s">
        <v>48</v>
      </c>
      <c r="O167" s="20">
        <v>17</v>
      </c>
      <c r="P167" s="21">
        <f>IF(SUM(J155:J163)=0,"",SUM(J155:J163))</f>
        <v>18</v>
      </c>
      <c r="Q167" s="22" t="s">
        <v>3</v>
      </c>
    </row>
    <row r="168" spans="1:17" ht="15.75" customHeight="1">
      <c r="A168" s="9">
        <v>2602</v>
      </c>
      <c r="B168" s="31"/>
      <c r="C168" s="31"/>
      <c r="D168" s="31"/>
      <c r="E168" s="31"/>
      <c r="F168" s="31"/>
      <c r="G168" s="31"/>
      <c r="H168" s="31"/>
      <c r="I168" s="31"/>
      <c r="J168" s="51"/>
      <c r="K168" s="38"/>
      <c r="L168" s="17"/>
      <c r="M168" s="18"/>
      <c r="N168" s="23" t="s">
        <v>50</v>
      </c>
      <c r="O168" s="24">
        <f>O167/B153</f>
        <v>0.56666666666666665</v>
      </c>
      <c r="P168" s="25">
        <f>IF(O167/P167=0,"",O167/P167)</f>
        <v>0.94444444444444442</v>
      </c>
      <c r="Q168" s="26" t="s">
        <v>51</v>
      </c>
    </row>
    <row r="169" spans="1:17" ht="15.75" customHeight="1">
      <c r="A169" s="9">
        <v>2701</v>
      </c>
      <c r="B169" s="115"/>
      <c r="C169" s="115"/>
      <c r="D169" s="115"/>
      <c r="E169" s="115"/>
      <c r="F169" s="115"/>
      <c r="G169" s="115"/>
      <c r="H169" s="115"/>
      <c r="I169" s="115"/>
      <c r="J169" s="51"/>
      <c r="K169" s="47"/>
      <c r="L169" s="48"/>
      <c r="M169" s="49"/>
      <c r="N169" s="11"/>
      <c r="O169" s="12"/>
      <c r="P169" s="12"/>
      <c r="Q169" s="13"/>
    </row>
    <row r="170" spans="1:17" ht="18" customHeight="1">
      <c r="A170" s="14"/>
      <c r="B170" s="193" t="s">
        <v>37</v>
      </c>
      <c r="C170" s="193"/>
      <c r="D170" s="193"/>
      <c r="E170" s="193"/>
      <c r="F170" s="193"/>
      <c r="G170" s="193"/>
      <c r="H170" s="193"/>
      <c r="I170" s="193"/>
      <c r="J170" s="114">
        <f>SUM(J160:J166)</f>
        <v>18</v>
      </c>
      <c r="K170" s="30">
        <f>J160/B153</f>
        <v>0.4</v>
      </c>
      <c r="L170" s="30">
        <f>IF(J170=0,"",J170/B153)</f>
        <v>0.6</v>
      </c>
      <c r="M170" s="30">
        <f>L170-K170</f>
        <v>0.19999999999999996</v>
      </c>
      <c r="N170" s="5"/>
      <c r="O170" s="6"/>
      <c r="P170" s="16"/>
      <c r="Q170" s="5"/>
    </row>
    <row r="171" spans="1:17" ht="12.75" customHeight="1">
      <c r="K171" s="5"/>
      <c r="L171" s="5"/>
      <c r="N171" s="5"/>
    </row>
    <row r="172" spans="1:17" ht="12.75" customHeight="1">
      <c r="K172" s="5"/>
      <c r="L172" s="5"/>
      <c r="N172" s="5"/>
    </row>
    <row r="173" spans="1:17" ht="26.25" customHeight="1">
      <c r="B173" s="194" t="s">
        <v>72</v>
      </c>
      <c r="C173" s="194"/>
      <c r="D173" s="194"/>
      <c r="E173" s="194"/>
      <c r="F173" s="194"/>
      <c r="G173" s="194"/>
      <c r="H173" s="194"/>
      <c r="I173" s="194"/>
      <c r="J173" s="113" t="s">
        <v>62</v>
      </c>
      <c r="K173" s="5"/>
      <c r="L173" s="5"/>
      <c r="M173" s="6"/>
      <c r="N173" s="5"/>
      <c r="O173" s="6"/>
      <c r="P173" s="6"/>
      <c r="Q173" s="6"/>
    </row>
    <row r="174" spans="1:17" ht="20.25" customHeight="1">
      <c r="A174" s="195" t="s">
        <v>1</v>
      </c>
      <c r="B174" s="197" t="s">
        <v>2</v>
      </c>
      <c r="C174" s="205"/>
      <c r="D174" s="205"/>
      <c r="E174" s="205"/>
      <c r="F174" s="205"/>
      <c r="G174" s="205"/>
      <c r="H174" s="205"/>
      <c r="I174" s="205"/>
      <c r="J174" s="200" t="s">
        <v>3</v>
      </c>
      <c r="K174" s="191" t="s">
        <v>4</v>
      </c>
      <c r="L174" s="191" t="s">
        <v>5</v>
      </c>
      <c r="M174" s="202" t="s">
        <v>6</v>
      </c>
      <c r="N174" s="191" t="s">
        <v>7</v>
      </c>
      <c r="O174" s="189" t="s">
        <v>8</v>
      </c>
      <c r="P174" s="189" t="s">
        <v>9</v>
      </c>
      <c r="Q174" s="191" t="s">
        <v>10</v>
      </c>
    </row>
    <row r="175" spans="1:17" ht="15.75" customHeight="1">
      <c r="A175" s="204"/>
      <c r="B175" s="9" t="s">
        <v>11</v>
      </c>
      <c r="C175" s="9" t="s">
        <v>12</v>
      </c>
      <c r="D175" s="9" t="s">
        <v>13</v>
      </c>
      <c r="E175" s="9" t="s">
        <v>14</v>
      </c>
      <c r="F175" s="9" t="s">
        <v>15</v>
      </c>
      <c r="G175" s="9" t="s">
        <v>16</v>
      </c>
      <c r="H175" s="9" t="s">
        <v>17</v>
      </c>
      <c r="I175" s="9" t="s">
        <v>18</v>
      </c>
      <c r="J175" s="207"/>
      <c r="K175" s="204"/>
      <c r="L175" s="204"/>
      <c r="M175" s="204"/>
      <c r="N175" s="204"/>
      <c r="O175" s="204"/>
      <c r="P175" s="204"/>
      <c r="Q175" s="204"/>
    </row>
    <row r="176" spans="1:17" ht="15.75" customHeight="1">
      <c r="A176" s="9">
        <v>1902</v>
      </c>
      <c r="B176" s="31">
        <v>33</v>
      </c>
      <c r="C176" s="31"/>
      <c r="D176" s="31"/>
      <c r="E176" s="31"/>
      <c r="F176" s="31"/>
      <c r="G176" s="31"/>
      <c r="H176" s="31"/>
      <c r="I176" s="31"/>
      <c r="J176" s="51"/>
      <c r="K176" s="32"/>
      <c r="L176" s="33"/>
      <c r="M176" s="34"/>
      <c r="N176" s="35"/>
      <c r="O176" s="36">
        <f>B176</f>
        <v>33</v>
      </c>
      <c r="P176" s="37"/>
      <c r="Q176" s="35"/>
    </row>
    <row r="177" spans="1:18" ht="15.75" customHeight="1">
      <c r="A177" s="9">
        <v>2001</v>
      </c>
      <c r="B177" s="31"/>
      <c r="C177" s="31">
        <v>22</v>
      </c>
      <c r="D177" s="31"/>
      <c r="E177" s="31"/>
      <c r="F177" s="31"/>
      <c r="G177" s="31"/>
      <c r="H177" s="31"/>
      <c r="I177" s="31"/>
      <c r="J177" s="51"/>
      <c r="K177" s="38"/>
      <c r="L177" s="17"/>
      <c r="M177" s="39"/>
      <c r="N177" s="40">
        <f>IF(C177=0,"",C177/B176)</f>
        <v>0.66666666666666663</v>
      </c>
      <c r="O177" s="41">
        <v>22</v>
      </c>
      <c r="P177" s="42">
        <f t="shared" ref="P177:P183" si="15">IF(O177=0,"",O177/O176)</f>
        <v>0.66666666666666663</v>
      </c>
      <c r="Q177" s="42">
        <f t="shared" ref="Q177:Q183" si="16">IF(O177=0,"",100%-P177)</f>
        <v>0.33333333333333337</v>
      </c>
    </row>
    <row r="178" spans="1:18" ht="15.75" customHeight="1">
      <c r="A178" s="9">
        <v>2002</v>
      </c>
      <c r="B178" s="31"/>
      <c r="C178" s="31"/>
      <c r="D178" s="31">
        <v>21</v>
      </c>
      <c r="E178" s="31"/>
      <c r="F178" s="31"/>
      <c r="G178" s="31"/>
      <c r="H178" s="31"/>
      <c r="I178" s="31"/>
      <c r="J178" s="51"/>
      <c r="K178" s="38"/>
      <c r="L178" s="17"/>
      <c r="M178" s="39"/>
      <c r="N178" s="40">
        <f>IF(D178=0,"",D178/C177)</f>
        <v>0.95454545454545459</v>
      </c>
      <c r="O178" s="41">
        <v>21</v>
      </c>
      <c r="P178" s="42">
        <f t="shared" si="15"/>
        <v>0.95454545454545459</v>
      </c>
      <c r="Q178" s="42">
        <f t="shared" si="16"/>
        <v>4.5454545454545414E-2</v>
      </c>
      <c r="R178" s="27">
        <f>O178/O176</f>
        <v>0.63636363636363635</v>
      </c>
    </row>
    <row r="179" spans="1:18" ht="15.75" customHeight="1">
      <c r="A179" s="9">
        <v>2101</v>
      </c>
      <c r="B179" s="31"/>
      <c r="C179" s="31"/>
      <c r="D179" s="31"/>
      <c r="E179" s="31">
        <v>20</v>
      </c>
      <c r="F179" s="31"/>
      <c r="G179" s="31"/>
      <c r="H179" s="31"/>
      <c r="I179" s="31"/>
      <c r="J179" s="51"/>
      <c r="K179" s="38"/>
      <c r="L179" s="17"/>
      <c r="M179" s="39"/>
      <c r="N179" s="40">
        <f>IF(E179=0,"",E179/D178)</f>
        <v>0.95238095238095233</v>
      </c>
      <c r="O179" s="41">
        <v>21</v>
      </c>
      <c r="P179" s="42">
        <f t="shared" si="15"/>
        <v>1</v>
      </c>
      <c r="Q179" s="42">
        <f t="shared" si="16"/>
        <v>0</v>
      </c>
    </row>
    <row r="180" spans="1:18" ht="15.75" customHeight="1">
      <c r="A180" s="9">
        <v>2102</v>
      </c>
      <c r="B180" s="31"/>
      <c r="C180" s="31"/>
      <c r="D180" s="31"/>
      <c r="E180" s="31"/>
      <c r="F180" s="31">
        <v>18</v>
      </c>
      <c r="G180" s="31"/>
      <c r="H180" s="31"/>
      <c r="I180" s="31"/>
      <c r="J180" s="51"/>
      <c r="K180" s="38"/>
      <c r="L180" s="17"/>
      <c r="M180" s="39"/>
      <c r="N180" s="40">
        <f>IF(F180=0,"",F180/E179)</f>
        <v>0.9</v>
      </c>
      <c r="O180" s="41">
        <v>19</v>
      </c>
      <c r="P180" s="42">
        <f t="shared" si="15"/>
        <v>0.90476190476190477</v>
      </c>
      <c r="Q180" s="42">
        <f t="shared" si="16"/>
        <v>9.5238095238095233E-2</v>
      </c>
    </row>
    <row r="181" spans="1:18" ht="15.75" customHeight="1">
      <c r="A181" s="9">
        <v>2201</v>
      </c>
      <c r="B181" s="31"/>
      <c r="C181" s="31"/>
      <c r="D181" s="31"/>
      <c r="E181" s="31"/>
      <c r="F181" s="31"/>
      <c r="G181" s="31">
        <v>18</v>
      </c>
      <c r="H181" s="31"/>
      <c r="I181" s="31"/>
      <c r="J181" s="51"/>
      <c r="K181" s="38"/>
      <c r="L181" s="17"/>
      <c r="M181" s="39"/>
      <c r="N181" s="40">
        <f>IF(G181=0,"",G181/F180)</f>
        <v>1</v>
      </c>
      <c r="O181" s="41">
        <v>18</v>
      </c>
      <c r="P181" s="42">
        <f t="shared" si="15"/>
        <v>0.94736842105263153</v>
      </c>
      <c r="Q181" s="42">
        <f t="shared" si="16"/>
        <v>5.2631578947368474E-2</v>
      </c>
    </row>
    <row r="182" spans="1:18" ht="15.75" customHeight="1">
      <c r="A182" s="9">
        <v>2202</v>
      </c>
      <c r="B182" s="31"/>
      <c r="C182" s="31"/>
      <c r="D182" s="31"/>
      <c r="E182" s="31"/>
      <c r="F182" s="31"/>
      <c r="G182" s="31"/>
      <c r="H182" s="31">
        <v>18</v>
      </c>
      <c r="I182" s="31"/>
      <c r="J182" s="51"/>
      <c r="K182" s="38"/>
      <c r="L182" s="17"/>
      <c r="M182" s="39"/>
      <c r="N182" s="40">
        <f>IF(H182=0,"",H182/G181)</f>
        <v>1</v>
      </c>
      <c r="O182" s="41">
        <v>18</v>
      </c>
      <c r="P182" s="42">
        <f t="shared" si="15"/>
        <v>1</v>
      </c>
      <c r="Q182" s="42">
        <f t="shared" si="16"/>
        <v>0</v>
      </c>
    </row>
    <row r="183" spans="1:18" ht="15.75" customHeight="1">
      <c r="A183" s="9">
        <v>2301</v>
      </c>
      <c r="B183" s="31"/>
      <c r="C183" s="31"/>
      <c r="D183" s="31"/>
      <c r="E183" s="31"/>
      <c r="F183" s="31"/>
      <c r="G183" s="31"/>
      <c r="H183" s="31"/>
      <c r="I183" s="31">
        <v>18</v>
      </c>
      <c r="J183" s="51">
        <v>17</v>
      </c>
      <c r="K183" s="38"/>
      <c r="L183" s="17"/>
      <c r="M183" s="39"/>
      <c r="N183" s="40">
        <f t="shared" ref="N183" si="17">IF(I183=0,"",I183/H182)</f>
        <v>1</v>
      </c>
      <c r="O183" s="41">
        <v>18</v>
      </c>
      <c r="P183" s="42">
        <f t="shared" si="15"/>
        <v>1</v>
      </c>
      <c r="Q183" s="42">
        <f t="shared" si="16"/>
        <v>0</v>
      </c>
    </row>
    <row r="184" spans="1:18" ht="15.75" customHeight="1">
      <c r="A184" s="9">
        <v>2302</v>
      </c>
      <c r="B184" s="31"/>
      <c r="C184" s="31"/>
      <c r="D184" s="31"/>
      <c r="E184" s="31"/>
      <c r="F184" s="31"/>
      <c r="G184" s="31"/>
      <c r="H184" s="31"/>
      <c r="I184" s="31">
        <v>1</v>
      </c>
      <c r="J184" s="51"/>
      <c r="K184" s="38"/>
      <c r="L184" s="17"/>
      <c r="M184" s="17"/>
      <c r="N184" s="29"/>
      <c r="O184" s="41">
        <v>1</v>
      </c>
      <c r="P184" s="46"/>
      <c r="Q184" s="29"/>
    </row>
    <row r="185" spans="1:18" ht="15.75" customHeight="1">
      <c r="A185" s="9">
        <v>2401</v>
      </c>
      <c r="B185" s="31"/>
      <c r="C185" s="31"/>
      <c r="D185" s="31"/>
      <c r="E185" s="31"/>
      <c r="F185" s="31"/>
      <c r="G185" s="31"/>
      <c r="H185" s="31"/>
      <c r="I185" s="31">
        <v>1</v>
      </c>
      <c r="J185" s="51">
        <v>1</v>
      </c>
      <c r="K185" s="38"/>
      <c r="L185" s="17"/>
      <c r="M185" s="17"/>
      <c r="N185" s="29"/>
      <c r="O185" s="41">
        <v>1</v>
      </c>
      <c r="P185" s="46"/>
      <c r="Q185" s="29"/>
    </row>
    <row r="186" spans="1:18" ht="15.75" customHeight="1">
      <c r="A186" s="9">
        <v>2402</v>
      </c>
      <c r="B186" s="31"/>
      <c r="C186" s="31"/>
      <c r="D186" s="31"/>
      <c r="E186" s="31"/>
      <c r="F186" s="31"/>
      <c r="G186" s="31"/>
      <c r="H186" s="31"/>
      <c r="I186" s="31"/>
      <c r="J186" s="51"/>
      <c r="K186" s="38"/>
      <c r="L186" s="17"/>
      <c r="M186" s="17"/>
      <c r="N186" s="29"/>
      <c r="O186" s="44"/>
      <c r="P186" s="46"/>
      <c r="Q186" s="29"/>
    </row>
    <row r="187" spans="1:18" ht="15.75" customHeight="1">
      <c r="A187" s="9">
        <v>2501</v>
      </c>
      <c r="B187" s="31"/>
      <c r="C187" s="31"/>
      <c r="D187" s="31"/>
      <c r="E187" s="31"/>
      <c r="F187" s="31"/>
      <c r="G187" s="31"/>
      <c r="H187" s="31"/>
      <c r="I187" s="31"/>
      <c r="J187" s="51"/>
      <c r="K187" s="38"/>
      <c r="L187" s="17"/>
      <c r="M187" s="17"/>
      <c r="N187" s="29"/>
      <c r="O187" s="44"/>
      <c r="P187" s="46"/>
      <c r="Q187" s="29"/>
    </row>
    <row r="188" spans="1:18" ht="15.75" customHeight="1">
      <c r="A188" s="9">
        <v>2502</v>
      </c>
      <c r="B188" s="31"/>
      <c r="C188" s="31"/>
      <c r="D188" s="31"/>
      <c r="E188" s="31"/>
      <c r="F188" s="31"/>
      <c r="G188" s="31"/>
      <c r="H188" s="31"/>
      <c r="I188" s="31"/>
      <c r="J188" s="51"/>
      <c r="K188" s="38"/>
      <c r="L188" s="17"/>
      <c r="M188" s="18"/>
      <c r="N188" s="29"/>
      <c r="O188" s="44"/>
      <c r="P188" s="46"/>
      <c r="Q188" s="29"/>
    </row>
    <row r="189" spans="1:18" ht="15.75" customHeight="1">
      <c r="A189" s="9">
        <v>2601</v>
      </c>
      <c r="B189" s="31"/>
      <c r="C189" s="31"/>
      <c r="D189" s="31"/>
      <c r="E189" s="31"/>
      <c r="F189" s="31"/>
      <c r="G189" s="31"/>
      <c r="H189" s="31"/>
      <c r="I189" s="31"/>
      <c r="J189" s="51"/>
      <c r="K189" s="38"/>
      <c r="L189" s="17"/>
      <c r="M189" s="18"/>
      <c r="N189" s="17"/>
      <c r="O189" s="18"/>
      <c r="P189" s="28"/>
      <c r="Q189" s="29"/>
    </row>
    <row r="190" spans="1:18" ht="15.75" customHeight="1">
      <c r="A190" s="9">
        <v>2602</v>
      </c>
      <c r="B190" s="31"/>
      <c r="C190" s="31"/>
      <c r="D190" s="31"/>
      <c r="E190" s="31"/>
      <c r="F190" s="31"/>
      <c r="G190" s="31"/>
      <c r="H190" s="31"/>
      <c r="I190" s="31"/>
      <c r="J190" s="51"/>
      <c r="K190" s="38"/>
      <c r="L190" s="17"/>
      <c r="M190" s="18"/>
      <c r="N190" s="19" t="s">
        <v>48</v>
      </c>
      <c r="O190" s="20">
        <v>15</v>
      </c>
      <c r="P190" s="21">
        <f>IF(SUM(J178:J186)=0,"",SUM(J178:J186))</f>
        <v>18</v>
      </c>
      <c r="Q190" s="22" t="s">
        <v>3</v>
      </c>
    </row>
    <row r="191" spans="1:18" ht="15.75" customHeight="1">
      <c r="A191" s="9">
        <v>2701</v>
      </c>
      <c r="B191" s="31"/>
      <c r="C191" s="31"/>
      <c r="D191" s="31"/>
      <c r="E191" s="31"/>
      <c r="F191" s="31"/>
      <c r="G191" s="31"/>
      <c r="H191" s="31"/>
      <c r="I191" s="31"/>
      <c r="J191" s="51"/>
      <c r="K191" s="38"/>
      <c r="L191" s="17"/>
      <c r="M191" s="18"/>
      <c r="N191" s="23" t="s">
        <v>50</v>
      </c>
      <c r="O191" s="24">
        <f>O190/B176</f>
        <v>0.45454545454545453</v>
      </c>
      <c r="P191" s="25">
        <f>IF(O190/P190=0,"",O190/P190)</f>
        <v>0.83333333333333337</v>
      </c>
      <c r="Q191" s="26" t="s">
        <v>51</v>
      </c>
    </row>
    <row r="192" spans="1:18" ht="15.75" customHeight="1">
      <c r="A192" s="9">
        <v>2702</v>
      </c>
      <c r="B192" s="115"/>
      <c r="C192" s="115"/>
      <c r="D192" s="115"/>
      <c r="E192" s="115"/>
      <c r="F192" s="115"/>
      <c r="G192" s="115"/>
      <c r="H192" s="115"/>
      <c r="I192" s="115"/>
      <c r="J192" s="51"/>
      <c r="K192" s="47"/>
      <c r="L192" s="48"/>
      <c r="M192" s="49"/>
      <c r="N192" s="11"/>
      <c r="O192" s="12"/>
      <c r="P192" s="12"/>
      <c r="Q192" s="13"/>
    </row>
    <row r="193" spans="1:18" ht="18" customHeight="1">
      <c r="A193" s="14"/>
      <c r="B193" s="193" t="s">
        <v>37</v>
      </c>
      <c r="C193" s="193"/>
      <c r="D193" s="193"/>
      <c r="E193" s="193"/>
      <c r="F193" s="193"/>
      <c r="G193" s="193"/>
      <c r="H193" s="193"/>
      <c r="I193" s="193"/>
      <c r="J193" s="114">
        <f>SUM(J183:J189)</f>
        <v>18</v>
      </c>
      <c r="K193" s="30">
        <f>IF(J183=0,"",J183/B176)</f>
        <v>0.51515151515151514</v>
      </c>
      <c r="L193" s="30">
        <f>IF(J193=0,"",J193/B176)</f>
        <v>0.54545454545454541</v>
      </c>
      <c r="M193" s="30">
        <f>L193-K193</f>
        <v>3.0303030303030276E-2</v>
      </c>
      <c r="N193" s="5"/>
      <c r="O193" s="6"/>
      <c r="P193" s="16"/>
      <c r="Q193" s="5"/>
    </row>
    <row r="194" spans="1:18" ht="12.75" customHeight="1">
      <c r="K194" s="5"/>
      <c r="L194" s="5"/>
      <c r="N194" s="5"/>
    </row>
    <row r="195" spans="1:18" ht="12.75" customHeight="1">
      <c r="K195" s="5"/>
      <c r="L195" s="5"/>
      <c r="N195" s="5"/>
    </row>
    <row r="196" spans="1:18" ht="26.25" customHeight="1">
      <c r="B196" s="194" t="s">
        <v>72</v>
      </c>
      <c r="C196" s="194"/>
      <c r="D196" s="194"/>
      <c r="E196" s="194"/>
      <c r="F196" s="194"/>
      <c r="G196" s="194"/>
      <c r="H196" s="194"/>
      <c r="I196" s="194"/>
      <c r="J196" s="113" t="s">
        <v>63</v>
      </c>
      <c r="K196" s="5"/>
      <c r="L196" s="5"/>
      <c r="M196" s="6"/>
      <c r="N196" s="5"/>
      <c r="O196" s="6"/>
      <c r="P196" s="6"/>
      <c r="Q196" s="6"/>
    </row>
    <row r="197" spans="1:18" ht="20.25" customHeight="1">
      <c r="A197" s="195" t="s">
        <v>1</v>
      </c>
      <c r="B197" s="197" t="s">
        <v>2</v>
      </c>
      <c r="C197" s="205"/>
      <c r="D197" s="205"/>
      <c r="E197" s="205"/>
      <c r="F197" s="205"/>
      <c r="G197" s="205"/>
      <c r="H197" s="205"/>
      <c r="I197" s="205"/>
      <c r="J197" s="200" t="s">
        <v>3</v>
      </c>
      <c r="K197" s="191" t="s">
        <v>4</v>
      </c>
      <c r="L197" s="191" t="s">
        <v>5</v>
      </c>
      <c r="M197" s="202" t="s">
        <v>6</v>
      </c>
      <c r="N197" s="191" t="s">
        <v>7</v>
      </c>
      <c r="O197" s="189" t="s">
        <v>8</v>
      </c>
      <c r="P197" s="189" t="s">
        <v>9</v>
      </c>
      <c r="Q197" s="191" t="s">
        <v>10</v>
      </c>
    </row>
    <row r="198" spans="1:18" ht="15.75" customHeight="1">
      <c r="A198" s="204"/>
      <c r="B198" s="9" t="s">
        <v>11</v>
      </c>
      <c r="C198" s="9" t="s">
        <v>12</v>
      </c>
      <c r="D198" s="9" t="s">
        <v>13</v>
      </c>
      <c r="E198" s="9" t="s">
        <v>14</v>
      </c>
      <c r="F198" s="9" t="s">
        <v>15</v>
      </c>
      <c r="G198" s="9" t="s">
        <v>16</v>
      </c>
      <c r="H198" s="9" t="s">
        <v>17</v>
      </c>
      <c r="I198" s="9" t="s">
        <v>18</v>
      </c>
      <c r="J198" s="207"/>
      <c r="K198" s="204"/>
      <c r="L198" s="204"/>
      <c r="M198" s="204"/>
      <c r="N198" s="204"/>
      <c r="O198" s="204"/>
      <c r="P198" s="204"/>
      <c r="Q198" s="204"/>
    </row>
    <row r="199" spans="1:18" ht="15.75" customHeight="1">
      <c r="A199" s="9">
        <v>2001</v>
      </c>
      <c r="B199" s="31">
        <v>18</v>
      </c>
      <c r="C199" s="31"/>
      <c r="D199" s="31"/>
      <c r="E199" s="31"/>
      <c r="F199" s="31"/>
      <c r="G199" s="31"/>
      <c r="H199" s="31"/>
      <c r="I199" s="31"/>
      <c r="J199" s="51"/>
      <c r="K199" s="32"/>
      <c r="L199" s="33"/>
      <c r="M199" s="34"/>
      <c r="N199" s="35"/>
      <c r="O199" s="36">
        <f>B199</f>
        <v>18</v>
      </c>
      <c r="P199" s="37"/>
      <c r="Q199" s="35"/>
    </row>
    <row r="200" spans="1:18" ht="15.75" customHeight="1">
      <c r="A200" s="9">
        <v>2002</v>
      </c>
      <c r="B200" s="31"/>
      <c r="C200" s="31">
        <v>11</v>
      </c>
      <c r="D200" s="31"/>
      <c r="E200" s="31"/>
      <c r="F200" s="31"/>
      <c r="G200" s="31"/>
      <c r="H200" s="31"/>
      <c r="I200" s="31"/>
      <c r="J200" s="51"/>
      <c r="K200" s="38"/>
      <c r="L200" s="17"/>
      <c r="M200" s="39"/>
      <c r="N200" s="40">
        <f>IF(C200=0,"",C200/B199)</f>
        <v>0.61111111111111116</v>
      </c>
      <c r="O200" s="41">
        <v>11</v>
      </c>
      <c r="P200" s="42">
        <f t="shared" ref="P200:P206" si="18">IF(O200=0,"",O200/O199)</f>
        <v>0.61111111111111116</v>
      </c>
      <c r="Q200" s="42">
        <f t="shared" ref="Q200:Q206" si="19">IF(O200=0,"",100%-P200)</f>
        <v>0.38888888888888884</v>
      </c>
    </row>
    <row r="201" spans="1:18" ht="15.75" customHeight="1">
      <c r="A201" s="9">
        <v>2101</v>
      </c>
      <c r="B201" s="31"/>
      <c r="C201" s="31"/>
      <c r="D201" s="31">
        <v>8</v>
      </c>
      <c r="E201" s="31"/>
      <c r="F201" s="31"/>
      <c r="G201" s="31"/>
      <c r="H201" s="31"/>
      <c r="I201" s="31"/>
      <c r="J201" s="51"/>
      <c r="K201" s="38"/>
      <c r="L201" s="17"/>
      <c r="M201" s="39"/>
      <c r="N201" s="40">
        <f>IF(D201=0,"",D201/C200)</f>
        <v>0.72727272727272729</v>
      </c>
      <c r="O201" s="41">
        <v>9</v>
      </c>
      <c r="P201" s="42">
        <f t="shared" si="18"/>
        <v>0.81818181818181823</v>
      </c>
      <c r="Q201" s="42">
        <f t="shared" si="19"/>
        <v>0.18181818181818177</v>
      </c>
      <c r="R201" s="27">
        <f>O201/O199</f>
        <v>0.5</v>
      </c>
    </row>
    <row r="202" spans="1:18" ht="15.75" customHeight="1">
      <c r="A202" s="9">
        <v>2102</v>
      </c>
      <c r="B202" s="31"/>
      <c r="C202" s="31"/>
      <c r="D202" s="31"/>
      <c r="E202" s="31">
        <v>8</v>
      </c>
      <c r="F202" s="31"/>
      <c r="G202" s="31"/>
      <c r="H202" s="31"/>
      <c r="I202" s="31"/>
      <c r="J202" s="51"/>
      <c r="K202" s="38"/>
      <c r="L202" s="17"/>
      <c r="M202" s="39"/>
      <c r="N202" s="40">
        <f>IF(E202=0,"",E202/D201)</f>
        <v>1</v>
      </c>
      <c r="O202" s="41">
        <v>8</v>
      </c>
      <c r="P202" s="42">
        <f t="shared" si="18"/>
        <v>0.88888888888888884</v>
      </c>
      <c r="Q202" s="42">
        <f t="shared" si="19"/>
        <v>0.11111111111111116</v>
      </c>
    </row>
    <row r="203" spans="1:18" ht="15.75" customHeight="1">
      <c r="A203" s="9">
        <v>2201</v>
      </c>
      <c r="B203" s="31"/>
      <c r="C203" s="31"/>
      <c r="D203" s="31"/>
      <c r="E203" s="31"/>
      <c r="F203" s="31">
        <v>5</v>
      </c>
      <c r="G203" s="31"/>
      <c r="H203" s="31"/>
      <c r="I203" s="31"/>
      <c r="J203" s="51"/>
      <c r="K203" s="38"/>
      <c r="L203" s="17"/>
      <c r="M203" s="39"/>
      <c r="N203" s="40">
        <f>IF(F203=0,"",F203/E202)</f>
        <v>0.625</v>
      </c>
      <c r="O203" s="41">
        <v>7</v>
      </c>
      <c r="P203" s="42">
        <f t="shared" si="18"/>
        <v>0.875</v>
      </c>
      <c r="Q203" s="42">
        <f t="shared" si="19"/>
        <v>0.125</v>
      </c>
    </row>
    <row r="204" spans="1:18" ht="15.75" customHeight="1">
      <c r="A204" s="9">
        <v>2202</v>
      </c>
      <c r="B204" s="31"/>
      <c r="C204" s="31"/>
      <c r="D204" s="31"/>
      <c r="E204" s="31"/>
      <c r="F204" s="31"/>
      <c r="G204" s="31">
        <v>5</v>
      </c>
      <c r="H204" s="31"/>
      <c r="I204" s="31"/>
      <c r="J204" s="51"/>
      <c r="K204" s="38"/>
      <c r="L204" s="17"/>
      <c r="M204" s="39"/>
      <c r="N204" s="40">
        <f>IF(G204=0,"",G204/F203)</f>
        <v>1</v>
      </c>
      <c r="O204" s="41">
        <v>6</v>
      </c>
      <c r="P204" s="42">
        <f t="shared" si="18"/>
        <v>0.8571428571428571</v>
      </c>
      <c r="Q204" s="42">
        <f t="shared" si="19"/>
        <v>0.1428571428571429</v>
      </c>
    </row>
    <row r="205" spans="1:18" ht="15.75" customHeight="1">
      <c r="A205" s="9">
        <v>2301</v>
      </c>
      <c r="B205" s="31"/>
      <c r="C205" s="31"/>
      <c r="D205" s="31"/>
      <c r="E205" s="31"/>
      <c r="F205" s="31"/>
      <c r="G205" s="31"/>
      <c r="H205" s="31">
        <v>4</v>
      </c>
      <c r="I205" s="31"/>
      <c r="J205" s="51">
        <v>2</v>
      </c>
      <c r="K205" s="38"/>
      <c r="L205" s="17"/>
      <c r="M205" s="39"/>
      <c r="N205" s="40">
        <f>IF(H205=0,"",H205/G204)</f>
        <v>0.8</v>
      </c>
      <c r="O205" s="41">
        <v>6</v>
      </c>
      <c r="P205" s="42">
        <f t="shared" si="18"/>
        <v>1</v>
      </c>
      <c r="Q205" s="42">
        <f t="shared" si="19"/>
        <v>0</v>
      </c>
    </row>
    <row r="206" spans="1:18" ht="15.75" customHeight="1">
      <c r="A206" s="9">
        <v>2302</v>
      </c>
      <c r="B206" s="31"/>
      <c r="C206" s="31"/>
      <c r="D206" s="31"/>
      <c r="E206" s="31"/>
      <c r="F206" s="31"/>
      <c r="G206" s="31"/>
      <c r="H206" s="31"/>
      <c r="I206" s="31">
        <v>4</v>
      </c>
      <c r="J206" s="51">
        <v>1</v>
      </c>
      <c r="K206" s="38"/>
      <c r="L206" s="17"/>
      <c r="M206" s="39"/>
      <c r="N206" s="40">
        <f t="shared" ref="N206" si="20">IF(I206=0,"",I206/H205)</f>
        <v>1</v>
      </c>
      <c r="O206" s="41">
        <v>4</v>
      </c>
      <c r="P206" s="42">
        <f t="shared" si="18"/>
        <v>0.66666666666666663</v>
      </c>
      <c r="Q206" s="42">
        <f t="shared" si="19"/>
        <v>0.33333333333333337</v>
      </c>
    </row>
    <row r="207" spans="1:18" ht="15.75" customHeight="1">
      <c r="A207" s="9">
        <v>2401</v>
      </c>
      <c r="B207" s="31"/>
      <c r="C207" s="31"/>
      <c r="D207" s="31"/>
      <c r="E207" s="31"/>
      <c r="F207" s="31"/>
      <c r="G207" s="31"/>
      <c r="H207" s="31"/>
      <c r="I207" s="31">
        <v>2</v>
      </c>
      <c r="J207" s="51">
        <v>2</v>
      </c>
      <c r="K207" s="38"/>
      <c r="L207" s="17"/>
      <c r="M207" s="17"/>
      <c r="N207" s="29"/>
      <c r="O207" s="41">
        <v>2</v>
      </c>
      <c r="P207" s="46"/>
      <c r="Q207" s="29"/>
    </row>
    <row r="208" spans="1:18" ht="15.75" customHeight="1">
      <c r="A208" s="9">
        <v>2402</v>
      </c>
      <c r="B208" s="31"/>
      <c r="C208" s="31"/>
      <c r="D208" s="31"/>
      <c r="E208" s="31"/>
      <c r="F208" s="31"/>
      <c r="G208" s="31"/>
      <c r="H208" s="31"/>
      <c r="I208" s="31">
        <v>1</v>
      </c>
      <c r="J208" s="51"/>
      <c r="K208" s="38"/>
      <c r="L208" s="17"/>
      <c r="M208" s="17"/>
      <c r="N208" s="29"/>
      <c r="O208" s="41">
        <v>1</v>
      </c>
      <c r="P208" s="46"/>
      <c r="Q208" s="29"/>
    </row>
    <row r="209" spans="1:18" ht="15.75" customHeight="1">
      <c r="A209" s="9">
        <v>2501</v>
      </c>
      <c r="B209" s="31"/>
      <c r="C209" s="31"/>
      <c r="D209" s="31"/>
      <c r="E209" s="31"/>
      <c r="F209" s="31"/>
      <c r="G209" s="31"/>
      <c r="H209" s="31"/>
      <c r="I209" s="31"/>
      <c r="J209" s="51"/>
      <c r="K209" s="38"/>
      <c r="L209" s="17"/>
      <c r="M209" s="17"/>
      <c r="N209" s="29"/>
      <c r="O209" s="44"/>
      <c r="P209" s="46"/>
      <c r="Q209" s="29"/>
    </row>
    <row r="210" spans="1:18" ht="15.75" customHeight="1">
      <c r="A210" s="9">
        <v>2502</v>
      </c>
      <c r="B210" s="31"/>
      <c r="C210" s="31"/>
      <c r="D210" s="31"/>
      <c r="E210" s="31"/>
      <c r="F210" s="31"/>
      <c r="G210" s="31"/>
      <c r="H210" s="31"/>
      <c r="I210" s="31"/>
      <c r="J210" s="51"/>
      <c r="K210" s="38"/>
      <c r="L210" s="17"/>
      <c r="M210" s="17"/>
      <c r="N210" s="29"/>
      <c r="O210" s="44"/>
      <c r="P210" s="46"/>
      <c r="Q210" s="29"/>
    </row>
    <row r="211" spans="1:18" ht="15.75" customHeight="1">
      <c r="A211" s="9">
        <v>2601</v>
      </c>
      <c r="B211" s="31"/>
      <c r="C211" s="31"/>
      <c r="D211" s="31"/>
      <c r="E211" s="31"/>
      <c r="F211" s="31"/>
      <c r="G211" s="31"/>
      <c r="H211" s="31"/>
      <c r="I211" s="31"/>
      <c r="J211" s="51"/>
      <c r="K211" s="38"/>
      <c r="L211" s="17"/>
      <c r="M211" s="18"/>
      <c r="N211" s="29"/>
      <c r="O211" s="44"/>
      <c r="P211" s="46"/>
      <c r="Q211" s="29"/>
    </row>
    <row r="212" spans="1:18" ht="15.75" customHeight="1">
      <c r="A212" s="9">
        <v>2602</v>
      </c>
      <c r="B212" s="31"/>
      <c r="C212" s="31"/>
      <c r="D212" s="31"/>
      <c r="E212" s="31"/>
      <c r="F212" s="31"/>
      <c r="G212" s="31"/>
      <c r="H212" s="31"/>
      <c r="I212" s="31"/>
      <c r="J212" s="51"/>
      <c r="K212" s="38"/>
      <c r="L212" s="17"/>
      <c r="M212" s="18"/>
      <c r="N212" s="17"/>
      <c r="O212" s="18"/>
      <c r="P212" s="28"/>
      <c r="Q212" s="29"/>
    </row>
    <row r="213" spans="1:18" ht="15.75" customHeight="1">
      <c r="A213" s="9">
        <v>2701</v>
      </c>
      <c r="B213" s="31"/>
      <c r="C213" s="31"/>
      <c r="D213" s="31"/>
      <c r="E213" s="31"/>
      <c r="F213" s="31"/>
      <c r="G213" s="31"/>
      <c r="H213" s="31"/>
      <c r="I213" s="31"/>
      <c r="J213" s="51"/>
      <c r="K213" s="38"/>
      <c r="L213" s="17"/>
      <c r="M213" s="18"/>
      <c r="N213" s="19" t="s">
        <v>48</v>
      </c>
      <c r="O213" s="20">
        <v>3</v>
      </c>
      <c r="P213" s="21">
        <f>IF(SUM(J201:J209)=0,"",SUM(J201:J209))</f>
        <v>5</v>
      </c>
      <c r="Q213" s="22" t="s">
        <v>3</v>
      </c>
    </row>
    <row r="214" spans="1:18" ht="15.75" customHeight="1">
      <c r="A214" s="9">
        <v>2702</v>
      </c>
      <c r="B214" s="31"/>
      <c r="C214" s="31"/>
      <c r="D214" s="31"/>
      <c r="E214" s="31"/>
      <c r="F214" s="31"/>
      <c r="G214" s="31"/>
      <c r="H214" s="31"/>
      <c r="I214" s="31"/>
      <c r="J214" s="51"/>
      <c r="K214" s="38"/>
      <c r="L214" s="17"/>
      <c r="M214" s="18"/>
      <c r="N214" s="23" t="s">
        <v>50</v>
      </c>
      <c r="O214" s="24">
        <f>O213/B199</f>
        <v>0.16666666666666666</v>
      </c>
      <c r="P214" s="25">
        <f>IF(O213/P213=0,"",O213/P213)</f>
        <v>0.6</v>
      </c>
      <c r="Q214" s="26" t="s">
        <v>51</v>
      </c>
    </row>
    <row r="215" spans="1:18" ht="15.75" customHeight="1">
      <c r="A215" s="9">
        <v>2801</v>
      </c>
      <c r="B215" s="115"/>
      <c r="C215" s="115"/>
      <c r="D215" s="115"/>
      <c r="E215" s="115"/>
      <c r="F215" s="115"/>
      <c r="G215" s="115"/>
      <c r="H215" s="115"/>
      <c r="I215" s="115"/>
      <c r="J215" s="51"/>
      <c r="K215" s="47"/>
      <c r="L215" s="48"/>
      <c r="M215" s="49"/>
      <c r="N215" s="11"/>
      <c r="O215" s="12"/>
      <c r="P215" s="12"/>
      <c r="Q215" s="13"/>
    </row>
    <row r="216" spans="1:18" ht="18" customHeight="1">
      <c r="A216" s="14"/>
      <c r="B216" s="193" t="s">
        <v>37</v>
      </c>
      <c r="C216" s="193"/>
      <c r="D216" s="193"/>
      <c r="E216" s="193"/>
      <c r="F216" s="193"/>
      <c r="G216" s="193"/>
      <c r="H216" s="193"/>
      <c r="I216" s="193"/>
      <c r="J216" s="114">
        <f>SUM(J205:J212)</f>
        <v>5</v>
      </c>
      <c r="K216" s="30">
        <f>(SUM(J205:J206))/B199</f>
        <v>0.16666666666666666</v>
      </c>
      <c r="L216" s="30">
        <f>IF(J216=0,"",J216/B199)</f>
        <v>0.27777777777777779</v>
      </c>
      <c r="M216" s="30">
        <f>L216-K216</f>
        <v>0.11111111111111113</v>
      </c>
      <c r="N216" s="5"/>
      <c r="O216" s="6"/>
      <c r="P216" s="16"/>
      <c r="Q216" s="5"/>
    </row>
    <row r="217" spans="1:18" ht="12.75" customHeight="1">
      <c r="K217" s="5"/>
      <c r="L217" s="5"/>
      <c r="N217" s="5"/>
    </row>
    <row r="218" spans="1:18" ht="12.75" customHeight="1">
      <c r="K218" s="5"/>
      <c r="L218" s="5"/>
      <c r="N218" s="5"/>
    </row>
    <row r="219" spans="1:18" ht="26.25" customHeight="1">
      <c r="B219" s="194" t="s">
        <v>72</v>
      </c>
      <c r="C219" s="194"/>
      <c r="D219" s="194"/>
      <c r="E219" s="194"/>
      <c r="F219" s="194"/>
      <c r="G219" s="194"/>
      <c r="H219" s="194"/>
      <c r="I219" s="194"/>
      <c r="J219" s="113" t="s">
        <v>64</v>
      </c>
      <c r="K219" s="5"/>
      <c r="L219" s="5"/>
      <c r="M219" s="6"/>
      <c r="N219" s="5"/>
      <c r="O219" s="6"/>
      <c r="P219" s="6"/>
      <c r="Q219" s="6"/>
    </row>
    <row r="220" spans="1:18" ht="20.25" customHeight="1">
      <c r="A220" s="195" t="s">
        <v>1</v>
      </c>
      <c r="B220" s="197" t="s">
        <v>2</v>
      </c>
      <c r="C220" s="205"/>
      <c r="D220" s="205"/>
      <c r="E220" s="205"/>
      <c r="F220" s="205"/>
      <c r="G220" s="205"/>
      <c r="H220" s="205"/>
      <c r="I220" s="205"/>
      <c r="J220" s="200" t="s">
        <v>3</v>
      </c>
      <c r="K220" s="191" t="s">
        <v>4</v>
      </c>
      <c r="L220" s="191" t="s">
        <v>5</v>
      </c>
      <c r="M220" s="202" t="s">
        <v>6</v>
      </c>
      <c r="N220" s="191" t="s">
        <v>7</v>
      </c>
      <c r="O220" s="189" t="s">
        <v>8</v>
      </c>
      <c r="P220" s="189" t="s">
        <v>9</v>
      </c>
      <c r="Q220" s="191" t="s">
        <v>10</v>
      </c>
    </row>
    <row r="221" spans="1:18" ht="15.75" customHeight="1">
      <c r="A221" s="204"/>
      <c r="B221" s="9" t="s">
        <v>11</v>
      </c>
      <c r="C221" s="9" t="s">
        <v>12</v>
      </c>
      <c r="D221" s="9" t="s">
        <v>13</v>
      </c>
      <c r="E221" s="9" t="s">
        <v>14</v>
      </c>
      <c r="F221" s="9" t="s">
        <v>15</v>
      </c>
      <c r="G221" s="9" t="s">
        <v>16</v>
      </c>
      <c r="H221" s="9" t="s">
        <v>17</v>
      </c>
      <c r="I221" s="9" t="s">
        <v>18</v>
      </c>
      <c r="J221" s="207"/>
      <c r="K221" s="204"/>
      <c r="L221" s="204"/>
      <c r="M221" s="204"/>
      <c r="N221" s="204"/>
      <c r="O221" s="204"/>
      <c r="P221" s="204"/>
      <c r="Q221" s="204"/>
    </row>
    <row r="222" spans="1:18" ht="15.75" customHeight="1">
      <c r="A222" s="9">
        <v>2002</v>
      </c>
      <c r="B222" s="31">
        <v>33</v>
      </c>
      <c r="C222" s="31"/>
      <c r="D222" s="31"/>
      <c r="E222" s="31"/>
      <c r="F222" s="31"/>
      <c r="G222" s="31"/>
      <c r="H222" s="31"/>
      <c r="I222" s="31"/>
      <c r="J222" s="51"/>
      <c r="K222" s="32"/>
      <c r="L222" s="33"/>
      <c r="M222" s="34"/>
      <c r="N222" s="35"/>
      <c r="O222" s="36">
        <f>B222</f>
        <v>33</v>
      </c>
      <c r="P222" s="37"/>
      <c r="Q222" s="35"/>
    </row>
    <row r="223" spans="1:18" ht="15.75" customHeight="1">
      <c r="A223" s="9">
        <v>2101</v>
      </c>
      <c r="B223" s="31"/>
      <c r="C223" s="31">
        <v>33</v>
      </c>
      <c r="D223" s="31"/>
      <c r="E223" s="31"/>
      <c r="F223" s="31"/>
      <c r="G223" s="31"/>
      <c r="H223" s="31"/>
      <c r="I223" s="31"/>
      <c r="J223" s="51"/>
      <c r="K223" s="38"/>
      <c r="L223" s="17"/>
      <c r="M223" s="39"/>
      <c r="N223" s="40">
        <f>IF(C223=0,"",C223/B222)</f>
        <v>1</v>
      </c>
      <c r="O223" s="41">
        <v>33</v>
      </c>
      <c r="P223" s="42">
        <f t="shared" ref="P223:P229" si="21">IF(O223=0,"",O223/O222)</f>
        <v>1</v>
      </c>
      <c r="Q223" s="42">
        <f t="shared" ref="Q223:Q229" si="22">IF(O223=0,"",100%-P223)</f>
        <v>0</v>
      </c>
    </row>
    <row r="224" spans="1:18" ht="15.75" customHeight="1">
      <c r="A224" s="9">
        <v>2102</v>
      </c>
      <c r="B224" s="31"/>
      <c r="C224" s="31"/>
      <c r="D224" s="31">
        <v>26</v>
      </c>
      <c r="E224" s="31"/>
      <c r="F224" s="31"/>
      <c r="G224" s="31"/>
      <c r="H224" s="31"/>
      <c r="I224" s="31"/>
      <c r="J224" s="51"/>
      <c r="K224" s="38"/>
      <c r="L224" s="17"/>
      <c r="M224" s="39"/>
      <c r="N224" s="40">
        <f>IF(D224=0,"",D224/C223)</f>
        <v>0.78787878787878785</v>
      </c>
      <c r="O224" s="41">
        <v>30</v>
      </c>
      <c r="P224" s="42">
        <f t="shared" si="21"/>
        <v>0.90909090909090906</v>
      </c>
      <c r="Q224" s="42">
        <f t="shared" si="22"/>
        <v>9.0909090909090939E-2</v>
      </c>
      <c r="R224" s="27">
        <f>O224/O222</f>
        <v>0.90909090909090906</v>
      </c>
    </row>
    <row r="225" spans="1:17" ht="15.75" customHeight="1">
      <c r="A225" s="9">
        <v>2201</v>
      </c>
      <c r="B225" s="31"/>
      <c r="C225" s="31"/>
      <c r="D225" s="31"/>
      <c r="E225" s="31">
        <v>26</v>
      </c>
      <c r="F225" s="31"/>
      <c r="G225" s="31"/>
      <c r="H225" s="31"/>
      <c r="I225" s="31"/>
      <c r="J225" s="51"/>
      <c r="K225" s="38"/>
      <c r="L225" s="17"/>
      <c r="M225" s="39"/>
      <c r="N225" s="40">
        <f>IF(E225=0,"",E225/D224)</f>
        <v>1</v>
      </c>
      <c r="O225" s="41">
        <v>30</v>
      </c>
      <c r="P225" s="42">
        <f t="shared" si="21"/>
        <v>1</v>
      </c>
      <c r="Q225" s="42">
        <f t="shared" si="22"/>
        <v>0</v>
      </c>
    </row>
    <row r="226" spans="1:17" ht="15.75" customHeight="1">
      <c r="A226" s="9">
        <v>2202</v>
      </c>
      <c r="B226" s="31"/>
      <c r="C226" s="31"/>
      <c r="D226" s="31"/>
      <c r="E226" s="31"/>
      <c r="F226" s="31">
        <v>23</v>
      </c>
      <c r="G226" s="31"/>
      <c r="H226" s="31"/>
      <c r="I226" s="31"/>
      <c r="J226" s="51"/>
      <c r="K226" s="38"/>
      <c r="L226" s="17"/>
      <c r="M226" s="39"/>
      <c r="N226" s="40">
        <f>IF(F226=0,"",F226/E225)</f>
        <v>0.88461538461538458</v>
      </c>
      <c r="O226" s="41">
        <v>25</v>
      </c>
      <c r="P226" s="42">
        <f t="shared" si="21"/>
        <v>0.83333333333333337</v>
      </c>
      <c r="Q226" s="42">
        <f t="shared" si="22"/>
        <v>0.16666666666666663</v>
      </c>
    </row>
    <row r="227" spans="1:17" ht="15.75" customHeight="1">
      <c r="A227" s="9">
        <v>2301</v>
      </c>
      <c r="B227" s="31"/>
      <c r="C227" s="31"/>
      <c r="D227" s="31"/>
      <c r="E227" s="31"/>
      <c r="F227" s="31"/>
      <c r="G227" s="31">
        <v>23</v>
      </c>
      <c r="H227" s="31"/>
      <c r="I227" s="31"/>
      <c r="J227" s="51"/>
      <c r="K227" s="38"/>
      <c r="L227" s="17"/>
      <c r="M227" s="39"/>
      <c r="N227" s="40">
        <f>IF(G227=0,"",G227/F226)</f>
        <v>1</v>
      </c>
      <c r="O227" s="41">
        <v>25</v>
      </c>
      <c r="P227" s="42">
        <f t="shared" si="21"/>
        <v>1</v>
      </c>
      <c r="Q227" s="42">
        <f t="shared" si="22"/>
        <v>0</v>
      </c>
    </row>
    <row r="228" spans="1:17" ht="15.75" customHeight="1">
      <c r="A228" s="9">
        <v>2302</v>
      </c>
      <c r="B228" s="31"/>
      <c r="C228" s="31"/>
      <c r="D228" s="31"/>
      <c r="E228" s="31"/>
      <c r="F228" s="31"/>
      <c r="G228" s="31"/>
      <c r="H228" s="31">
        <v>23</v>
      </c>
      <c r="I228" s="31"/>
      <c r="J228" s="51"/>
      <c r="K228" s="38"/>
      <c r="L228" s="17"/>
      <c r="M228" s="39"/>
      <c r="N228" s="40">
        <f t="shared" ref="N228" si="23">IF(H228=0,"",H228/G227)</f>
        <v>1</v>
      </c>
      <c r="O228" s="41">
        <v>23</v>
      </c>
      <c r="P228" s="42">
        <f t="shared" si="21"/>
        <v>0.92</v>
      </c>
      <c r="Q228" s="42">
        <f t="shared" si="22"/>
        <v>7.999999999999996E-2</v>
      </c>
    </row>
    <row r="229" spans="1:17" ht="15.75" customHeight="1">
      <c r="A229" s="9">
        <v>2401</v>
      </c>
      <c r="B229" s="31"/>
      <c r="C229" s="31"/>
      <c r="D229" s="31"/>
      <c r="E229" s="31"/>
      <c r="F229" s="31"/>
      <c r="G229" s="31"/>
      <c r="H229" s="31"/>
      <c r="I229" s="31">
        <v>20</v>
      </c>
      <c r="J229" s="51">
        <v>17</v>
      </c>
      <c r="K229" s="38"/>
      <c r="L229" s="17"/>
      <c r="M229" s="39"/>
      <c r="N229" s="40">
        <f>IF(I229=0,"",I229/H228)</f>
        <v>0.86956521739130432</v>
      </c>
      <c r="O229" s="41">
        <v>23</v>
      </c>
      <c r="P229" s="42">
        <f t="shared" si="21"/>
        <v>1</v>
      </c>
      <c r="Q229" s="42">
        <f t="shared" si="22"/>
        <v>0</v>
      </c>
    </row>
    <row r="230" spans="1:17" ht="15.75" customHeight="1">
      <c r="A230" s="9">
        <v>2402</v>
      </c>
      <c r="B230" s="31"/>
      <c r="C230" s="31"/>
      <c r="D230" s="31"/>
      <c r="E230" s="31"/>
      <c r="F230" s="31"/>
      <c r="G230" s="31"/>
      <c r="H230" s="31"/>
      <c r="I230" s="31">
        <v>1</v>
      </c>
      <c r="J230" s="51">
        <v>1</v>
      </c>
      <c r="K230" s="38"/>
      <c r="L230" s="17"/>
      <c r="M230" s="17"/>
      <c r="N230" s="29"/>
      <c r="O230" s="41">
        <v>3</v>
      </c>
      <c r="P230" s="46"/>
      <c r="Q230" s="29"/>
    </row>
    <row r="231" spans="1:17" ht="15.75" customHeight="1">
      <c r="A231" s="9">
        <v>2501</v>
      </c>
      <c r="B231" s="31"/>
      <c r="C231" s="31"/>
      <c r="D231" s="31"/>
      <c r="E231" s="31"/>
      <c r="F231" s="31"/>
      <c r="G231" s="31"/>
      <c r="H231" s="31"/>
      <c r="I231" s="31">
        <v>2</v>
      </c>
      <c r="J231" s="51"/>
      <c r="K231" s="38"/>
      <c r="L231" s="17"/>
      <c r="M231" s="17"/>
      <c r="N231" s="29"/>
      <c r="O231" s="41">
        <v>3</v>
      </c>
      <c r="P231" s="46"/>
      <c r="Q231" s="29"/>
    </row>
    <row r="232" spans="1:17" ht="15.75" customHeight="1">
      <c r="A232" s="9">
        <v>2502</v>
      </c>
      <c r="B232" s="31"/>
      <c r="C232" s="31"/>
      <c r="D232" s="31"/>
      <c r="E232" s="31"/>
      <c r="F232" s="31"/>
      <c r="G232" s="31"/>
      <c r="H232" s="31"/>
      <c r="I232" s="31">
        <v>2</v>
      </c>
      <c r="J232" s="51"/>
      <c r="K232" s="38"/>
      <c r="L232" s="17"/>
      <c r="M232" s="17"/>
      <c r="N232" s="29"/>
      <c r="O232" s="44">
        <v>3</v>
      </c>
      <c r="P232" s="46"/>
      <c r="Q232" s="29"/>
    </row>
    <row r="233" spans="1:17" ht="15.75" customHeight="1">
      <c r="A233" s="9">
        <v>2601</v>
      </c>
      <c r="B233" s="31"/>
      <c r="C233" s="31"/>
      <c r="D233" s="31"/>
      <c r="E233" s="31"/>
      <c r="F233" s="31"/>
      <c r="G233" s="31"/>
      <c r="H233" s="31"/>
      <c r="I233" s="31">
        <v>1</v>
      </c>
      <c r="J233" s="51">
        <v>2</v>
      </c>
      <c r="K233" s="38"/>
      <c r="L233" s="17"/>
      <c r="M233" s="18"/>
      <c r="N233" s="29"/>
      <c r="O233" s="44">
        <v>3</v>
      </c>
      <c r="P233" s="46"/>
      <c r="Q233" s="29"/>
    </row>
    <row r="234" spans="1:17" ht="15.75" customHeight="1">
      <c r="A234" s="9">
        <v>2602</v>
      </c>
      <c r="B234" s="31"/>
      <c r="C234" s="31"/>
      <c r="D234" s="31"/>
      <c r="E234" s="31"/>
      <c r="F234" s="31"/>
      <c r="G234" s="31"/>
      <c r="H234" s="31"/>
      <c r="I234" s="31"/>
      <c r="J234" s="51"/>
      <c r="K234" s="38"/>
      <c r="L234" s="17"/>
      <c r="M234" s="18"/>
      <c r="N234" s="29"/>
      <c r="O234" s="44"/>
      <c r="P234" s="46"/>
      <c r="Q234" s="29"/>
    </row>
    <row r="235" spans="1:17" ht="15.75" customHeight="1">
      <c r="A235" s="9">
        <v>2701</v>
      </c>
      <c r="B235" s="31"/>
      <c r="C235" s="31"/>
      <c r="D235" s="31"/>
      <c r="E235" s="31"/>
      <c r="F235" s="31"/>
      <c r="G235" s="31"/>
      <c r="H235" s="31"/>
      <c r="I235" s="31"/>
      <c r="J235" s="51"/>
      <c r="K235" s="38"/>
      <c r="L235" s="17"/>
      <c r="M235" s="18"/>
      <c r="N235" s="17"/>
      <c r="O235" s="18"/>
      <c r="P235" s="28"/>
      <c r="Q235" s="29"/>
    </row>
    <row r="236" spans="1:17" ht="15.75" customHeight="1">
      <c r="A236" s="9">
        <v>2702</v>
      </c>
      <c r="B236" s="31"/>
      <c r="C236" s="31"/>
      <c r="D236" s="31"/>
      <c r="E236" s="31"/>
      <c r="F236" s="31"/>
      <c r="G236" s="31"/>
      <c r="H236" s="31"/>
      <c r="I236" s="31"/>
      <c r="J236" s="51"/>
      <c r="K236" s="38"/>
      <c r="L236" s="17"/>
      <c r="M236" s="18"/>
      <c r="N236" s="19" t="s">
        <v>48</v>
      </c>
      <c r="O236" s="20">
        <v>12</v>
      </c>
      <c r="P236" s="21">
        <f>IF(SUM(J224:J237)=0,"",SUM(J224:J237))</f>
        <v>20</v>
      </c>
      <c r="Q236" s="22" t="s">
        <v>3</v>
      </c>
    </row>
    <row r="237" spans="1:17" ht="15.75" customHeight="1">
      <c r="A237" s="9">
        <v>2801</v>
      </c>
      <c r="B237" s="31"/>
      <c r="C237" s="31"/>
      <c r="D237" s="31"/>
      <c r="E237" s="31"/>
      <c r="F237" s="31"/>
      <c r="G237" s="31"/>
      <c r="H237" s="31"/>
      <c r="I237" s="31"/>
      <c r="J237" s="51"/>
      <c r="K237" s="38"/>
      <c r="L237" s="17"/>
      <c r="M237" s="18"/>
      <c r="N237" s="23" t="s">
        <v>50</v>
      </c>
      <c r="O237" s="24">
        <f>IF(O236/B222=0,"",O236/B222)</f>
        <v>0.36363636363636365</v>
      </c>
      <c r="P237" s="25">
        <f>IF(O236/P236=0,"",O236/P236)</f>
        <v>0.6</v>
      </c>
      <c r="Q237" s="26" t="s">
        <v>51</v>
      </c>
    </row>
    <row r="238" spans="1:17" ht="15.75" customHeight="1">
      <c r="A238" s="9">
        <v>2802</v>
      </c>
      <c r="B238" s="115"/>
      <c r="C238" s="115"/>
      <c r="D238" s="115"/>
      <c r="E238" s="115"/>
      <c r="F238" s="115"/>
      <c r="G238" s="115"/>
      <c r="H238" s="115"/>
      <c r="I238" s="115"/>
      <c r="J238" s="51"/>
      <c r="K238" s="47"/>
      <c r="L238" s="48"/>
      <c r="M238" s="49"/>
      <c r="N238" s="11"/>
      <c r="O238" s="12"/>
      <c r="P238" s="12"/>
      <c r="Q238" s="13"/>
    </row>
    <row r="239" spans="1:17" ht="18">
      <c r="A239" s="14"/>
      <c r="B239" s="193" t="s">
        <v>37</v>
      </c>
      <c r="C239" s="193"/>
      <c r="D239" s="193"/>
      <c r="E239" s="193"/>
      <c r="F239" s="193"/>
      <c r="G239" s="193"/>
      <c r="H239" s="193"/>
      <c r="I239" s="193"/>
      <c r="J239" s="114">
        <f>SUM(J229:J235)</f>
        <v>20</v>
      </c>
      <c r="K239" s="30">
        <f>IF(J229=0,"",J229/B222)</f>
        <v>0.51515151515151514</v>
      </c>
      <c r="L239" s="30">
        <f>IF(J239=0,"",J239/B222)</f>
        <v>0.60606060606060608</v>
      </c>
      <c r="M239" s="30">
        <f>L239-K239</f>
        <v>9.0909090909090939E-2</v>
      </c>
      <c r="N239" s="5"/>
      <c r="O239" s="6"/>
      <c r="P239" s="16"/>
      <c r="Q239" s="5"/>
    </row>
    <row r="240" spans="1:17" ht="12.75" customHeight="1">
      <c r="K240" s="5"/>
      <c r="L240" s="5"/>
      <c r="N240" s="5"/>
    </row>
    <row r="241" spans="1:18" ht="12.75" customHeight="1">
      <c r="K241" s="5"/>
      <c r="L241" s="5"/>
      <c r="N241" s="5"/>
    </row>
    <row r="242" spans="1:18" ht="26.25" customHeight="1">
      <c r="B242" s="194" t="s">
        <v>72</v>
      </c>
      <c r="C242" s="194"/>
      <c r="D242" s="194"/>
      <c r="E242" s="194"/>
      <c r="F242" s="194"/>
      <c r="G242" s="194"/>
      <c r="H242" s="194"/>
      <c r="I242" s="194"/>
      <c r="J242" s="113" t="s">
        <v>65</v>
      </c>
      <c r="K242" s="5"/>
      <c r="L242" s="5"/>
      <c r="M242" s="6"/>
      <c r="N242" s="5"/>
      <c r="O242" s="6"/>
      <c r="P242" s="6"/>
      <c r="Q242" s="6"/>
    </row>
    <row r="243" spans="1:18" ht="20.25" customHeight="1">
      <c r="A243" s="195" t="s">
        <v>1</v>
      </c>
      <c r="B243" s="197" t="s">
        <v>2</v>
      </c>
      <c r="C243" s="205"/>
      <c r="D243" s="205"/>
      <c r="E243" s="205"/>
      <c r="F243" s="205"/>
      <c r="G243" s="205"/>
      <c r="H243" s="205"/>
      <c r="I243" s="205"/>
      <c r="J243" s="200" t="s">
        <v>3</v>
      </c>
      <c r="K243" s="191" t="s">
        <v>4</v>
      </c>
      <c r="L243" s="191" t="s">
        <v>5</v>
      </c>
      <c r="M243" s="202" t="s">
        <v>6</v>
      </c>
      <c r="N243" s="191" t="s">
        <v>7</v>
      </c>
      <c r="O243" s="189" t="s">
        <v>8</v>
      </c>
      <c r="P243" s="189" t="s">
        <v>9</v>
      </c>
      <c r="Q243" s="191" t="s">
        <v>10</v>
      </c>
    </row>
    <row r="244" spans="1:18" ht="15.75" customHeight="1">
      <c r="A244" s="204"/>
      <c r="B244" s="9" t="s">
        <v>11</v>
      </c>
      <c r="C244" s="9" t="s">
        <v>12</v>
      </c>
      <c r="D244" s="9" t="s">
        <v>13</v>
      </c>
      <c r="E244" s="9" t="s">
        <v>14</v>
      </c>
      <c r="F244" s="9" t="s">
        <v>15</v>
      </c>
      <c r="G244" s="9" t="s">
        <v>16</v>
      </c>
      <c r="H244" s="9" t="s">
        <v>17</v>
      </c>
      <c r="I244" s="9" t="s">
        <v>18</v>
      </c>
      <c r="J244" s="207"/>
      <c r="K244" s="204"/>
      <c r="L244" s="204"/>
      <c r="M244" s="204"/>
      <c r="N244" s="204"/>
      <c r="O244" s="204"/>
      <c r="P244" s="204"/>
      <c r="Q244" s="204"/>
    </row>
    <row r="245" spans="1:18" ht="15.75" customHeight="1">
      <c r="A245" s="9">
        <v>2101</v>
      </c>
      <c r="B245" s="31">
        <v>20</v>
      </c>
      <c r="C245" s="31"/>
      <c r="D245" s="31"/>
      <c r="E245" s="31"/>
      <c r="F245" s="31"/>
      <c r="G245" s="31"/>
      <c r="H245" s="31"/>
      <c r="I245" s="31"/>
      <c r="J245" s="51"/>
      <c r="K245" s="32"/>
      <c r="L245" s="33"/>
      <c r="M245" s="34"/>
      <c r="N245" s="35"/>
      <c r="O245" s="36">
        <f>B245</f>
        <v>20</v>
      </c>
      <c r="P245" s="37"/>
      <c r="Q245" s="35"/>
    </row>
    <row r="246" spans="1:18" ht="15.75" customHeight="1">
      <c r="A246" s="9">
        <v>2102</v>
      </c>
      <c r="B246" s="31"/>
      <c r="C246" s="31">
        <v>18</v>
      </c>
      <c r="D246" s="31"/>
      <c r="E246" s="31"/>
      <c r="F246" s="31"/>
      <c r="G246" s="31"/>
      <c r="H246" s="31"/>
      <c r="I246" s="31"/>
      <c r="J246" s="51"/>
      <c r="K246" s="38"/>
      <c r="L246" s="17"/>
      <c r="M246" s="39"/>
      <c r="N246" s="40">
        <f>IF(C246=0,"",C246/B245)</f>
        <v>0.9</v>
      </c>
      <c r="O246" s="41">
        <v>18</v>
      </c>
      <c r="P246" s="42">
        <f t="shared" ref="P246:P252" si="24">IF(O246=0,"",O246/O245)</f>
        <v>0.9</v>
      </c>
      <c r="Q246" s="42">
        <f t="shared" ref="Q246:Q252" si="25">IF(O246=0,"",100%-P246)</f>
        <v>9.9999999999999978E-2</v>
      </c>
    </row>
    <row r="247" spans="1:18" ht="15.75" customHeight="1">
      <c r="A247" s="9">
        <v>2201</v>
      </c>
      <c r="B247" s="31"/>
      <c r="C247" s="31"/>
      <c r="D247" s="31">
        <v>18</v>
      </c>
      <c r="E247" s="31"/>
      <c r="F247" s="31"/>
      <c r="G247" s="31"/>
      <c r="H247" s="31"/>
      <c r="I247" s="31"/>
      <c r="J247" s="51"/>
      <c r="K247" s="38"/>
      <c r="L247" s="17"/>
      <c r="M247" s="39"/>
      <c r="N247" s="40">
        <f>IF(D247=0,"",D247/C246)</f>
        <v>1</v>
      </c>
      <c r="O247" s="41">
        <v>18</v>
      </c>
      <c r="P247" s="42">
        <f t="shared" si="24"/>
        <v>1</v>
      </c>
      <c r="Q247" s="42">
        <f t="shared" si="25"/>
        <v>0</v>
      </c>
      <c r="R247" s="27">
        <f>O247/O245</f>
        <v>0.9</v>
      </c>
    </row>
    <row r="248" spans="1:18" ht="15.75" customHeight="1">
      <c r="A248" s="9">
        <v>2202</v>
      </c>
      <c r="B248" s="31"/>
      <c r="C248" s="31"/>
      <c r="D248" s="31"/>
      <c r="E248" s="31">
        <v>18</v>
      </c>
      <c r="F248" s="31"/>
      <c r="G248" s="31"/>
      <c r="H248" s="31"/>
      <c r="I248" s="31"/>
      <c r="J248" s="51"/>
      <c r="K248" s="38"/>
      <c r="L248" s="17"/>
      <c r="M248" s="39"/>
      <c r="N248" s="40">
        <f>IF(E248=0,"",E248/D247)</f>
        <v>1</v>
      </c>
      <c r="O248" s="41">
        <v>18</v>
      </c>
      <c r="P248" s="42">
        <f t="shared" si="24"/>
        <v>1</v>
      </c>
      <c r="Q248" s="42">
        <f t="shared" si="25"/>
        <v>0</v>
      </c>
    </row>
    <row r="249" spans="1:18" ht="15.75" customHeight="1">
      <c r="A249" s="9">
        <v>2301</v>
      </c>
      <c r="B249" s="31"/>
      <c r="C249" s="31"/>
      <c r="D249" s="31"/>
      <c r="E249" s="31"/>
      <c r="F249" s="31">
        <v>14</v>
      </c>
      <c r="G249" s="31"/>
      <c r="H249" s="31"/>
      <c r="I249" s="31"/>
      <c r="J249" s="51"/>
      <c r="K249" s="38"/>
      <c r="L249" s="17"/>
      <c r="M249" s="39"/>
      <c r="N249" s="40">
        <f>IF(F249=0,"",F249/E248)</f>
        <v>0.77777777777777779</v>
      </c>
      <c r="O249" s="41">
        <v>16</v>
      </c>
      <c r="P249" s="42">
        <f t="shared" si="24"/>
        <v>0.88888888888888884</v>
      </c>
      <c r="Q249" s="42">
        <f t="shared" si="25"/>
        <v>0.11111111111111116</v>
      </c>
    </row>
    <row r="250" spans="1:18" ht="15.75" customHeight="1">
      <c r="A250" s="9">
        <v>2302</v>
      </c>
      <c r="B250" s="31"/>
      <c r="C250" s="31"/>
      <c r="D250" s="31"/>
      <c r="E250" s="31"/>
      <c r="F250" s="31"/>
      <c r="G250" s="31">
        <v>14</v>
      </c>
      <c r="H250" s="31"/>
      <c r="I250" s="31"/>
      <c r="J250" s="51"/>
      <c r="K250" s="38"/>
      <c r="L250" s="17"/>
      <c r="M250" s="39"/>
      <c r="N250" s="40">
        <f>IF(G250=0,"",G250/F249)</f>
        <v>1</v>
      </c>
      <c r="O250" s="41">
        <v>14</v>
      </c>
      <c r="P250" s="42">
        <f t="shared" si="24"/>
        <v>0.875</v>
      </c>
      <c r="Q250" s="42">
        <f t="shared" si="25"/>
        <v>0.125</v>
      </c>
    </row>
    <row r="251" spans="1:18" ht="15.75" customHeight="1">
      <c r="A251" s="9">
        <v>2401</v>
      </c>
      <c r="B251" s="31"/>
      <c r="C251" s="31"/>
      <c r="D251" s="31"/>
      <c r="E251" s="31"/>
      <c r="F251" s="31"/>
      <c r="G251" s="31"/>
      <c r="H251" s="31">
        <v>14</v>
      </c>
      <c r="I251" s="31"/>
      <c r="J251" s="51"/>
      <c r="K251" s="38"/>
      <c r="L251" s="17"/>
      <c r="M251" s="39"/>
      <c r="N251" s="40">
        <f t="shared" ref="N251" si="26">IF(H251=0,"",H251/G250)</f>
        <v>1</v>
      </c>
      <c r="O251" s="41">
        <v>14</v>
      </c>
      <c r="P251" s="42">
        <f t="shared" si="24"/>
        <v>1</v>
      </c>
      <c r="Q251" s="42">
        <f t="shared" si="25"/>
        <v>0</v>
      </c>
    </row>
    <row r="252" spans="1:18" ht="15.75" customHeight="1">
      <c r="A252" s="9">
        <v>2402</v>
      </c>
      <c r="B252" s="31"/>
      <c r="C252" s="31"/>
      <c r="D252" s="31"/>
      <c r="E252" s="31"/>
      <c r="F252" s="31"/>
      <c r="G252" s="31"/>
      <c r="H252" s="31"/>
      <c r="I252" s="31">
        <v>11</v>
      </c>
      <c r="J252" s="51">
        <v>7</v>
      </c>
      <c r="K252" s="38"/>
      <c r="L252" s="17"/>
      <c r="M252" s="39"/>
      <c r="N252" s="40">
        <f>IF(I252=0,"",I252/H251)</f>
        <v>0.7857142857142857</v>
      </c>
      <c r="O252" s="41">
        <v>13</v>
      </c>
      <c r="P252" s="42">
        <f t="shared" si="24"/>
        <v>0.9285714285714286</v>
      </c>
      <c r="Q252" s="42">
        <f t="shared" si="25"/>
        <v>7.1428571428571397E-2</v>
      </c>
    </row>
    <row r="253" spans="1:18" ht="15.75" customHeight="1">
      <c r="A253" s="9">
        <v>2501</v>
      </c>
      <c r="B253" s="31"/>
      <c r="C253" s="31"/>
      <c r="D253" s="31"/>
      <c r="E253" s="31"/>
      <c r="F253" s="31"/>
      <c r="G253" s="31"/>
      <c r="H253" s="31"/>
      <c r="I253" s="31">
        <v>2</v>
      </c>
      <c r="J253" s="51">
        <v>4</v>
      </c>
      <c r="K253" s="38"/>
      <c r="L253" s="17"/>
      <c r="M253" s="17"/>
      <c r="N253" s="17"/>
      <c r="O253" s="41">
        <v>4</v>
      </c>
      <c r="P253" s="46"/>
      <c r="Q253" s="29"/>
    </row>
    <row r="254" spans="1:18" ht="15.75" customHeight="1">
      <c r="A254" s="9">
        <v>2502</v>
      </c>
      <c r="B254" s="31"/>
      <c r="C254" s="31"/>
      <c r="D254" s="31"/>
      <c r="E254" s="31"/>
      <c r="F254" s="31"/>
      <c r="G254" s="31"/>
      <c r="H254" s="31"/>
      <c r="I254" s="31">
        <v>1</v>
      </c>
      <c r="J254" s="51">
        <v>1</v>
      </c>
      <c r="K254" s="38"/>
      <c r="L254" s="17"/>
      <c r="M254" s="17"/>
      <c r="N254" s="17"/>
      <c r="O254" s="87">
        <v>1</v>
      </c>
      <c r="P254" s="46"/>
      <c r="Q254" s="29"/>
    </row>
    <row r="255" spans="1:18" ht="15.75" customHeight="1">
      <c r="A255" s="9">
        <v>2601</v>
      </c>
      <c r="B255" s="31"/>
      <c r="C255" s="31"/>
      <c r="D255" s="31"/>
      <c r="E255" s="31"/>
      <c r="F255" s="31"/>
      <c r="G255" s="31"/>
      <c r="H255" s="31"/>
      <c r="I255" s="31">
        <v>1</v>
      </c>
      <c r="J255" s="51"/>
      <c r="K255" s="38"/>
      <c r="L255" s="17"/>
      <c r="M255" s="17"/>
      <c r="N255" s="17"/>
      <c r="O255" s="89">
        <v>1</v>
      </c>
      <c r="P255" s="46"/>
      <c r="Q255" s="29"/>
    </row>
    <row r="256" spans="1:18" ht="15.75" customHeight="1">
      <c r="A256" s="9">
        <v>2602</v>
      </c>
      <c r="B256" s="31"/>
      <c r="C256" s="31"/>
      <c r="D256" s="31"/>
      <c r="E256" s="31"/>
      <c r="F256" s="31"/>
      <c r="G256" s="31"/>
      <c r="H256" s="31"/>
      <c r="I256" s="31"/>
      <c r="J256" s="51"/>
      <c r="K256" s="38"/>
      <c r="L256" s="17"/>
      <c r="M256" s="18"/>
      <c r="N256" s="29"/>
      <c r="O256" s="88"/>
      <c r="P256" s="46"/>
      <c r="Q256" s="29"/>
    </row>
    <row r="257" spans="1:23" ht="15.75" customHeight="1">
      <c r="A257" s="9">
        <v>2701</v>
      </c>
      <c r="B257" s="31"/>
      <c r="C257" s="31"/>
      <c r="D257" s="31"/>
      <c r="E257" s="31"/>
      <c r="F257" s="31"/>
      <c r="G257" s="31"/>
      <c r="H257" s="31"/>
      <c r="I257" s="31"/>
      <c r="J257" s="51"/>
      <c r="K257" s="38"/>
      <c r="L257" s="17"/>
      <c r="M257" s="18"/>
      <c r="N257" s="29"/>
      <c r="O257" s="44"/>
      <c r="P257" s="46"/>
      <c r="Q257" s="29"/>
    </row>
    <row r="258" spans="1:23" ht="15.75" customHeight="1">
      <c r="A258" s="9">
        <v>2702</v>
      </c>
      <c r="B258" s="31"/>
      <c r="C258" s="31"/>
      <c r="D258" s="31"/>
      <c r="E258" s="31"/>
      <c r="F258" s="31"/>
      <c r="G258" s="31"/>
      <c r="H258" s="31"/>
      <c r="I258" s="31"/>
      <c r="J258" s="51"/>
      <c r="K258" s="38"/>
      <c r="L258" s="17"/>
      <c r="M258" s="18"/>
      <c r="N258" s="17"/>
      <c r="O258" s="18"/>
      <c r="P258" s="28"/>
      <c r="Q258" s="29"/>
    </row>
    <row r="259" spans="1:23" ht="15.75" customHeight="1">
      <c r="A259" s="9">
        <v>2801</v>
      </c>
      <c r="B259" s="31"/>
      <c r="C259" s="31"/>
      <c r="D259" s="31"/>
      <c r="E259" s="31"/>
      <c r="F259" s="31"/>
      <c r="G259" s="31"/>
      <c r="H259" s="31"/>
      <c r="I259" s="31"/>
      <c r="J259" s="51"/>
      <c r="K259" s="38"/>
      <c r="L259" s="17"/>
      <c r="M259" s="18"/>
      <c r="N259" s="19" t="s">
        <v>48</v>
      </c>
      <c r="O259" s="20">
        <v>4</v>
      </c>
      <c r="P259" s="21">
        <f>IF(SUM(J247:J255)=0,"",SUM(J247:J255))</f>
        <v>12</v>
      </c>
      <c r="Q259" s="22" t="s">
        <v>3</v>
      </c>
    </row>
    <row r="260" spans="1:23" ht="15.75" customHeight="1">
      <c r="A260" s="9">
        <v>2802</v>
      </c>
      <c r="B260" s="31"/>
      <c r="C260" s="31"/>
      <c r="D260" s="31"/>
      <c r="E260" s="31"/>
      <c r="F260" s="31"/>
      <c r="G260" s="31"/>
      <c r="H260" s="31"/>
      <c r="I260" s="31"/>
      <c r="J260" s="51"/>
      <c r="K260" s="38"/>
      <c r="L260" s="17"/>
      <c r="M260" s="18"/>
      <c r="N260" s="23" t="s">
        <v>50</v>
      </c>
      <c r="O260" s="24">
        <f>IF(O259/B245=0,"",O259/B245)</f>
        <v>0.2</v>
      </c>
      <c r="P260" s="25">
        <f>IF(O259/P259=0,"",O259/P259)</f>
        <v>0.33333333333333331</v>
      </c>
      <c r="Q260" s="26" t="s">
        <v>51</v>
      </c>
    </row>
    <row r="261" spans="1:23" ht="15.75" customHeight="1">
      <c r="A261" s="9">
        <v>2901</v>
      </c>
      <c r="B261" s="115"/>
      <c r="C261" s="115"/>
      <c r="D261" s="115"/>
      <c r="E261" s="115"/>
      <c r="F261" s="115"/>
      <c r="G261" s="115"/>
      <c r="H261" s="115"/>
      <c r="I261" s="115"/>
      <c r="J261" s="51"/>
      <c r="K261" s="47"/>
      <c r="L261" s="48"/>
      <c r="M261" s="49"/>
      <c r="N261" s="11"/>
      <c r="O261" s="12"/>
      <c r="P261" s="12"/>
      <c r="Q261" s="13"/>
      <c r="W261" s="68">
        <f>AVERAGE(R247,R270)</f>
        <v>0.81</v>
      </c>
    </row>
    <row r="262" spans="1:23" ht="18" customHeight="1">
      <c r="A262" s="14"/>
      <c r="B262" s="193" t="s">
        <v>37</v>
      </c>
      <c r="C262" s="193"/>
      <c r="D262" s="193"/>
      <c r="E262" s="193"/>
      <c r="F262" s="193"/>
      <c r="G262" s="193"/>
      <c r="H262" s="193"/>
      <c r="I262" s="193"/>
      <c r="J262" s="114">
        <f>SUM(J252:J261)</f>
        <v>12</v>
      </c>
      <c r="K262" s="30">
        <f>IF(J252=0,"",J252/B245)</f>
        <v>0.35</v>
      </c>
      <c r="L262" s="30">
        <f>IF(J262=0,"",J262/B245)</f>
        <v>0.6</v>
      </c>
      <c r="M262" s="30">
        <f>L262-K262</f>
        <v>0.25</v>
      </c>
      <c r="N262" s="5"/>
      <c r="O262" s="6"/>
      <c r="P262" s="16"/>
      <c r="Q262" s="5"/>
    </row>
    <row r="263" spans="1:23" ht="12.75" customHeight="1">
      <c r="K263" s="5"/>
      <c r="L263" s="5"/>
      <c r="N263" s="5"/>
    </row>
    <row r="264" spans="1:23" ht="12.75" customHeight="1">
      <c r="K264" s="5"/>
      <c r="L264" s="5"/>
      <c r="N264" s="5"/>
    </row>
    <row r="265" spans="1:23" ht="26.25" customHeight="1">
      <c r="B265" s="194" t="s">
        <v>72</v>
      </c>
      <c r="C265" s="194"/>
      <c r="D265" s="194"/>
      <c r="E265" s="194"/>
      <c r="F265" s="194"/>
      <c r="G265" s="194"/>
      <c r="H265" s="194"/>
      <c r="I265" s="194"/>
      <c r="J265" s="113" t="s">
        <v>66</v>
      </c>
      <c r="K265" s="5"/>
      <c r="L265" s="5"/>
      <c r="M265" s="6"/>
      <c r="N265" s="5"/>
      <c r="O265" s="6"/>
      <c r="P265" s="6"/>
      <c r="Q265" s="6"/>
    </row>
    <row r="266" spans="1:23" ht="20.25" customHeight="1">
      <c r="A266" s="195" t="s">
        <v>1</v>
      </c>
      <c r="B266" s="197" t="s">
        <v>2</v>
      </c>
      <c r="C266" s="205"/>
      <c r="D266" s="205"/>
      <c r="E266" s="205"/>
      <c r="F266" s="205"/>
      <c r="G266" s="205"/>
      <c r="H266" s="205"/>
      <c r="I266" s="205"/>
      <c r="J266" s="200" t="s">
        <v>3</v>
      </c>
      <c r="K266" s="191" t="s">
        <v>4</v>
      </c>
      <c r="L266" s="191" t="s">
        <v>5</v>
      </c>
      <c r="M266" s="202" t="s">
        <v>6</v>
      </c>
      <c r="N266" s="191" t="s">
        <v>7</v>
      </c>
      <c r="O266" s="189" t="s">
        <v>8</v>
      </c>
      <c r="P266" s="189" t="s">
        <v>9</v>
      </c>
      <c r="Q266" s="191" t="s">
        <v>10</v>
      </c>
    </row>
    <row r="267" spans="1:23" ht="15.75" customHeight="1">
      <c r="A267" s="204"/>
      <c r="B267" s="9" t="s">
        <v>11</v>
      </c>
      <c r="C267" s="9" t="s">
        <v>12</v>
      </c>
      <c r="D267" s="9" t="s">
        <v>13</v>
      </c>
      <c r="E267" s="9" t="s">
        <v>14</v>
      </c>
      <c r="F267" s="9" t="s">
        <v>15</v>
      </c>
      <c r="G267" s="9" t="s">
        <v>16</v>
      </c>
      <c r="H267" s="9" t="s">
        <v>17</v>
      </c>
      <c r="I267" s="9" t="s">
        <v>18</v>
      </c>
      <c r="J267" s="207"/>
      <c r="K267" s="204"/>
      <c r="L267" s="204"/>
      <c r="M267" s="204"/>
      <c r="N267" s="204"/>
      <c r="O267" s="204"/>
      <c r="P267" s="204"/>
      <c r="Q267" s="204"/>
    </row>
    <row r="268" spans="1:23" ht="15.75" customHeight="1">
      <c r="A268" s="9">
        <v>2102</v>
      </c>
      <c r="B268" s="31">
        <v>25</v>
      </c>
      <c r="C268" s="31"/>
      <c r="D268" s="31"/>
      <c r="E268" s="31"/>
      <c r="F268" s="31"/>
      <c r="G268" s="31"/>
      <c r="H268" s="31"/>
      <c r="I268" s="31"/>
      <c r="J268" s="51"/>
      <c r="K268" s="32"/>
      <c r="L268" s="33"/>
      <c r="M268" s="34"/>
      <c r="N268" s="35"/>
      <c r="O268" s="36">
        <f>B268</f>
        <v>25</v>
      </c>
      <c r="P268" s="37"/>
      <c r="Q268" s="35"/>
    </row>
    <row r="269" spans="1:23" ht="15.75" customHeight="1">
      <c r="A269" s="9">
        <v>2201</v>
      </c>
      <c r="B269" s="31"/>
      <c r="C269" s="31">
        <v>23</v>
      </c>
      <c r="D269" s="31"/>
      <c r="E269" s="31"/>
      <c r="F269" s="31"/>
      <c r="G269" s="31"/>
      <c r="H269" s="31"/>
      <c r="I269" s="31"/>
      <c r="J269" s="51"/>
      <c r="K269" s="38"/>
      <c r="L269" s="17"/>
      <c r="M269" s="39"/>
      <c r="N269" s="40">
        <f>IF(C269=0,"",C269/B268)</f>
        <v>0.92</v>
      </c>
      <c r="O269" s="41">
        <v>23</v>
      </c>
      <c r="P269" s="42">
        <f t="shared" ref="P269:P275" si="27">IF(O269=0,"",O269/O268)</f>
        <v>0.92</v>
      </c>
      <c r="Q269" s="42">
        <f t="shared" ref="Q269:Q275" si="28">IF(O269=0,"",100%-P269)</f>
        <v>7.999999999999996E-2</v>
      </c>
    </row>
    <row r="270" spans="1:23" ht="15.75" customHeight="1">
      <c r="A270" s="9">
        <v>2202</v>
      </c>
      <c r="B270" s="31"/>
      <c r="C270" s="31"/>
      <c r="D270" s="31">
        <v>17</v>
      </c>
      <c r="E270" s="31"/>
      <c r="F270" s="31"/>
      <c r="G270" s="31"/>
      <c r="H270" s="31"/>
      <c r="I270" s="31"/>
      <c r="J270" s="51"/>
      <c r="K270" s="38"/>
      <c r="L270" s="17"/>
      <c r="M270" s="39"/>
      <c r="N270" s="40">
        <f>IF(D270=0,"",D270/C269)</f>
        <v>0.73913043478260865</v>
      </c>
      <c r="O270" s="41">
        <v>18</v>
      </c>
      <c r="P270" s="42">
        <f t="shared" si="27"/>
        <v>0.78260869565217395</v>
      </c>
      <c r="Q270" s="42">
        <f t="shared" si="28"/>
        <v>0.21739130434782605</v>
      </c>
      <c r="R270" s="27">
        <f>O270/O268</f>
        <v>0.72</v>
      </c>
    </row>
    <row r="271" spans="1:23" ht="15.75" customHeight="1">
      <c r="A271" s="9">
        <v>2301</v>
      </c>
      <c r="B271" s="31"/>
      <c r="C271" s="31"/>
      <c r="D271" s="31"/>
      <c r="E271" s="31">
        <v>15</v>
      </c>
      <c r="F271" s="31"/>
      <c r="G271" s="31"/>
      <c r="H271" s="31"/>
      <c r="I271" s="31"/>
      <c r="J271" s="51"/>
      <c r="K271" s="38"/>
      <c r="L271" s="17"/>
      <c r="M271" s="39"/>
      <c r="N271" s="40">
        <f>IF(E271=0,"",E271/D270)</f>
        <v>0.88235294117647056</v>
      </c>
      <c r="O271" s="41">
        <v>15</v>
      </c>
      <c r="P271" s="42">
        <f t="shared" si="27"/>
        <v>0.83333333333333337</v>
      </c>
      <c r="Q271" s="42">
        <f t="shared" si="28"/>
        <v>0.16666666666666663</v>
      </c>
    </row>
    <row r="272" spans="1:23" ht="15.75" customHeight="1">
      <c r="A272" s="9">
        <v>2302</v>
      </c>
      <c r="B272" s="31"/>
      <c r="C272" s="31"/>
      <c r="D272" s="31"/>
      <c r="E272" s="31"/>
      <c r="F272" s="31">
        <v>15</v>
      </c>
      <c r="G272" s="31"/>
      <c r="H272" s="31"/>
      <c r="I272" s="31"/>
      <c r="J272" s="51"/>
      <c r="K272" s="38"/>
      <c r="L272" s="17"/>
      <c r="M272" s="39"/>
      <c r="N272" s="40">
        <f>IF(F272=0,"",F272/E271)</f>
        <v>1</v>
      </c>
      <c r="O272" s="41">
        <v>15</v>
      </c>
      <c r="P272" s="42">
        <f t="shared" si="27"/>
        <v>1</v>
      </c>
      <c r="Q272" s="42">
        <f t="shared" si="28"/>
        <v>0</v>
      </c>
    </row>
    <row r="273" spans="1:17" ht="15.75" customHeight="1">
      <c r="A273" s="9">
        <v>2401</v>
      </c>
      <c r="B273" s="31"/>
      <c r="C273" s="31"/>
      <c r="D273" s="31"/>
      <c r="E273" s="31"/>
      <c r="F273" s="31"/>
      <c r="G273" s="31">
        <v>15</v>
      </c>
      <c r="H273" s="31"/>
      <c r="I273" s="31"/>
      <c r="J273" s="51"/>
      <c r="K273" s="38"/>
      <c r="L273" s="17"/>
      <c r="M273" s="39"/>
      <c r="N273" s="40">
        <f>IF(G273=0,"",G273/F272)</f>
        <v>1</v>
      </c>
      <c r="O273" s="41">
        <v>15</v>
      </c>
      <c r="P273" s="42">
        <f t="shared" si="27"/>
        <v>1</v>
      </c>
      <c r="Q273" s="42">
        <f t="shared" si="28"/>
        <v>0</v>
      </c>
    </row>
    <row r="274" spans="1:17" ht="15.75" customHeight="1">
      <c r="A274" s="9">
        <v>2402</v>
      </c>
      <c r="B274" s="31"/>
      <c r="C274" s="31"/>
      <c r="D274" s="31"/>
      <c r="E274" s="31"/>
      <c r="F274" s="31"/>
      <c r="G274" s="31"/>
      <c r="H274" s="31">
        <v>15</v>
      </c>
      <c r="I274" s="31"/>
      <c r="J274" s="51"/>
      <c r="K274" s="38"/>
      <c r="L274" s="17"/>
      <c r="M274" s="39"/>
      <c r="N274" s="40">
        <f t="shared" ref="N274" si="29">IF(H274=0,"",H274/G273)</f>
        <v>1</v>
      </c>
      <c r="O274" s="41">
        <v>15</v>
      </c>
      <c r="P274" s="42">
        <f t="shared" si="27"/>
        <v>1</v>
      </c>
      <c r="Q274" s="42">
        <f t="shared" si="28"/>
        <v>0</v>
      </c>
    </row>
    <row r="275" spans="1:17" ht="15.75" customHeight="1">
      <c r="A275" s="9">
        <v>2501</v>
      </c>
      <c r="B275" s="31"/>
      <c r="C275" s="31"/>
      <c r="D275" s="31"/>
      <c r="E275" s="31"/>
      <c r="F275" s="31"/>
      <c r="G275" s="31"/>
      <c r="H275" s="31"/>
      <c r="I275" s="31">
        <v>15</v>
      </c>
      <c r="J275" s="51">
        <v>13</v>
      </c>
      <c r="K275" s="38"/>
      <c r="L275" s="17"/>
      <c r="M275" s="39"/>
      <c r="N275" s="40">
        <f>IF(I275=0,"",I275/H274)</f>
        <v>1</v>
      </c>
      <c r="O275" s="41">
        <v>15</v>
      </c>
      <c r="P275" s="42">
        <f t="shared" si="27"/>
        <v>1</v>
      </c>
      <c r="Q275" s="42">
        <f t="shared" si="28"/>
        <v>0</v>
      </c>
    </row>
    <row r="276" spans="1:17" ht="15.75" customHeight="1">
      <c r="A276" s="9">
        <v>2502</v>
      </c>
      <c r="B276" s="31"/>
      <c r="C276" s="31"/>
      <c r="D276" s="31"/>
      <c r="E276" s="31"/>
      <c r="F276" s="31"/>
      <c r="G276" s="31"/>
      <c r="H276" s="31"/>
      <c r="I276" s="31">
        <v>1</v>
      </c>
      <c r="J276" s="51"/>
      <c r="K276" s="38"/>
      <c r="L276" s="17"/>
      <c r="M276" s="17"/>
      <c r="N276" s="29"/>
      <c r="O276" s="41">
        <v>1</v>
      </c>
      <c r="P276" s="46"/>
      <c r="Q276" s="29"/>
    </row>
    <row r="277" spans="1:17" ht="15.75" customHeight="1">
      <c r="A277" s="9">
        <v>2601</v>
      </c>
      <c r="B277" s="31"/>
      <c r="C277" s="31"/>
      <c r="D277" s="31"/>
      <c r="E277" s="31"/>
      <c r="F277" s="31"/>
      <c r="G277" s="31"/>
      <c r="H277" s="31"/>
      <c r="I277" s="31">
        <v>1</v>
      </c>
      <c r="J277" s="51">
        <v>2</v>
      </c>
      <c r="K277" s="38"/>
      <c r="L277" s="17"/>
      <c r="M277" s="17"/>
      <c r="N277" s="29"/>
      <c r="O277" s="41">
        <v>2</v>
      </c>
      <c r="P277" s="46"/>
      <c r="Q277" s="29"/>
    </row>
    <row r="278" spans="1:17" ht="15.75" customHeight="1">
      <c r="A278" s="9">
        <v>2602</v>
      </c>
      <c r="B278" s="31"/>
      <c r="C278" s="31"/>
      <c r="D278" s="31"/>
      <c r="E278" s="31"/>
      <c r="F278" s="31"/>
      <c r="G278" s="31"/>
      <c r="H278" s="31"/>
      <c r="I278" s="31"/>
      <c r="J278" s="51"/>
      <c r="K278" s="38"/>
      <c r="L278" s="17"/>
      <c r="M278" s="17"/>
      <c r="N278" s="29"/>
      <c r="O278" s="44"/>
      <c r="P278" s="46"/>
      <c r="Q278" s="29"/>
    </row>
    <row r="279" spans="1:17" ht="15.75" customHeight="1">
      <c r="A279" s="9">
        <v>2701</v>
      </c>
      <c r="B279" s="31"/>
      <c r="C279" s="31"/>
      <c r="D279" s="31"/>
      <c r="E279" s="31"/>
      <c r="F279" s="31"/>
      <c r="G279" s="31"/>
      <c r="H279" s="31"/>
      <c r="I279" s="31"/>
      <c r="J279" s="51"/>
      <c r="K279" s="38"/>
      <c r="L279" s="17"/>
      <c r="M279" s="18"/>
      <c r="N279" s="29"/>
      <c r="O279" s="44"/>
      <c r="P279" s="46"/>
      <c r="Q279" s="29"/>
    </row>
    <row r="280" spans="1:17" ht="15.75" customHeight="1">
      <c r="A280" s="9">
        <v>2702</v>
      </c>
      <c r="B280" s="31"/>
      <c r="C280" s="31"/>
      <c r="D280" s="31"/>
      <c r="E280" s="31"/>
      <c r="F280" s="31"/>
      <c r="G280" s="31"/>
      <c r="H280" s="31"/>
      <c r="I280" s="31"/>
      <c r="J280" s="51"/>
      <c r="K280" s="38"/>
      <c r="L280" s="17"/>
      <c r="M280" s="18"/>
      <c r="N280" s="29"/>
      <c r="O280" s="44"/>
      <c r="P280" s="46"/>
      <c r="Q280" s="29"/>
    </row>
    <row r="281" spans="1:17" ht="15.75" customHeight="1">
      <c r="A281" s="9">
        <v>2801</v>
      </c>
      <c r="B281" s="31"/>
      <c r="C281" s="31"/>
      <c r="D281" s="31"/>
      <c r="E281" s="31"/>
      <c r="F281" s="31"/>
      <c r="G281" s="31"/>
      <c r="H281" s="31"/>
      <c r="I281" s="31"/>
      <c r="J281" s="51"/>
      <c r="K281" s="38"/>
      <c r="L281" s="17"/>
      <c r="M281" s="18"/>
      <c r="N281" s="17"/>
      <c r="O281" s="18"/>
      <c r="P281" s="28"/>
      <c r="Q281" s="29"/>
    </row>
    <row r="282" spans="1:17" ht="15.75" customHeight="1">
      <c r="A282" s="9">
        <v>2802</v>
      </c>
      <c r="B282" s="31"/>
      <c r="C282" s="31"/>
      <c r="D282" s="31"/>
      <c r="E282" s="31"/>
      <c r="F282" s="31"/>
      <c r="G282" s="31"/>
      <c r="H282" s="31"/>
      <c r="I282" s="31"/>
      <c r="J282" s="51"/>
      <c r="K282" s="38"/>
      <c r="L282" s="17"/>
      <c r="M282" s="18"/>
      <c r="N282" s="19" t="s">
        <v>48</v>
      </c>
      <c r="O282" s="20">
        <v>6</v>
      </c>
      <c r="P282" s="21">
        <f>IF(SUM(J270:J278)=0,"",SUM(J270:J278))</f>
        <v>15</v>
      </c>
      <c r="Q282" s="22" t="s">
        <v>3</v>
      </c>
    </row>
    <row r="283" spans="1:17" ht="15.75" customHeight="1">
      <c r="A283" s="9">
        <v>2901</v>
      </c>
      <c r="B283" s="31"/>
      <c r="C283" s="31"/>
      <c r="D283" s="31"/>
      <c r="E283" s="31"/>
      <c r="F283" s="31"/>
      <c r="G283" s="31"/>
      <c r="H283" s="31"/>
      <c r="I283" s="31"/>
      <c r="J283" s="51"/>
      <c r="K283" s="38"/>
      <c r="L283" s="17"/>
      <c r="M283" s="18"/>
      <c r="N283" s="23" t="s">
        <v>50</v>
      </c>
      <c r="O283" s="24">
        <f>IF(O282/B268=0,"",O282/B268)</f>
        <v>0.24</v>
      </c>
      <c r="P283" s="25">
        <f>IF(O282/P282=0,"",O282/P282)</f>
        <v>0.4</v>
      </c>
      <c r="Q283" s="26" t="s">
        <v>51</v>
      </c>
    </row>
    <row r="284" spans="1:17" ht="15.75" customHeight="1">
      <c r="A284" s="9">
        <v>2902</v>
      </c>
      <c r="B284" s="115"/>
      <c r="C284" s="115"/>
      <c r="D284" s="115"/>
      <c r="E284" s="115"/>
      <c r="F284" s="115"/>
      <c r="G284" s="115"/>
      <c r="H284" s="115"/>
      <c r="I284" s="115"/>
      <c r="J284" s="51"/>
      <c r="K284" s="47"/>
      <c r="L284" s="48"/>
      <c r="M284" s="49"/>
      <c r="N284" s="11"/>
      <c r="O284" s="12"/>
      <c r="P284" s="12"/>
      <c r="Q284" s="13"/>
    </row>
    <row r="285" spans="1:17" ht="18" customHeight="1">
      <c r="A285" s="14"/>
      <c r="B285" s="193" t="s">
        <v>37</v>
      </c>
      <c r="C285" s="193"/>
      <c r="D285" s="193"/>
      <c r="E285" s="193"/>
      <c r="F285" s="193"/>
      <c r="G285" s="193"/>
      <c r="H285" s="193"/>
      <c r="I285" s="193"/>
      <c r="J285" s="114">
        <f>SUM(J275:J284)</f>
        <v>15</v>
      </c>
      <c r="K285" s="30">
        <f>IF(J275=0,"",J275/B268)</f>
        <v>0.52</v>
      </c>
      <c r="L285" s="30">
        <f>IF(J285=0,"",J285/B268)</f>
        <v>0.6</v>
      </c>
      <c r="M285" s="30">
        <f>L285-K285</f>
        <v>7.999999999999996E-2</v>
      </c>
      <c r="N285" s="5"/>
      <c r="O285" s="6"/>
      <c r="P285" s="16"/>
      <c r="Q285" s="5"/>
    </row>
    <row r="286" spans="1:17" ht="12.75" customHeight="1">
      <c r="K286" s="5"/>
      <c r="L286" s="5"/>
      <c r="N286" s="5"/>
    </row>
    <row r="287" spans="1:17" ht="12.75" customHeight="1">
      <c r="K287" s="5"/>
      <c r="L287" s="5"/>
      <c r="N287" s="5"/>
    </row>
    <row r="288" spans="1:17" ht="26.25" customHeight="1">
      <c r="B288" s="194" t="s">
        <v>72</v>
      </c>
      <c r="C288" s="194"/>
      <c r="D288" s="194"/>
      <c r="E288" s="194"/>
      <c r="F288" s="194"/>
      <c r="G288" s="194"/>
      <c r="H288" s="194"/>
      <c r="I288" s="194"/>
      <c r="J288" s="113" t="s">
        <v>68</v>
      </c>
      <c r="K288" s="5"/>
      <c r="L288" s="5"/>
      <c r="M288" s="6"/>
      <c r="N288" s="5"/>
      <c r="O288" s="6"/>
      <c r="P288" s="6"/>
      <c r="Q288" s="6"/>
    </row>
    <row r="289" spans="1:18" ht="20.25">
      <c r="A289" s="195" t="s">
        <v>1</v>
      </c>
      <c r="B289" s="197" t="s">
        <v>2</v>
      </c>
      <c r="C289" s="205"/>
      <c r="D289" s="205"/>
      <c r="E289" s="205"/>
      <c r="F289" s="205"/>
      <c r="G289" s="205"/>
      <c r="H289" s="205"/>
      <c r="I289" s="205"/>
      <c r="J289" s="200" t="s">
        <v>3</v>
      </c>
      <c r="K289" s="191" t="s">
        <v>4</v>
      </c>
      <c r="L289" s="191" t="s">
        <v>5</v>
      </c>
      <c r="M289" s="202" t="s">
        <v>6</v>
      </c>
      <c r="N289" s="191" t="s">
        <v>7</v>
      </c>
      <c r="O289" s="189" t="s">
        <v>8</v>
      </c>
      <c r="P289" s="189" t="s">
        <v>9</v>
      </c>
      <c r="Q289" s="191" t="s">
        <v>10</v>
      </c>
    </row>
    <row r="290" spans="1:18" ht="15.75" customHeight="1">
      <c r="A290" s="204"/>
      <c r="B290" s="9" t="s">
        <v>11</v>
      </c>
      <c r="C290" s="9" t="s">
        <v>12</v>
      </c>
      <c r="D290" s="9" t="s">
        <v>13</v>
      </c>
      <c r="E290" s="9" t="s">
        <v>14</v>
      </c>
      <c r="F290" s="9" t="s">
        <v>15</v>
      </c>
      <c r="G290" s="9" t="s">
        <v>16</v>
      </c>
      <c r="H290" s="9" t="s">
        <v>17</v>
      </c>
      <c r="I290" s="9" t="s">
        <v>18</v>
      </c>
      <c r="J290" s="207"/>
      <c r="K290" s="204"/>
      <c r="L290" s="204"/>
      <c r="M290" s="204"/>
      <c r="N290" s="204"/>
      <c r="O290" s="204"/>
      <c r="P290" s="204"/>
      <c r="Q290" s="204"/>
    </row>
    <row r="291" spans="1:18" ht="15.75">
      <c r="A291" s="9">
        <v>2201</v>
      </c>
      <c r="B291" s="31">
        <v>26</v>
      </c>
      <c r="C291" s="31"/>
      <c r="D291" s="31"/>
      <c r="E291" s="31"/>
      <c r="F291" s="31"/>
      <c r="G291" s="31"/>
      <c r="H291" s="31"/>
      <c r="I291" s="31"/>
      <c r="J291" s="51"/>
      <c r="K291" s="32"/>
      <c r="L291" s="33"/>
      <c r="M291" s="34"/>
      <c r="N291" s="35"/>
      <c r="O291" s="36">
        <f>B291</f>
        <v>26</v>
      </c>
      <c r="P291" s="37"/>
      <c r="Q291" s="35"/>
    </row>
    <row r="292" spans="1:18" ht="15.75">
      <c r="A292" s="9">
        <v>2202</v>
      </c>
      <c r="B292" s="31"/>
      <c r="C292" s="31">
        <v>18</v>
      </c>
      <c r="D292" s="31"/>
      <c r="E292" s="31"/>
      <c r="F292" s="31"/>
      <c r="G292" s="31"/>
      <c r="H292" s="31"/>
      <c r="I292" s="31"/>
      <c r="J292" s="51"/>
      <c r="K292" s="38"/>
      <c r="L292" s="17"/>
      <c r="M292" s="39"/>
      <c r="N292" s="40">
        <f>IF(C292=0,"",C292/B291)</f>
        <v>0.69230769230769229</v>
      </c>
      <c r="O292" s="41">
        <v>19</v>
      </c>
      <c r="P292" s="42">
        <f t="shared" ref="P292:P298" si="30">IF(O292=0,"",O292/O291)</f>
        <v>0.73076923076923073</v>
      </c>
      <c r="Q292" s="42">
        <f t="shared" ref="Q292:Q298" si="31">IF(O292=0,"",100%-P292)</f>
        <v>0.26923076923076927</v>
      </c>
    </row>
    <row r="293" spans="1:18" ht="15.75" customHeight="1">
      <c r="A293" s="9">
        <v>2301</v>
      </c>
      <c r="B293" s="31"/>
      <c r="C293" s="31"/>
      <c r="D293" s="31">
        <v>14</v>
      </c>
      <c r="E293" s="31"/>
      <c r="F293" s="31"/>
      <c r="G293" s="31"/>
      <c r="H293" s="31"/>
      <c r="I293" s="31"/>
      <c r="J293" s="51"/>
      <c r="K293" s="38"/>
      <c r="L293" s="17"/>
      <c r="M293" s="39"/>
      <c r="N293" s="40">
        <f>IF(D293=0,"",D293/C292)</f>
        <v>0.77777777777777779</v>
      </c>
      <c r="O293" s="41">
        <v>15</v>
      </c>
      <c r="P293" s="42">
        <f t="shared" si="30"/>
        <v>0.78947368421052633</v>
      </c>
      <c r="Q293" s="42">
        <f t="shared" si="31"/>
        <v>0.21052631578947367</v>
      </c>
      <c r="R293" s="27">
        <f>O293/O291</f>
        <v>0.57692307692307687</v>
      </c>
    </row>
    <row r="294" spans="1:18" ht="15.75" customHeight="1">
      <c r="A294" s="9">
        <v>2302</v>
      </c>
      <c r="B294" s="31"/>
      <c r="C294" s="31"/>
      <c r="D294" s="31"/>
      <c r="E294" s="31">
        <v>13</v>
      </c>
      <c r="F294" s="31"/>
      <c r="G294" s="31"/>
      <c r="H294" s="31"/>
      <c r="I294" s="31"/>
      <c r="J294" s="51"/>
      <c r="K294" s="38"/>
      <c r="L294" s="17"/>
      <c r="M294" s="39"/>
      <c r="N294" s="40">
        <f>IF(E294=0,"",E294/D293)</f>
        <v>0.9285714285714286</v>
      </c>
      <c r="O294" s="41">
        <v>14</v>
      </c>
      <c r="P294" s="42">
        <f t="shared" si="30"/>
        <v>0.93333333333333335</v>
      </c>
      <c r="Q294" s="42">
        <f t="shared" si="31"/>
        <v>6.6666666666666652E-2</v>
      </c>
    </row>
    <row r="295" spans="1:18" ht="15.75" customHeight="1">
      <c r="A295" s="9">
        <v>2401</v>
      </c>
      <c r="B295" s="31"/>
      <c r="C295" s="31"/>
      <c r="D295" s="31"/>
      <c r="E295" s="31"/>
      <c r="F295" s="31">
        <v>13</v>
      </c>
      <c r="G295" s="31"/>
      <c r="H295" s="31"/>
      <c r="I295" s="31"/>
      <c r="J295" s="51"/>
      <c r="K295" s="38"/>
      <c r="L295" s="17"/>
      <c r="M295" s="39"/>
      <c r="N295" s="40">
        <f>IF(F295=0,"",F295/E294)</f>
        <v>1</v>
      </c>
      <c r="O295" s="41">
        <v>14</v>
      </c>
      <c r="P295" s="42">
        <f t="shared" si="30"/>
        <v>1</v>
      </c>
      <c r="Q295" s="42">
        <f t="shared" si="31"/>
        <v>0</v>
      </c>
    </row>
    <row r="296" spans="1:18" ht="15.75" customHeight="1">
      <c r="A296" s="9">
        <v>2402</v>
      </c>
      <c r="B296" s="31"/>
      <c r="C296" s="31"/>
      <c r="D296" s="31"/>
      <c r="E296" s="31"/>
      <c r="F296" s="31"/>
      <c r="G296" s="31">
        <v>13</v>
      </c>
      <c r="H296" s="31"/>
      <c r="I296" s="31"/>
      <c r="J296" s="51"/>
      <c r="K296" s="38"/>
      <c r="L296" s="17"/>
      <c r="M296" s="39"/>
      <c r="N296" s="40">
        <f>IF(G296=0,"",G296/F295)</f>
        <v>1</v>
      </c>
      <c r="O296" s="41">
        <v>14</v>
      </c>
      <c r="P296" s="42">
        <f t="shared" si="30"/>
        <v>1</v>
      </c>
      <c r="Q296" s="42">
        <f t="shared" si="31"/>
        <v>0</v>
      </c>
    </row>
    <row r="297" spans="1:18" ht="15.75" customHeight="1">
      <c r="A297" s="9">
        <v>2501</v>
      </c>
      <c r="B297" s="31"/>
      <c r="C297" s="31"/>
      <c r="D297" s="31"/>
      <c r="E297" s="31"/>
      <c r="F297" s="31"/>
      <c r="G297" s="31"/>
      <c r="H297" s="31">
        <v>12</v>
      </c>
      <c r="I297" s="31"/>
      <c r="J297" s="51"/>
      <c r="K297" s="38"/>
      <c r="L297" s="17"/>
      <c r="M297" s="39"/>
      <c r="N297" s="40">
        <f t="shared" ref="N297" si="32">IF(H297=0,"",H297/G296)</f>
        <v>0.92307692307692313</v>
      </c>
      <c r="O297" s="41">
        <v>13</v>
      </c>
      <c r="P297" s="42">
        <f t="shared" si="30"/>
        <v>0.9285714285714286</v>
      </c>
      <c r="Q297" s="42">
        <f t="shared" si="31"/>
        <v>7.1428571428571397E-2</v>
      </c>
    </row>
    <row r="298" spans="1:18" ht="15.75" customHeight="1">
      <c r="A298" s="9">
        <v>2502</v>
      </c>
      <c r="B298" s="31"/>
      <c r="C298" s="31"/>
      <c r="D298" s="31"/>
      <c r="E298" s="31"/>
      <c r="F298" s="31"/>
      <c r="G298" s="31"/>
      <c r="H298" s="31"/>
      <c r="I298" s="31">
        <v>12</v>
      </c>
      <c r="J298" s="51">
        <v>7</v>
      </c>
      <c r="K298" s="38"/>
      <c r="L298" s="17"/>
      <c r="M298" s="39"/>
      <c r="N298" s="40">
        <f>IF(I298=0,"",I298/H297)</f>
        <v>1</v>
      </c>
      <c r="O298" s="41">
        <v>13</v>
      </c>
      <c r="P298" s="42">
        <f t="shared" si="30"/>
        <v>1</v>
      </c>
      <c r="Q298" s="42">
        <f t="shared" si="31"/>
        <v>0</v>
      </c>
    </row>
    <row r="299" spans="1:18" ht="15.75" customHeight="1">
      <c r="A299" s="9">
        <v>2601</v>
      </c>
      <c r="B299" s="31"/>
      <c r="C299" s="31"/>
      <c r="D299" s="31"/>
      <c r="E299" s="31"/>
      <c r="F299" s="31"/>
      <c r="G299" s="31"/>
      <c r="H299" s="31"/>
      <c r="I299" s="31">
        <v>6</v>
      </c>
      <c r="J299" s="51">
        <v>2</v>
      </c>
      <c r="K299" s="38"/>
      <c r="L299" s="17"/>
      <c r="M299" s="17"/>
      <c r="N299" s="29"/>
      <c r="O299" s="41">
        <v>6</v>
      </c>
      <c r="P299" s="46"/>
      <c r="Q299" s="29"/>
    </row>
    <row r="300" spans="1:18" ht="15.75" customHeight="1">
      <c r="A300" s="9">
        <v>2602</v>
      </c>
      <c r="B300" s="31"/>
      <c r="C300" s="31"/>
      <c r="D300" s="31"/>
      <c r="E300" s="31"/>
      <c r="F300" s="31"/>
      <c r="G300" s="31"/>
      <c r="H300" s="31"/>
      <c r="I300" s="31"/>
      <c r="J300" s="51"/>
      <c r="K300" s="38"/>
      <c r="L300" s="17"/>
      <c r="M300" s="17"/>
      <c r="N300" s="29"/>
      <c r="O300" s="41"/>
      <c r="P300" s="46"/>
      <c r="Q300" s="29"/>
    </row>
    <row r="301" spans="1:18" ht="15.75" customHeight="1">
      <c r="A301" s="9">
        <v>2701</v>
      </c>
      <c r="B301" s="31"/>
      <c r="C301" s="31"/>
      <c r="D301" s="31"/>
      <c r="E301" s="31"/>
      <c r="F301" s="31"/>
      <c r="G301" s="31"/>
      <c r="H301" s="31"/>
      <c r="I301" s="31"/>
      <c r="J301" s="51"/>
      <c r="K301" s="38"/>
      <c r="L301" s="17"/>
      <c r="M301" s="17"/>
      <c r="N301" s="29"/>
      <c r="O301" s="44"/>
      <c r="P301" s="46"/>
      <c r="Q301" s="29"/>
    </row>
    <row r="302" spans="1:18" ht="15.75" customHeight="1">
      <c r="A302" s="9">
        <v>2702</v>
      </c>
      <c r="B302" s="31"/>
      <c r="C302" s="31"/>
      <c r="D302" s="31"/>
      <c r="E302" s="31"/>
      <c r="F302" s="31"/>
      <c r="G302" s="31"/>
      <c r="H302" s="31"/>
      <c r="I302" s="31"/>
      <c r="J302" s="51"/>
      <c r="K302" s="38"/>
      <c r="L302" s="17"/>
      <c r="M302" s="18"/>
      <c r="N302" s="29"/>
      <c r="O302" s="44"/>
      <c r="P302" s="46"/>
      <c r="Q302" s="29"/>
    </row>
    <row r="303" spans="1:18" ht="15.75" customHeight="1">
      <c r="A303" s="9">
        <v>2801</v>
      </c>
      <c r="B303" s="31"/>
      <c r="C303" s="31"/>
      <c r="D303" s="31"/>
      <c r="E303" s="31"/>
      <c r="F303" s="31"/>
      <c r="G303" s="31"/>
      <c r="H303" s="31"/>
      <c r="I303" s="31"/>
      <c r="J303" s="51"/>
      <c r="K303" s="38"/>
      <c r="L303" s="17"/>
      <c r="M303" s="18"/>
      <c r="N303" s="29"/>
      <c r="O303" s="44"/>
      <c r="P303" s="46"/>
      <c r="Q303" s="29"/>
    </row>
    <row r="304" spans="1:18" ht="15.75" customHeight="1">
      <c r="A304" s="9">
        <v>2802</v>
      </c>
      <c r="B304" s="31"/>
      <c r="C304" s="31"/>
      <c r="D304" s="31"/>
      <c r="E304" s="31"/>
      <c r="F304" s="31"/>
      <c r="G304" s="31"/>
      <c r="H304" s="31"/>
      <c r="I304" s="31"/>
      <c r="J304" s="51"/>
      <c r="K304" s="38"/>
      <c r="L304" s="17"/>
      <c r="M304" s="18"/>
      <c r="N304" s="17"/>
      <c r="O304" s="18"/>
      <c r="P304" s="28"/>
      <c r="Q304" s="29"/>
    </row>
    <row r="305" spans="1:18" ht="15.75" customHeight="1">
      <c r="A305" s="9">
        <v>2901</v>
      </c>
      <c r="B305" s="31"/>
      <c r="C305" s="31"/>
      <c r="D305" s="31"/>
      <c r="E305" s="31"/>
      <c r="F305" s="31"/>
      <c r="G305" s="31"/>
      <c r="H305" s="31"/>
      <c r="I305" s="31"/>
      <c r="J305" s="51"/>
      <c r="K305" s="38"/>
      <c r="L305" s="17"/>
      <c r="M305" s="18"/>
      <c r="N305" s="19" t="s">
        <v>48</v>
      </c>
      <c r="O305" s="20"/>
      <c r="P305" s="21">
        <f>IF(SUM(J293:J301)=0,"",SUM(J293:J301))</f>
        <v>9</v>
      </c>
      <c r="Q305" s="22" t="s">
        <v>3</v>
      </c>
    </row>
    <row r="306" spans="1:18" ht="15.75" customHeight="1">
      <c r="A306" s="9">
        <v>2902</v>
      </c>
      <c r="B306" s="31"/>
      <c r="C306" s="31"/>
      <c r="D306" s="31"/>
      <c r="E306" s="31"/>
      <c r="F306" s="31"/>
      <c r="G306" s="31"/>
      <c r="H306" s="31"/>
      <c r="I306" s="31"/>
      <c r="J306" s="51"/>
      <c r="K306" s="38"/>
      <c r="L306" s="17"/>
      <c r="M306" s="18"/>
      <c r="N306" s="23" t="s">
        <v>50</v>
      </c>
      <c r="O306" s="24" t="str">
        <f>IF(O305/B291=0,"",O305/B291)</f>
        <v/>
      </c>
      <c r="P306" s="25"/>
      <c r="Q306" s="26" t="s">
        <v>51</v>
      </c>
    </row>
    <row r="307" spans="1:18" ht="15.75" customHeight="1">
      <c r="A307" s="9">
        <v>3001</v>
      </c>
      <c r="B307" s="115"/>
      <c r="C307" s="115"/>
      <c r="D307" s="115"/>
      <c r="E307" s="115"/>
      <c r="F307" s="115"/>
      <c r="G307" s="115"/>
      <c r="H307" s="115"/>
      <c r="I307" s="115"/>
      <c r="J307" s="51"/>
      <c r="K307" s="47"/>
      <c r="L307" s="48"/>
      <c r="M307" s="49"/>
      <c r="N307" s="11"/>
      <c r="O307" s="12"/>
      <c r="P307" s="12"/>
      <c r="Q307" s="13"/>
    </row>
    <row r="308" spans="1:18" ht="18" customHeight="1">
      <c r="A308" s="14"/>
      <c r="B308" s="193" t="s">
        <v>37</v>
      </c>
      <c r="C308" s="193"/>
      <c r="D308" s="193"/>
      <c r="E308" s="193"/>
      <c r="F308" s="193"/>
      <c r="G308" s="193"/>
      <c r="H308" s="193"/>
      <c r="I308" s="193"/>
      <c r="J308" s="114">
        <f>SUM(J298:J307)</f>
        <v>9</v>
      </c>
      <c r="K308" s="30">
        <f>IF(J298=0,"",J298/B291)</f>
        <v>0.26923076923076922</v>
      </c>
      <c r="L308" s="30">
        <f>IF(J308=0,"",J308/B291)</f>
        <v>0.34615384615384615</v>
      </c>
      <c r="M308" s="30">
        <f>L308-K308</f>
        <v>7.6923076923076927E-2</v>
      </c>
      <c r="N308" s="5"/>
      <c r="O308" s="6"/>
      <c r="P308" s="16"/>
      <c r="Q308" s="5"/>
    </row>
    <row r="309" spans="1:18" ht="12.75" customHeight="1">
      <c r="K309" s="5"/>
      <c r="L309" s="5"/>
      <c r="N309" s="5"/>
    </row>
    <row r="310" spans="1:18" ht="12.75" customHeight="1">
      <c r="K310" s="5"/>
      <c r="L310" s="5"/>
      <c r="N310" s="5"/>
    </row>
    <row r="311" spans="1:18" ht="26.25" customHeight="1">
      <c r="B311" s="194" t="s">
        <v>72</v>
      </c>
      <c r="C311" s="194"/>
      <c r="D311" s="194"/>
      <c r="E311" s="194"/>
      <c r="F311" s="194"/>
      <c r="G311" s="194"/>
      <c r="H311" s="194"/>
      <c r="I311" s="194"/>
      <c r="J311" s="113" t="s">
        <v>69</v>
      </c>
      <c r="K311" s="5"/>
      <c r="L311" s="5"/>
      <c r="M311" s="6"/>
      <c r="N311" s="5"/>
      <c r="O311" s="6"/>
      <c r="P311" s="6"/>
      <c r="Q311" s="6"/>
    </row>
    <row r="312" spans="1:18" ht="20.25" customHeight="1">
      <c r="A312" s="195" t="s">
        <v>1</v>
      </c>
      <c r="B312" s="197" t="s">
        <v>2</v>
      </c>
      <c r="C312" s="205"/>
      <c r="D312" s="205"/>
      <c r="E312" s="205"/>
      <c r="F312" s="205"/>
      <c r="G312" s="205"/>
      <c r="H312" s="205"/>
      <c r="I312" s="205"/>
      <c r="J312" s="200" t="s">
        <v>3</v>
      </c>
      <c r="K312" s="191" t="s">
        <v>4</v>
      </c>
      <c r="L312" s="191" t="s">
        <v>5</v>
      </c>
      <c r="M312" s="202" t="s">
        <v>6</v>
      </c>
      <c r="N312" s="191" t="s">
        <v>7</v>
      </c>
      <c r="O312" s="189" t="s">
        <v>8</v>
      </c>
      <c r="P312" s="189" t="s">
        <v>9</v>
      </c>
      <c r="Q312" s="191" t="s">
        <v>10</v>
      </c>
    </row>
    <row r="313" spans="1:18" ht="15.75" customHeight="1">
      <c r="A313" s="204"/>
      <c r="B313" s="9" t="s">
        <v>11</v>
      </c>
      <c r="C313" s="9" t="s">
        <v>12</v>
      </c>
      <c r="D313" s="9" t="s">
        <v>13</v>
      </c>
      <c r="E313" s="9" t="s">
        <v>14</v>
      </c>
      <c r="F313" s="9" t="s">
        <v>15</v>
      </c>
      <c r="G313" s="9" t="s">
        <v>16</v>
      </c>
      <c r="H313" s="9" t="s">
        <v>17</v>
      </c>
      <c r="I313" s="9" t="s">
        <v>18</v>
      </c>
      <c r="J313" s="207"/>
      <c r="K313" s="204"/>
      <c r="L313" s="204"/>
      <c r="M313" s="204"/>
      <c r="N313" s="204"/>
      <c r="O313" s="204"/>
      <c r="P313" s="204"/>
      <c r="Q313" s="204"/>
    </row>
    <row r="314" spans="1:18" ht="15.75" customHeight="1">
      <c r="A314" s="9">
        <v>2202</v>
      </c>
      <c r="B314" s="31">
        <v>21</v>
      </c>
      <c r="C314" s="31"/>
      <c r="D314" s="31"/>
      <c r="E314" s="31"/>
      <c r="F314" s="31"/>
      <c r="G314" s="31"/>
      <c r="H314" s="31"/>
      <c r="I314" s="31"/>
      <c r="J314" s="51"/>
      <c r="K314" s="32"/>
      <c r="L314" s="33"/>
      <c r="M314" s="34"/>
      <c r="N314" s="35"/>
      <c r="O314" s="36">
        <f>B314</f>
        <v>21</v>
      </c>
      <c r="P314" s="37"/>
      <c r="Q314" s="35"/>
    </row>
    <row r="315" spans="1:18" ht="15.75" customHeight="1">
      <c r="A315" s="9">
        <v>2301</v>
      </c>
      <c r="B315" s="31"/>
      <c r="C315" s="31">
        <v>20</v>
      </c>
      <c r="D315" s="31"/>
      <c r="E315" s="31"/>
      <c r="F315" s="31"/>
      <c r="G315" s="31"/>
      <c r="H315" s="31"/>
      <c r="I315" s="31"/>
      <c r="J315" s="51"/>
      <c r="K315" s="38"/>
      <c r="L315" s="17"/>
      <c r="M315" s="39"/>
      <c r="N315" s="40">
        <f>IF(C315=0,"",C315/B314)</f>
        <v>0.95238095238095233</v>
      </c>
      <c r="O315" s="41">
        <v>20</v>
      </c>
      <c r="P315" s="42">
        <f t="shared" ref="P315:P323" si="33">IF(O315=0,"",O315/O314)</f>
        <v>0.95238095238095233</v>
      </c>
      <c r="Q315" s="42">
        <f t="shared" ref="Q315:Q323" si="34">IF(O315=0,"",100%-P315)</f>
        <v>4.7619047619047672E-2</v>
      </c>
    </row>
    <row r="316" spans="1:18" ht="15.75" customHeight="1">
      <c r="A316" s="9">
        <v>2302</v>
      </c>
      <c r="B316" s="31"/>
      <c r="C316" s="31"/>
      <c r="D316" s="31">
        <v>19</v>
      </c>
      <c r="E316" s="31"/>
      <c r="F316" s="31"/>
      <c r="G316" s="31"/>
      <c r="H316" s="31"/>
      <c r="I316" s="31"/>
      <c r="J316" s="51"/>
      <c r="K316" s="38"/>
      <c r="L316" s="17"/>
      <c r="M316" s="39"/>
      <c r="N316" s="40">
        <f>IF(D316=0,"",D316/C315)</f>
        <v>0.95</v>
      </c>
      <c r="O316" s="41">
        <v>20</v>
      </c>
      <c r="P316" s="42">
        <f t="shared" si="33"/>
        <v>1</v>
      </c>
      <c r="Q316" s="42">
        <f t="shared" si="34"/>
        <v>0</v>
      </c>
      <c r="R316" s="27">
        <f>O316/O314</f>
        <v>0.95238095238095233</v>
      </c>
    </row>
    <row r="317" spans="1:18" ht="15.75" customHeight="1">
      <c r="A317" s="9">
        <v>2401</v>
      </c>
      <c r="B317" s="31"/>
      <c r="C317" s="31"/>
      <c r="D317" s="31"/>
      <c r="E317" s="31">
        <v>16</v>
      </c>
      <c r="F317" s="31"/>
      <c r="G317" s="31"/>
      <c r="H317" s="31"/>
      <c r="I317" s="31"/>
      <c r="J317" s="51"/>
      <c r="K317" s="38"/>
      <c r="L317" s="17"/>
      <c r="M317" s="39"/>
      <c r="N317" s="40">
        <f>IF(E317=0,"",E317/D316)</f>
        <v>0.84210526315789469</v>
      </c>
      <c r="O317" s="41">
        <v>16</v>
      </c>
      <c r="P317" s="42">
        <f t="shared" si="33"/>
        <v>0.8</v>
      </c>
      <c r="Q317" s="42">
        <f t="shared" si="34"/>
        <v>0.19999999999999996</v>
      </c>
    </row>
    <row r="318" spans="1:18" ht="15.75" customHeight="1">
      <c r="A318" s="9">
        <v>2402</v>
      </c>
      <c r="B318" s="31"/>
      <c r="C318" s="31"/>
      <c r="D318" s="31"/>
      <c r="E318" s="31"/>
      <c r="F318" s="31">
        <v>16</v>
      </c>
      <c r="G318" s="31"/>
      <c r="H318" s="31"/>
      <c r="I318" s="31"/>
      <c r="J318" s="51"/>
      <c r="K318" s="38"/>
      <c r="L318" s="17"/>
      <c r="M318" s="39"/>
      <c r="N318" s="40">
        <f>IF(F318=0,"",F318/E317)</f>
        <v>1</v>
      </c>
      <c r="O318" s="41">
        <v>16</v>
      </c>
      <c r="P318" s="42">
        <f t="shared" si="33"/>
        <v>1</v>
      </c>
      <c r="Q318" s="42">
        <f t="shared" si="34"/>
        <v>0</v>
      </c>
    </row>
    <row r="319" spans="1:18" ht="15.75" customHeight="1">
      <c r="A319" s="9">
        <v>2501</v>
      </c>
      <c r="B319" s="31"/>
      <c r="C319" s="31"/>
      <c r="D319" s="31"/>
      <c r="E319" s="31"/>
      <c r="F319" s="31"/>
      <c r="G319" s="31">
        <v>16</v>
      </c>
      <c r="H319" s="31"/>
      <c r="I319" s="31"/>
      <c r="J319" s="51"/>
      <c r="K319" s="38"/>
      <c r="L319" s="17"/>
      <c r="M319" s="39"/>
      <c r="N319" s="40">
        <f>IF(G319=0,"",G319/F318)</f>
        <v>1</v>
      </c>
      <c r="O319" s="41">
        <v>16</v>
      </c>
      <c r="P319" s="42">
        <f t="shared" si="33"/>
        <v>1</v>
      </c>
      <c r="Q319" s="42">
        <f t="shared" si="34"/>
        <v>0</v>
      </c>
    </row>
    <row r="320" spans="1:18" ht="15.75" customHeight="1">
      <c r="A320" s="9">
        <v>2502</v>
      </c>
      <c r="B320" s="31"/>
      <c r="C320" s="31"/>
      <c r="D320" s="31"/>
      <c r="E320" s="31"/>
      <c r="F320" s="31"/>
      <c r="G320" s="31"/>
      <c r="H320" s="31">
        <v>15</v>
      </c>
      <c r="I320" s="31"/>
      <c r="J320" s="51"/>
      <c r="K320" s="38"/>
      <c r="L320" s="17"/>
      <c r="M320" s="39"/>
      <c r="N320" s="40">
        <f t="shared" ref="N320:N323" si="35">IF(H320=0,"",H320/G319)</f>
        <v>0.9375</v>
      </c>
      <c r="O320" s="41">
        <v>15</v>
      </c>
      <c r="P320" s="42">
        <f t="shared" si="33"/>
        <v>0.9375</v>
      </c>
      <c r="Q320" s="42">
        <f t="shared" si="34"/>
        <v>6.25E-2</v>
      </c>
    </row>
    <row r="321" spans="1:18" ht="15.75" customHeight="1">
      <c r="A321" s="9">
        <v>2601</v>
      </c>
      <c r="B321" s="31"/>
      <c r="C321" s="31"/>
      <c r="D321" s="31"/>
      <c r="E321" s="31"/>
      <c r="F321" s="31"/>
      <c r="G321" s="31"/>
      <c r="H321" s="31"/>
      <c r="I321" s="31">
        <v>13</v>
      </c>
      <c r="J321" s="51">
        <v>9</v>
      </c>
      <c r="K321" s="38"/>
      <c r="L321" s="17"/>
      <c r="M321" s="39"/>
      <c r="N321" s="40">
        <f>IF(I321=0,"",I321/H320)</f>
        <v>0.8666666666666667</v>
      </c>
      <c r="O321" s="41">
        <v>15</v>
      </c>
      <c r="P321" s="42">
        <f t="shared" si="33"/>
        <v>1</v>
      </c>
      <c r="Q321" s="42">
        <f t="shared" si="34"/>
        <v>0</v>
      </c>
    </row>
    <row r="322" spans="1:18" ht="15.75" customHeight="1">
      <c r="A322" s="9">
        <v>2602</v>
      </c>
      <c r="B322" s="31"/>
      <c r="C322" s="31"/>
      <c r="D322" s="31"/>
      <c r="E322" s="31"/>
      <c r="F322" s="31"/>
      <c r="G322" s="31"/>
      <c r="H322" s="31"/>
      <c r="I322" s="31"/>
      <c r="J322" s="51"/>
      <c r="K322" s="38"/>
      <c r="L322" s="17"/>
      <c r="M322" s="39"/>
      <c r="N322" s="40" t="str">
        <f t="shared" si="35"/>
        <v/>
      </c>
      <c r="O322" s="41"/>
      <c r="P322" s="42" t="str">
        <f t="shared" si="33"/>
        <v/>
      </c>
      <c r="Q322" s="42" t="str">
        <f t="shared" si="34"/>
        <v/>
      </c>
    </row>
    <row r="323" spans="1:18" ht="15.75" customHeight="1">
      <c r="A323" s="9">
        <v>2701</v>
      </c>
      <c r="B323" s="31"/>
      <c r="C323" s="31"/>
      <c r="D323" s="31"/>
      <c r="E323" s="31"/>
      <c r="F323" s="31"/>
      <c r="G323" s="31"/>
      <c r="H323" s="31"/>
      <c r="I323" s="31"/>
      <c r="J323" s="51"/>
      <c r="K323" s="38"/>
      <c r="L323" s="17"/>
      <c r="M323" s="39"/>
      <c r="N323" s="40" t="str">
        <f t="shared" si="35"/>
        <v/>
      </c>
      <c r="O323" s="41"/>
      <c r="P323" s="42" t="str">
        <f t="shared" si="33"/>
        <v/>
      </c>
      <c r="Q323" s="42" t="str">
        <f t="shared" si="34"/>
        <v/>
      </c>
    </row>
    <row r="324" spans="1:18" ht="15.75" customHeight="1">
      <c r="A324" s="9">
        <v>2702</v>
      </c>
      <c r="B324" s="31"/>
      <c r="C324" s="31"/>
      <c r="D324" s="31"/>
      <c r="E324" s="31"/>
      <c r="F324" s="31"/>
      <c r="G324" s="31"/>
      <c r="H324" s="31"/>
      <c r="I324" s="31"/>
      <c r="J324" s="51"/>
      <c r="K324" s="38"/>
      <c r="L324" s="17"/>
      <c r="M324" s="18"/>
      <c r="N324" s="43"/>
      <c r="O324" s="44"/>
      <c r="P324" s="45"/>
      <c r="Q324" s="43"/>
    </row>
    <row r="325" spans="1:18" ht="15.75" customHeight="1">
      <c r="A325" s="9">
        <v>2801</v>
      </c>
      <c r="B325" s="31"/>
      <c r="C325" s="31"/>
      <c r="D325" s="31"/>
      <c r="E325" s="31"/>
      <c r="F325" s="31"/>
      <c r="G325" s="31"/>
      <c r="H325" s="31"/>
      <c r="I325" s="31"/>
      <c r="J325" s="51"/>
      <c r="K325" s="38"/>
      <c r="L325" s="17"/>
      <c r="M325" s="18"/>
      <c r="N325" s="29"/>
      <c r="O325" s="44"/>
      <c r="P325" s="46"/>
      <c r="Q325" s="29"/>
    </row>
    <row r="326" spans="1:18" ht="15.75" customHeight="1">
      <c r="A326" s="9">
        <v>2802</v>
      </c>
      <c r="B326" s="31"/>
      <c r="C326" s="31"/>
      <c r="D326" s="31"/>
      <c r="E326" s="31"/>
      <c r="F326" s="31"/>
      <c r="G326" s="31"/>
      <c r="H326" s="31"/>
      <c r="I326" s="31"/>
      <c r="J326" s="51"/>
      <c r="K326" s="38"/>
      <c r="L326" s="17"/>
      <c r="M326" s="18"/>
      <c r="N326" s="29"/>
      <c r="O326" s="44"/>
      <c r="P326" s="46"/>
      <c r="Q326" s="29"/>
    </row>
    <row r="327" spans="1:18" ht="15.75" customHeight="1">
      <c r="A327" s="9">
        <v>2901</v>
      </c>
      <c r="B327" s="31"/>
      <c r="C327" s="31"/>
      <c r="D327" s="31"/>
      <c r="E327" s="31"/>
      <c r="F327" s="31"/>
      <c r="G327" s="31"/>
      <c r="H327" s="31"/>
      <c r="I327" s="31"/>
      <c r="J327" s="51"/>
      <c r="K327" s="38"/>
      <c r="L327" s="17"/>
      <c r="M327" s="18"/>
      <c r="N327" s="17"/>
      <c r="O327" s="18"/>
      <c r="P327" s="28"/>
      <c r="Q327" s="29"/>
    </row>
    <row r="328" spans="1:18" ht="15.75" customHeight="1">
      <c r="A328" s="9">
        <v>2902</v>
      </c>
      <c r="B328" s="31"/>
      <c r="C328" s="31"/>
      <c r="D328" s="31"/>
      <c r="E328" s="31"/>
      <c r="F328" s="31"/>
      <c r="G328" s="31"/>
      <c r="H328" s="31"/>
      <c r="I328" s="31"/>
      <c r="J328" s="51"/>
      <c r="K328" s="38"/>
      <c r="L328" s="17"/>
      <c r="M328" s="18"/>
      <c r="N328" s="19" t="s">
        <v>48</v>
      </c>
      <c r="O328" s="20"/>
      <c r="P328" s="21">
        <f>IF(SUM(J316:J324)=0,"",SUM(J316:J324))</f>
        <v>9</v>
      </c>
      <c r="Q328" s="22" t="s">
        <v>3</v>
      </c>
    </row>
    <row r="329" spans="1:18" ht="15.75" customHeight="1">
      <c r="A329" s="9">
        <v>3001</v>
      </c>
      <c r="B329" s="31"/>
      <c r="C329" s="31"/>
      <c r="D329" s="31"/>
      <c r="E329" s="31"/>
      <c r="F329" s="31"/>
      <c r="G329" s="31"/>
      <c r="H329" s="31"/>
      <c r="I329" s="31"/>
      <c r="J329" s="51"/>
      <c r="K329" s="38"/>
      <c r="L329" s="17"/>
      <c r="M329" s="18"/>
      <c r="N329" s="23" t="s">
        <v>50</v>
      </c>
      <c r="O329" s="24" t="str">
        <f>IF(O328/B314=0,"",O328/B314)</f>
        <v/>
      </c>
      <c r="P329" s="25"/>
      <c r="Q329" s="26" t="s">
        <v>51</v>
      </c>
    </row>
    <row r="330" spans="1:18" ht="15.75" customHeight="1">
      <c r="A330" s="9">
        <v>3002</v>
      </c>
      <c r="B330" s="115"/>
      <c r="C330" s="115"/>
      <c r="D330" s="115"/>
      <c r="E330" s="115"/>
      <c r="F330" s="115"/>
      <c r="G330" s="115"/>
      <c r="H330" s="115"/>
      <c r="I330" s="115"/>
      <c r="J330" s="51"/>
      <c r="K330" s="47"/>
      <c r="L330" s="48"/>
      <c r="M330" s="49"/>
      <c r="N330" s="11"/>
      <c r="O330" s="12"/>
      <c r="P330" s="12"/>
      <c r="Q330" s="13"/>
    </row>
    <row r="331" spans="1:18" ht="18" customHeight="1">
      <c r="A331" s="14"/>
      <c r="B331" s="193" t="s">
        <v>37</v>
      </c>
      <c r="C331" s="193"/>
      <c r="D331" s="193"/>
      <c r="E331" s="193"/>
      <c r="F331" s="193"/>
      <c r="G331" s="193"/>
      <c r="H331" s="193"/>
      <c r="I331" s="193"/>
      <c r="J331" s="114">
        <f>SUM(J321:J327)</f>
        <v>9</v>
      </c>
      <c r="K331" s="30">
        <f>IF(J321=0,"",J321/B314)</f>
        <v>0.42857142857142855</v>
      </c>
      <c r="L331" s="30">
        <f>IF(J331=0,"",J331/B314)</f>
        <v>0.42857142857142855</v>
      </c>
      <c r="M331" s="30">
        <f>L331-K331</f>
        <v>0</v>
      </c>
      <c r="N331" s="5"/>
      <c r="O331" s="6"/>
      <c r="P331" s="16"/>
      <c r="Q331" s="5"/>
    </row>
    <row r="332" spans="1:18" ht="12.75" customHeight="1">
      <c r="K332" s="5"/>
      <c r="L332" s="5"/>
      <c r="N332" s="5"/>
    </row>
    <row r="333" spans="1:18" ht="12.75" customHeight="1">
      <c r="K333" s="5"/>
      <c r="L333" s="5"/>
      <c r="N333" s="5"/>
    </row>
    <row r="334" spans="1:18" ht="26.25">
      <c r="A334" s="71"/>
      <c r="B334" s="194" t="s">
        <v>72</v>
      </c>
      <c r="C334" s="194"/>
      <c r="D334" s="194"/>
      <c r="E334" s="194"/>
      <c r="F334" s="194"/>
      <c r="G334" s="194"/>
      <c r="H334" s="194"/>
      <c r="I334" s="194"/>
      <c r="J334" s="113" t="s">
        <v>70</v>
      </c>
      <c r="K334" s="5"/>
      <c r="L334" s="5"/>
      <c r="M334" s="6"/>
      <c r="N334" s="5"/>
      <c r="O334" s="6"/>
      <c r="P334" s="6"/>
      <c r="Q334" s="6"/>
      <c r="R334" s="71"/>
    </row>
    <row r="335" spans="1:18" ht="20.25">
      <c r="A335" s="195" t="s">
        <v>1</v>
      </c>
      <c r="B335" s="197" t="s">
        <v>2</v>
      </c>
      <c r="C335" s="205"/>
      <c r="D335" s="205"/>
      <c r="E335" s="205"/>
      <c r="F335" s="205"/>
      <c r="G335" s="205"/>
      <c r="H335" s="205"/>
      <c r="I335" s="205"/>
      <c r="J335" s="200" t="s">
        <v>3</v>
      </c>
      <c r="K335" s="191" t="s">
        <v>4</v>
      </c>
      <c r="L335" s="191" t="s">
        <v>5</v>
      </c>
      <c r="M335" s="202" t="s">
        <v>6</v>
      </c>
      <c r="N335" s="191" t="s">
        <v>7</v>
      </c>
      <c r="O335" s="189" t="s">
        <v>8</v>
      </c>
      <c r="P335" s="189" t="s">
        <v>9</v>
      </c>
      <c r="Q335" s="191" t="s">
        <v>10</v>
      </c>
      <c r="R335" s="71"/>
    </row>
    <row r="336" spans="1:18" ht="15.75">
      <c r="A336" s="204"/>
      <c r="B336" s="9" t="s">
        <v>11</v>
      </c>
      <c r="C336" s="9" t="s">
        <v>12</v>
      </c>
      <c r="D336" s="9" t="s">
        <v>13</v>
      </c>
      <c r="E336" s="9" t="s">
        <v>14</v>
      </c>
      <c r="F336" s="9" t="s">
        <v>15</v>
      </c>
      <c r="G336" s="9" t="s">
        <v>16</v>
      </c>
      <c r="H336" s="9" t="s">
        <v>17</v>
      </c>
      <c r="I336" s="9" t="s">
        <v>18</v>
      </c>
      <c r="J336" s="207"/>
      <c r="K336" s="204"/>
      <c r="L336" s="204"/>
      <c r="M336" s="204"/>
      <c r="N336" s="204"/>
      <c r="O336" s="204"/>
      <c r="P336" s="204"/>
      <c r="Q336" s="204"/>
      <c r="R336" s="71"/>
    </row>
    <row r="337" spans="1:18" ht="15.75">
      <c r="A337" s="9">
        <v>2301</v>
      </c>
      <c r="B337" s="31">
        <v>12</v>
      </c>
      <c r="C337" s="31"/>
      <c r="D337" s="31"/>
      <c r="E337" s="31"/>
      <c r="F337" s="31"/>
      <c r="G337" s="31"/>
      <c r="H337" s="31"/>
      <c r="I337" s="31"/>
      <c r="J337" s="51"/>
      <c r="K337" s="32"/>
      <c r="L337" s="33"/>
      <c r="M337" s="34"/>
      <c r="N337" s="35"/>
      <c r="O337" s="36">
        <f>B337</f>
        <v>12</v>
      </c>
      <c r="P337" s="37"/>
      <c r="Q337" s="35"/>
      <c r="R337" s="71"/>
    </row>
    <row r="338" spans="1:18" ht="15.75">
      <c r="A338" s="9">
        <v>2302</v>
      </c>
      <c r="B338" s="31"/>
      <c r="C338" s="31">
        <v>12</v>
      </c>
      <c r="D338" s="31"/>
      <c r="E338" s="31"/>
      <c r="F338" s="31"/>
      <c r="G338" s="31"/>
      <c r="H338" s="31"/>
      <c r="I338" s="31"/>
      <c r="J338" s="51"/>
      <c r="K338" s="38"/>
      <c r="L338" s="17"/>
      <c r="M338" s="39"/>
      <c r="N338" s="40">
        <f>IF(C338=0,"",C338/B337)</f>
        <v>1</v>
      </c>
      <c r="O338" s="41">
        <v>12</v>
      </c>
      <c r="P338" s="42">
        <f t="shared" ref="P338:P346" si="36">IF(O338=0,"",O338/O337)</f>
        <v>1</v>
      </c>
      <c r="Q338" s="42">
        <f t="shared" ref="Q338:Q346" si="37">IF(O338=0,"",100%-P338)</f>
        <v>0</v>
      </c>
      <c r="R338" s="71"/>
    </row>
    <row r="339" spans="1:18" ht="15.75">
      <c r="A339" s="9">
        <v>2401</v>
      </c>
      <c r="B339" s="31"/>
      <c r="C339" s="31"/>
      <c r="D339" s="31">
        <v>12</v>
      </c>
      <c r="E339" s="31"/>
      <c r="F339" s="31"/>
      <c r="G339" s="31"/>
      <c r="H339" s="31"/>
      <c r="I339" s="31"/>
      <c r="J339" s="51"/>
      <c r="K339" s="38"/>
      <c r="L339" s="17"/>
      <c r="M339" s="39"/>
      <c r="N339" s="40">
        <f>IF(D339=0,"",D339/C338)</f>
        <v>1</v>
      </c>
      <c r="O339" s="41">
        <v>12</v>
      </c>
      <c r="P339" s="42">
        <f t="shared" si="36"/>
        <v>1</v>
      </c>
      <c r="Q339" s="42">
        <f t="shared" si="37"/>
        <v>0</v>
      </c>
      <c r="R339" s="27">
        <f>O339/O337</f>
        <v>1</v>
      </c>
    </row>
    <row r="340" spans="1:18" ht="15.75">
      <c r="A340" s="9">
        <v>2402</v>
      </c>
      <c r="B340" s="31"/>
      <c r="C340" s="31"/>
      <c r="D340" s="31"/>
      <c r="E340" s="31">
        <v>12</v>
      </c>
      <c r="F340" s="31"/>
      <c r="G340" s="31"/>
      <c r="H340" s="31"/>
      <c r="I340" s="31"/>
      <c r="J340" s="51"/>
      <c r="K340" s="38"/>
      <c r="L340" s="17"/>
      <c r="M340" s="39"/>
      <c r="N340" s="40">
        <f>IF(E340=0,"",E340/D339)</f>
        <v>1</v>
      </c>
      <c r="O340" s="41">
        <v>12</v>
      </c>
      <c r="P340" s="42">
        <f t="shared" si="36"/>
        <v>1</v>
      </c>
      <c r="Q340" s="42">
        <f t="shared" si="37"/>
        <v>0</v>
      </c>
      <c r="R340" s="71"/>
    </row>
    <row r="341" spans="1:18" ht="15.75">
      <c r="A341" s="9">
        <v>2501</v>
      </c>
      <c r="B341" s="31"/>
      <c r="C341" s="31"/>
      <c r="D341" s="31"/>
      <c r="E341" s="31"/>
      <c r="F341" s="31">
        <v>11</v>
      </c>
      <c r="G341" s="31"/>
      <c r="H341" s="31"/>
      <c r="I341" s="31"/>
      <c r="J341" s="51"/>
      <c r="K341" s="38"/>
      <c r="L341" s="17"/>
      <c r="M341" s="39"/>
      <c r="N341" s="40">
        <f>IF(F341=0,"",F341/E340)</f>
        <v>0.91666666666666663</v>
      </c>
      <c r="O341" s="41">
        <v>12</v>
      </c>
      <c r="P341" s="42">
        <f t="shared" si="36"/>
        <v>1</v>
      </c>
      <c r="Q341" s="42">
        <f t="shared" si="37"/>
        <v>0</v>
      </c>
      <c r="R341" s="71"/>
    </row>
    <row r="342" spans="1:18" ht="15.75">
      <c r="A342" s="9">
        <v>2502</v>
      </c>
      <c r="B342" s="31"/>
      <c r="C342" s="31"/>
      <c r="D342" s="31"/>
      <c r="E342" s="31"/>
      <c r="F342" s="31"/>
      <c r="G342" s="31">
        <v>11</v>
      </c>
      <c r="H342" s="31"/>
      <c r="I342" s="31"/>
      <c r="J342" s="51"/>
      <c r="K342" s="38"/>
      <c r="L342" s="17"/>
      <c r="M342" s="39"/>
      <c r="N342" s="40">
        <f>IF(G342=0,"",G342/F341)</f>
        <v>1</v>
      </c>
      <c r="O342" s="41">
        <v>11</v>
      </c>
      <c r="P342" s="42">
        <f t="shared" si="36"/>
        <v>0.91666666666666663</v>
      </c>
      <c r="Q342" s="42">
        <f t="shared" si="37"/>
        <v>8.333333333333337E-2</v>
      </c>
      <c r="R342" s="71"/>
    </row>
    <row r="343" spans="1:18" ht="15.75">
      <c r="A343" s="9">
        <v>2601</v>
      </c>
      <c r="B343" s="31"/>
      <c r="C343" s="31"/>
      <c r="D343" s="31"/>
      <c r="E343" s="31"/>
      <c r="F343" s="31"/>
      <c r="G343" s="31"/>
      <c r="H343" s="31">
        <v>11</v>
      </c>
      <c r="I343" s="31"/>
      <c r="J343" s="51"/>
      <c r="K343" s="38"/>
      <c r="L343" s="17"/>
      <c r="M343" s="39"/>
      <c r="N343" s="40">
        <f t="shared" ref="N343:N346" si="38">IF(H343=0,"",H343/G342)</f>
        <v>1</v>
      </c>
      <c r="O343" s="41">
        <v>11</v>
      </c>
      <c r="P343" s="42">
        <f t="shared" si="36"/>
        <v>1</v>
      </c>
      <c r="Q343" s="42">
        <f t="shared" si="37"/>
        <v>0</v>
      </c>
      <c r="R343" s="71"/>
    </row>
    <row r="344" spans="1:18" ht="15.75">
      <c r="A344" s="9">
        <v>2602</v>
      </c>
      <c r="B344" s="31"/>
      <c r="C344" s="31"/>
      <c r="D344" s="31"/>
      <c r="E344" s="31"/>
      <c r="F344" s="31"/>
      <c r="G344" s="31"/>
      <c r="H344" s="31"/>
      <c r="I344" s="31"/>
      <c r="J344" s="51"/>
      <c r="K344" s="38"/>
      <c r="L344" s="17"/>
      <c r="M344" s="39"/>
      <c r="N344" s="40" t="str">
        <f t="shared" si="38"/>
        <v/>
      </c>
      <c r="O344" s="41"/>
      <c r="P344" s="42" t="str">
        <f t="shared" si="36"/>
        <v/>
      </c>
      <c r="Q344" s="42" t="str">
        <f t="shared" si="37"/>
        <v/>
      </c>
      <c r="R344" s="71"/>
    </row>
    <row r="345" spans="1:18" ht="15.75">
      <c r="A345" s="9">
        <v>2701</v>
      </c>
      <c r="B345" s="31"/>
      <c r="C345" s="31"/>
      <c r="D345" s="31"/>
      <c r="E345" s="31"/>
      <c r="F345" s="31"/>
      <c r="G345" s="31"/>
      <c r="H345" s="31"/>
      <c r="I345" s="31"/>
      <c r="J345" s="51"/>
      <c r="K345" s="38"/>
      <c r="L345" s="17"/>
      <c r="M345" s="39"/>
      <c r="N345" s="40" t="str">
        <f t="shared" si="38"/>
        <v/>
      </c>
      <c r="O345" s="41"/>
      <c r="P345" s="42" t="str">
        <f t="shared" si="36"/>
        <v/>
      </c>
      <c r="Q345" s="42" t="str">
        <f t="shared" si="37"/>
        <v/>
      </c>
      <c r="R345" s="71"/>
    </row>
    <row r="346" spans="1:18" ht="15.75">
      <c r="A346" s="9">
        <v>2702</v>
      </c>
      <c r="B346" s="31"/>
      <c r="C346" s="31"/>
      <c r="D346" s="31"/>
      <c r="E346" s="31"/>
      <c r="F346" s="31"/>
      <c r="G346" s="31"/>
      <c r="H346" s="31"/>
      <c r="I346" s="31"/>
      <c r="J346" s="51"/>
      <c r="K346" s="38"/>
      <c r="L346" s="17"/>
      <c r="M346" s="39"/>
      <c r="N346" s="40" t="str">
        <f t="shared" si="38"/>
        <v/>
      </c>
      <c r="O346" s="41"/>
      <c r="P346" s="42" t="str">
        <f t="shared" si="36"/>
        <v/>
      </c>
      <c r="Q346" s="42" t="str">
        <f t="shared" si="37"/>
        <v/>
      </c>
      <c r="R346" s="71"/>
    </row>
    <row r="347" spans="1:18" ht="15.75">
      <c r="A347" s="9">
        <v>2801</v>
      </c>
      <c r="B347" s="31"/>
      <c r="C347" s="31"/>
      <c r="D347" s="31"/>
      <c r="E347" s="31"/>
      <c r="F347" s="31"/>
      <c r="G347" s="31"/>
      <c r="H347" s="31"/>
      <c r="I347" s="31"/>
      <c r="J347" s="51"/>
      <c r="K347" s="38"/>
      <c r="L347" s="17"/>
      <c r="M347" s="18"/>
      <c r="N347" s="43"/>
      <c r="O347" s="44"/>
      <c r="P347" s="45"/>
      <c r="Q347" s="43"/>
      <c r="R347" s="71"/>
    </row>
    <row r="348" spans="1:18" ht="15.75">
      <c r="A348" s="9">
        <v>2802</v>
      </c>
      <c r="B348" s="31"/>
      <c r="C348" s="31"/>
      <c r="D348" s="31"/>
      <c r="E348" s="31"/>
      <c r="F348" s="31"/>
      <c r="G348" s="31"/>
      <c r="H348" s="31"/>
      <c r="I348" s="31"/>
      <c r="J348" s="51"/>
      <c r="K348" s="38"/>
      <c r="L348" s="17"/>
      <c r="M348" s="18"/>
      <c r="N348" s="29"/>
      <c r="O348" s="44"/>
      <c r="P348" s="46"/>
      <c r="Q348" s="29"/>
      <c r="R348" s="71"/>
    </row>
    <row r="349" spans="1:18" ht="15.75">
      <c r="A349" s="9">
        <v>2901</v>
      </c>
      <c r="B349" s="31"/>
      <c r="C349" s="31"/>
      <c r="D349" s="31"/>
      <c r="E349" s="31"/>
      <c r="F349" s="31"/>
      <c r="G349" s="31"/>
      <c r="H349" s="31"/>
      <c r="I349" s="31"/>
      <c r="J349" s="51"/>
      <c r="K349" s="38"/>
      <c r="L349" s="17"/>
      <c r="M349" s="18"/>
      <c r="N349" s="29"/>
      <c r="O349" s="44"/>
      <c r="P349" s="46"/>
      <c r="Q349" s="29"/>
      <c r="R349" s="71"/>
    </row>
    <row r="350" spans="1:18" ht="15.75">
      <c r="A350" s="9">
        <v>2902</v>
      </c>
      <c r="B350" s="31"/>
      <c r="C350" s="31"/>
      <c r="D350" s="31"/>
      <c r="E350" s="31"/>
      <c r="F350" s="31"/>
      <c r="G350" s="31"/>
      <c r="H350" s="31"/>
      <c r="I350" s="31"/>
      <c r="J350" s="51"/>
      <c r="K350" s="38"/>
      <c r="L350" s="17"/>
      <c r="M350" s="18"/>
      <c r="N350" s="17"/>
      <c r="O350" s="18"/>
      <c r="P350" s="28"/>
      <c r="Q350" s="29"/>
      <c r="R350" s="71"/>
    </row>
    <row r="351" spans="1:18" ht="15.75">
      <c r="A351" s="9">
        <v>3001</v>
      </c>
      <c r="B351" s="31"/>
      <c r="C351" s="31"/>
      <c r="D351" s="31"/>
      <c r="E351" s="31"/>
      <c r="F351" s="31"/>
      <c r="G351" s="31"/>
      <c r="H351" s="31"/>
      <c r="I351" s="31"/>
      <c r="J351" s="51"/>
      <c r="K351" s="38"/>
      <c r="L351" s="17"/>
      <c r="M351" s="18"/>
      <c r="N351" s="19" t="s">
        <v>48</v>
      </c>
      <c r="O351" s="20"/>
      <c r="P351" s="21" t="str">
        <f>IF(SUM(J339:J347)=0,"",SUM(J339:J347))</f>
        <v/>
      </c>
      <c r="Q351" s="22" t="s">
        <v>3</v>
      </c>
      <c r="R351" s="71"/>
    </row>
    <row r="352" spans="1:18" ht="15.75">
      <c r="A352" s="9">
        <v>3002</v>
      </c>
      <c r="B352" s="31"/>
      <c r="C352" s="31"/>
      <c r="D352" s="31"/>
      <c r="E352" s="31"/>
      <c r="F352" s="31"/>
      <c r="G352" s="31"/>
      <c r="H352" s="31"/>
      <c r="I352" s="31"/>
      <c r="J352" s="51"/>
      <c r="K352" s="38"/>
      <c r="L352" s="17"/>
      <c r="M352" s="18"/>
      <c r="N352" s="23" t="s">
        <v>50</v>
      </c>
      <c r="O352" s="24" t="str">
        <f>IF(O351/B337=0,"",O351/B337)</f>
        <v/>
      </c>
      <c r="P352" s="25"/>
      <c r="Q352" s="26" t="s">
        <v>51</v>
      </c>
      <c r="R352" s="71"/>
    </row>
    <row r="353" spans="1:18" ht="15.75">
      <c r="A353" s="9">
        <v>3101</v>
      </c>
      <c r="B353" s="115"/>
      <c r="C353" s="115"/>
      <c r="D353" s="115"/>
      <c r="E353" s="115"/>
      <c r="F353" s="115"/>
      <c r="G353" s="115"/>
      <c r="H353" s="115"/>
      <c r="I353" s="115"/>
      <c r="J353" s="51"/>
      <c r="K353" s="47"/>
      <c r="L353" s="48"/>
      <c r="M353" s="49"/>
      <c r="N353" s="11"/>
      <c r="O353" s="12"/>
      <c r="P353" s="12"/>
      <c r="Q353" s="13"/>
      <c r="R353" s="71"/>
    </row>
    <row r="354" spans="1:18" ht="18" customHeight="1">
      <c r="A354" s="14"/>
      <c r="B354" s="193" t="s">
        <v>37</v>
      </c>
      <c r="C354" s="193"/>
      <c r="D354" s="193"/>
      <c r="E354" s="193"/>
      <c r="F354" s="193"/>
      <c r="G354" s="193"/>
      <c r="H354" s="193"/>
      <c r="I354" s="193"/>
      <c r="J354" s="114">
        <f>SUM(J346:J350)</f>
        <v>0</v>
      </c>
      <c r="K354" s="30" t="str">
        <f>IF(J346=0,"",J346/B337)</f>
        <v/>
      </c>
      <c r="L354" s="30" t="str">
        <f>IF(J354=0,"",J354/B337)</f>
        <v/>
      </c>
      <c r="M354" s="30"/>
      <c r="N354" s="5"/>
      <c r="O354" s="6"/>
      <c r="P354" s="16"/>
      <c r="Q354" s="5"/>
      <c r="R354" s="71"/>
    </row>
    <row r="355" spans="1:18" ht="12.75" customHeight="1">
      <c r="K355" s="5"/>
      <c r="L355" s="5"/>
      <c r="N355" s="5"/>
    </row>
    <row r="356" spans="1:18" ht="12.75" customHeight="1">
      <c r="K356" s="5"/>
      <c r="L356" s="5"/>
      <c r="N356" s="5"/>
    </row>
    <row r="357" spans="1:18" ht="26.25">
      <c r="A357" s="76"/>
      <c r="B357" s="194" t="s">
        <v>72</v>
      </c>
      <c r="C357" s="194"/>
      <c r="D357" s="194"/>
      <c r="E357" s="194"/>
      <c r="F357" s="194"/>
      <c r="G357" s="194"/>
      <c r="H357" s="194"/>
      <c r="I357" s="194"/>
      <c r="J357" s="113" t="s">
        <v>71</v>
      </c>
      <c r="K357" s="5"/>
      <c r="L357" s="5"/>
      <c r="M357" s="6"/>
      <c r="N357" s="5"/>
      <c r="O357" s="6"/>
      <c r="P357" s="6"/>
      <c r="Q357" s="6"/>
      <c r="R357" s="76"/>
    </row>
    <row r="358" spans="1:18" ht="20.25">
      <c r="A358" s="195" t="s">
        <v>1</v>
      </c>
      <c r="B358" s="197" t="s">
        <v>2</v>
      </c>
      <c r="C358" s="205"/>
      <c r="D358" s="205"/>
      <c r="E358" s="205"/>
      <c r="F358" s="205"/>
      <c r="G358" s="205"/>
      <c r="H358" s="205"/>
      <c r="I358" s="205"/>
      <c r="J358" s="200" t="s">
        <v>3</v>
      </c>
      <c r="K358" s="191" t="s">
        <v>4</v>
      </c>
      <c r="L358" s="191" t="s">
        <v>5</v>
      </c>
      <c r="M358" s="202" t="s">
        <v>6</v>
      </c>
      <c r="N358" s="191" t="s">
        <v>7</v>
      </c>
      <c r="O358" s="189" t="s">
        <v>8</v>
      </c>
      <c r="P358" s="189" t="s">
        <v>9</v>
      </c>
      <c r="Q358" s="191" t="s">
        <v>10</v>
      </c>
      <c r="R358" s="76"/>
    </row>
    <row r="359" spans="1:18" ht="15.75">
      <c r="A359" s="204"/>
      <c r="B359" s="9" t="s">
        <v>11</v>
      </c>
      <c r="C359" s="9" t="s">
        <v>12</v>
      </c>
      <c r="D359" s="9" t="s">
        <v>13</v>
      </c>
      <c r="E359" s="9" t="s">
        <v>14</v>
      </c>
      <c r="F359" s="9" t="s">
        <v>15</v>
      </c>
      <c r="G359" s="9" t="s">
        <v>16</v>
      </c>
      <c r="H359" s="9" t="s">
        <v>17</v>
      </c>
      <c r="I359" s="9" t="s">
        <v>18</v>
      </c>
      <c r="J359" s="207"/>
      <c r="K359" s="204"/>
      <c r="L359" s="204"/>
      <c r="M359" s="204"/>
      <c r="N359" s="204"/>
      <c r="O359" s="204"/>
      <c r="P359" s="204"/>
      <c r="Q359" s="204"/>
      <c r="R359" s="76"/>
    </row>
    <row r="360" spans="1:18" ht="15.75">
      <c r="A360" s="9">
        <v>2302</v>
      </c>
      <c r="B360" s="31">
        <v>27</v>
      </c>
      <c r="C360" s="31"/>
      <c r="D360" s="31"/>
      <c r="E360" s="31"/>
      <c r="F360" s="31"/>
      <c r="G360" s="31"/>
      <c r="H360" s="31"/>
      <c r="I360" s="31"/>
      <c r="J360" s="51"/>
      <c r="K360" s="32"/>
      <c r="L360" s="33"/>
      <c r="M360" s="34"/>
      <c r="N360" s="35"/>
      <c r="O360" s="36">
        <f>B360</f>
        <v>27</v>
      </c>
      <c r="P360" s="37"/>
      <c r="Q360" s="35"/>
      <c r="R360" s="76"/>
    </row>
    <row r="361" spans="1:18" ht="15.75">
      <c r="A361" s="9">
        <v>2401</v>
      </c>
      <c r="B361" s="31"/>
      <c r="C361" s="31">
        <v>23</v>
      </c>
      <c r="D361" s="31"/>
      <c r="E361" s="31"/>
      <c r="F361" s="31"/>
      <c r="G361" s="31"/>
      <c r="H361" s="31"/>
      <c r="I361" s="31"/>
      <c r="J361" s="51"/>
      <c r="K361" s="38"/>
      <c r="L361" s="17"/>
      <c r="M361" s="39"/>
      <c r="N361" s="40">
        <f>IF(C361=0,"",C361/B360)</f>
        <v>0.85185185185185186</v>
      </c>
      <c r="O361" s="41">
        <v>23</v>
      </c>
      <c r="P361" s="42">
        <f t="shared" ref="P361:P369" si="39">IF(O361=0,"",O361/O360)</f>
        <v>0.85185185185185186</v>
      </c>
      <c r="Q361" s="42">
        <f t="shared" ref="Q361:Q369" si="40">IF(O361=0,"",100%-P361)</f>
        <v>0.14814814814814814</v>
      </c>
      <c r="R361" s="76"/>
    </row>
    <row r="362" spans="1:18" ht="15.75">
      <c r="A362" s="9">
        <v>2402</v>
      </c>
      <c r="B362" s="31"/>
      <c r="C362" s="31"/>
      <c r="D362" s="31">
        <v>19</v>
      </c>
      <c r="E362" s="31"/>
      <c r="F362" s="31"/>
      <c r="G362" s="31"/>
      <c r="H362" s="31"/>
      <c r="I362" s="31"/>
      <c r="J362" s="51"/>
      <c r="K362" s="38"/>
      <c r="L362" s="17"/>
      <c r="M362" s="39"/>
      <c r="N362" s="40">
        <f>IF(D362=0,"",D362/C361)</f>
        <v>0.82608695652173914</v>
      </c>
      <c r="O362" s="41">
        <v>19</v>
      </c>
      <c r="P362" s="42">
        <f t="shared" si="39"/>
        <v>0.82608695652173914</v>
      </c>
      <c r="Q362" s="42">
        <f t="shared" si="40"/>
        <v>0.17391304347826086</v>
      </c>
      <c r="R362" s="27">
        <f>O362/O360</f>
        <v>0.70370370370370372</v>
      </c>
    </row>
    <row r="363" spans="1:18" ht="15.75">
      <c r="A363" s="9">
        <v>2501</v>
      </c>
      <c r="B363" s="31"/>
      <c r="C363" s="31"/>
      <c r="D363" s="31"/>
      <c r="E363" s="31">
        <v>19</v>
      </c>
      <c r="F363" s="31"/>
      <c r="G363" s="31"/>
      <c r="H363" s="31"/>
      <c r="I363" s="31"/>
      <c r="J363" s="51"/>
      <c r="K363" s="38"/>
      <c r="L363" s="17"/>
      <c r="M363" s="39"/>
      <c r="N363" s="40">
        <f>IF(E363=0,"",E363/D362)</f>
        <v>1</v>
      </c>
      <c r="O363" s="41">
        <v>19</v>
      </c>
      <c r="P363" s="42">
        <f t="shared" si="39"/>
        <v>1</v>
      </c>
      <c r="Q363" s="42">
        <f t="shared" si="40"/>
        <v>0</v>
      </c>
      <c r="R363" s="76"/>
    </row>
    <row r="364" spans="1:18" ht="15.75">
      <c r="A364" s="9">
        <v>2502</v>
      </c>
      <c r="B364" s="31"/>
      <c r="C364" s="31"/>
      <c r="D364" s="31"/>
      <c r="E364" s="31"/>
      <c r="F364" s="31">
        <v>17</v>
      </c>
      <c r="G364" s="31"/>
      <c r="H364" s="31"/>
      <c r="I364" s="31"/>
      <c r="J364" s="51"/>
      <c r="K364" s="38"/>
      <c r="L364" s="17"/>
      <c r="M364" s="39"/>
      <c r="N364" s="40">
        <f>IF(F364=0,"",F364/E363)</f>
        <v>0.89473684210526316</v>
      </c>
      <c r="O364" s="41">
        <v>17</v>
      </c>
      <c r="P364" s="42">
        <f t="shared" si="39"/>
        <v>0.89473684210526316</v>
      </c>
      <c r="Q364" s="42">
        <f t="shared" si="40"/>
        <v>0.10526315789473684</v>
      </c>
      <c r="R364" s="76"/>
    </row>
    <row r="365" spans="1:18" ht="15.75">
      <c r="A365" s="9">
        <v>2601</v>
      </c>
      <c r="B365" s="31"/>
      <c r="C365" s="31"/>
      <c r="D365" s="31"/>
      <c r="E365" s="31"/>
      <c r="F365" s="31"/>
      <c r="G365" s="31">
        <v>14</v>
      </c>
      <c r="H365" s="31"/>
      <c r="I365" s="31"/>
      <c r="J365" s="51"/>
      <c r="K365" s="38"/>
      <c r="L365" s="17"/>
      <c r="M365" s="39"/>
      <c r="N365" s="40">
        <f>IF(G365=0,"",G365/F364)</f>
        <v>0.82352941176470584</v>
      </c>
      <c r="O365" s="41">
        <v>14</v>
      </c>
      <c r="P365" s="42">
        <f t="shared" si="39"/>
        <v>0.82352941176470584</v>
      </c>
      <c r="Q365" s="42">
        <f t="shared" si="40"/>
        <v>0.17647058823529416</v>
      </c>
      <c r="R365" s="76"/>
    </row>
    <row r="366" spans="1:18" ht="15.75">
      <c r="A366" s="9">
        <v>2602</v>
      </c>
      <c r="B366" s="31"/>
      <c r="C366" s="31"/>
      <c r="D366" s="31"/>
      <c r="E366" s="31"/>
      <c r="F366" s="31"/>
      <c r="G366" s="31"/>
      <c r="H366" s="31"/>
      <c r="I366" s="31"/>
      <c r="J366" s="51"/>
      <c r="K366" s="38"/>
      <c r="L366" s="17"/>
      <c r="M366" s="39"/>
      <c r="N366" s="40" t="str">
        <f t="shared" ref="N366:N369" si="41">IF(H366=0,"",H366/G365)</f>
        <v/>
      </c>
      <c r="O366" s="41"/>
      <c r="P366" s="42" t="str">
        <f t="shared" si="39"/>
        <v/>
      </c>
      <c r="Q366" s="42" t="str">
        <f t="shared" si="40"/>
        <v/>
      </c>
      <c r="R366" s="76"/>
    </row>
    <row r="367" spans="1:18" ht="15.75">
      <c r="A367" s="9">
        <v>2701</v>
      </c>
      <c r="B367" s="31"/>
      <c r="C367" s="31"/>
      <c r="D367" s="31"/>
      <c r="E367" s="31"/>
      <c r="F367" s="31"/>
      <c r="G367" s="31"/>
      <c r="H367" s="31"/>
      <c r="I367" s="31"/>
      <c r="J367" s="51"/>
      <c r="K367" s="38"/>
      <c r="L367" s="17"/>
      <c r="M367" s="39"/>
      <c r="N367" s="40" t="str">
        <f t="shared" si="41"/>
        <v/>
      </c>
      <c r="O367" s="41"/>
      <c r="P367" s="42" t="str">
        <f t="shared" si="39"/>
        <v/>
      </c>
      <c r="Q367" s="42" t="str">
        <f t="shared" si="40"/>
        <v/>
      </c>
      <c r="R367" s="76"/>
    </row>
    <row r="368" spans="1:18" ht="15.75">
      <c r="A368" s="9">
        <v>2702</v>
      </c>
      <c r="B368" s="31"/>
      <c r="C368" s="31"/>
      <c r="D368" s="31"/>
      <c r="E368" s="31"/>
      <c r="F368" s="31"/>
      <c r="G368" s="31"/>
      <c r="H368" s="31"/>
      <c r="I368" s="31"/>
      <c r="J368" s="51"/>
      <c r="K368" s="38"/>
      <c r="L368" s="17"/>
      <c r="M368" s="39"/>
      <c r="N368" s="40" t="str">
        <f t="shared" si="41"/>
        <v/>
      </c>
      <c r="O368" s="41"/>
      <c r="P368" s="42" t="str">
        <f t="shared" si="39"/>
        <v/>
      </c>
      <c r="Q368" s="42" t="str">
        <f t="shared" si="40"/>
        <v/>
      </c>
      <c r="R368" s="76"/>
    </row>
    <row r="369" spans="1:18" ht="15.75">
      <c r="A369" s="9">
        <v>2801</v>
      </c>
      <c r="B369" s="31"/>
      <c r="C369" s="31"/>
      <c r="D369" s="31"/>
      <c r="E369" s="31"/>
      <c r="F369" s="31"/>
      <c r="G369" s="31"/>
      <c r="H369" s="31"/>
      <c r="I369" s="31"/>
      <c r="J369" s="51"/>
      <c r="K369" s="38"/>
      <c r="L369" s="17"/>
      <c r="M369" s="39"/>
      <c r="N369" s="40" t="str">
        <f t="shared" si="41"/>
        <v/>
      </c>
      <c r="O369" s="41"/>
      <c r="P369" s="42" t="str">
        <f t="shared" si="39"/>
        <v/>
      </c>
      <c r="Q369" s="42" t="str">
        <f t="shared" si="40"/>
        <v/>
      </c>
      <c r="R369" s="76"/>
    </row>
    <row r="370" spans="1:18" ht="15.75">
      <c r="A370" s="9">
        <v>2802</v>
      </c>
      <c r="B370" s="31"/>
      <c r="C370" s="31"/>
      <c r="D370" s="31"/>
      <c r="E370" s="31"/>
      <c r="F370" s="31"/>
      <c r="G370" s="31"/>
      <c r="H370" s="31"/>
      <c r="I370" s="31"/>
      <c r="J370" s="51"/>
      <c r="K370" s="38"/>
      <c r="L370" s="17"/>
      <c r="M370" s="18"/>
      <c r="N370" s="43"/>
      <c r="O370" s="44"/>
      <c r="P370" s="45"/>
      <c r="Q370" s="43"/>
      <c r="R370" s="76"/>
    </row>
    <row r="371" spans="1:18" ht="15.75">
      <c r="A371" s="9">
        <v>2901</v>
      </c>
      <c r="B371" s="31"/>
      <c r="C371" s="31"/>
      <c r="D371" s="31"/>
      <c r="E371" s="31"/>
      <c r="F371" s="31"/>
      <c r="G371" s="31"/>
      <c r="H371" s="31"/>
      <c r="I371" s="31"/>
      <c r="J371" s="51"/>
      <c r="K371" s="38"/>
      <c r="L371" s="17"/>
      <c r="M371" s="18"/>
      <c r="N371" s="29"/>
      <c r="O371" s="44"/>
      <c r="P371" s="46"/>
      <c r="Q371" s="29"/>
      <c r="R371" s="76"/>
    </row>
    <row r="372" spans="1:18" ht="15.75">
      <c r="A372" s="9">
        <v>2902</v>
      </c>
      <c r="B372" s="31"/>
      <c r="C372" s="31"/>
      <c r="D372" s="31"/>
      <c r="E372" s="31"/>
      <c r="F372" s="31"/>
      <c r="G372" s="31"/>
      <c r="H372" s="31"/>
      <c r="I372" s="31"/>
      <c r="J372" s="51"/>
      <c r="K372" s="38"/>
      <c r="L372" s="17"/>
      <c r="M372" s="18"/>
      <c r="N372" s="29"/>
      <c r="O372" s="44"/>
      <c r="P372" s="46"/>
      <c r="Q372" s="29"/>
      <c r="R372" s="76"/>
    </row>
    <row r="373" spans="1:18" ht="15.75">
      <c r="A373" s="9">
        <v>3001</v>
      </c>
      <c r="B373" s="31"/>
      <c r="C373" s="31"/>
      <c r="D373" s="31"/>
      <c r="E373" s="31"/>
      <c r="F373" s="31"/>
      <c r="G373" s="31"/>
      <c r="H373" s="31"/>
      <c r="I373" s="31"/>
      <c r="J373" s="51"/>
      <c r="K373" s="38"/>
      <c r="L373" s="17"/>
      <c r="M373" s="18"/>
      <c r="N373" s="17"/>
      <c r="O373" s="18"/>
      <c r="P373" s="28"/>
      <c r="Q373" s="29"/>
      <c r="R373" s="76"/>
    </row>
    <row r="374" spans="1:18" ht="15.75">
      <c r="A374" s="9">
        <v>3002</v>
      </c>
      <c r="B374" s="31"/>
      <c r="C374" s="31"/>
      <c r="D374" s="31"/>
      <c r="E374" s="31"/>
      <c r="F374" s="31"/>
      <c r="G374" s="31"/>
      <c r="H374" s="31"/>
      <c r="I374" s="31"/>
      <c r="J374" s="51"/>
      <c r="K374" s="38"/>
      <c r="L374" s="17"/>
      <c r="M374" s="18"/>
      <c r="N374" s="19" t="s">
        <v>48</v>
      </c>
      <c r="O374" s="20"/>
      <c r="P374" s="21" t="str">
        <f>IF(SUM(J362:J370)=0,"",SUM(J362:J370))</f>
        <v/>
      </c>
      <c r="Q374" s="22" t="s">
        <v>3</v>
      </c>
      <c r="R374" s="76"/>
    </row>
    <row r="375" spans="1:18" ht="15.75">
      <c r="A375" s="9">
        <v>3101</v>
      </c>
      <c r="B375" s="31"/>
      <c r="C375" s="31"/>
      <c r="D375" s="31"/>
      <c r="E375" s="31"/>
      <c r="F375" s="31"/>
      <c r="G375" s="31"/>
      <c r="H375" s="31"/>
      <c r="I375" s="31"/>
      <c r="J375" s="51"/>
      <c r="K375" s="38"/>
      <c r="L375" s="17"/>
      <c r="M375" s="18"/>
      <c r="N375" s="23" t="s">
        <v>50</v>
      </c>
      <c r="O375" s="24" t="str">
        <f>IF(O374/B360=0,"",O374/B360)</f>
        <v/>
      </c>
      <c r="P375" s="25"/>
      <c r="Q375" s="26" t="s">
        <v>51</v>
      </c>
      <c r="R375" s="76"/>
    </row>
    <row r="376" spans="1:18" ht="15.75">
      <c r="A376" s="9">
        <v>3102</v>
      </c>
      <c r="B376" s="115"/>
      <c r="C376" s="115"/>
      <c r="D376" s="115"/>
      <c r="E376" s="115"/>
      <c r="F376" s="115"/>
      <c r="G376" s="115"/>
      <c r="H376" s="115"/>
      <c r="I376" s="115"/>
      <c r="J376" s="51"/>
      <c r="K376" s="47"/>
      <c r="L376" s="48"/>
      <c r="M376" s="49"/>
      <c r="N376" s="11"/>
      <c r="O376" s="12"/>
      <c r="P376" s="12"/>
      <c r="Q376" s="13"/>
      <c r="R376" s="76"/>
    </row>
    <row r="377" spans="1:18" ht="18" customHeight="1">
      <c r="A377" s="14"/>
      <c r="B377" s="193" t="s">
        <v>37</v>
      </c>
      <c r="C377" s="193"/>
      <c r="D377" s="193"/>
      <c r="E377" s="193"/>
      <c r="F377" s="193"/>
      <c r="G377" s="193"/>
      <c r="H377" s="193"/>
      <c r="I377" s="193"/>
      <c r="J377" s="114">
        <f>SUM(J369:J373)</f>
        <v>0</v>
      </c>
      <c r="K377" s="30" t="str">
        <f>IF(J369=0,"",J369/B360)</f>
        <v/>
      </c>
      <c r="L377" s="30" t="str">
        <f>IF(J377=0,"",J377/B360)</f>
        <v/>
      </c>
      <c r="M377" s="30"/>
      <c r="N377" s="5"/>
      <c r="O377" s="6"/>
      <c r="P377" s="16"/>
      <c r="Q377" s="5"/>
      <c r="R377" s="76"/>
    </row>
    <row r="378" spans="1:18" ht="12.75" customHeight="1">
      <c r="K378" s="5"/>
      <c r="L378" s="5"/>
      <c r="N378" s="5"/>
    </row>
    <row r="379" spans="1:18" ht="12.75">
      <c r="K379" s="5"/>
      <c r="L379" s="5"/>
      <c r="N379" s="5"/>
    </row>
    <row r="380" spans="1:18" ht="26.25">
      <c r="A380" s="78"/>
      <c r="B380" s="194" t="s">
        <v>72</v>
      </c>
      <c r="C380" s="194"/>
      <c r="D380" s="194"/>
      <c r="E380" s="194"/>
      <c r="F380" s="194"/>
      <c r="G380" s="194"/>
      <c r="H380" s="194"/>
      <c r="I380" s="194"/>
      <c r="J380" s="113" t="s">
        <v>73</v>
      </c>
      <c r="K380" s="5"/>
      <c r="L380" s="5"/>
      <c r="M380" s="6"/>
      <c r="N380" s="5"/>
      <c r="O380" s="6"/>
      <c r="P380" s="6"/>
      <c r="Q380" s="6"/>
      <c r="R380" s="78"/>
    </row>
    <row r="381" spans="1:18" ht="20.25">
      <c r="A381" s="195" t="s">
        <v>1</v>
      </c>
      <c r="B381" s="197" t="s">
        <v>2</v>
      </c>
      <c r="C381" s="205"/>
      <c r="D381" s="205"/>
      <c r="E381" s="205"/>
      <c r="F381" s="205"/>
      <c r="G381" s="205"/>
      <c r="H381" s="205"/>
      <c r="I381" s="205"/>
      <c r="J381" s="200" t="s">
        <v>3</v>
      </c>
      <c r="K381" s="191" t="s">
        <v>4</v>
      </c>
      <c r="L381" s="191" t="s">
        <v>5</v>
      </c>
      <c r="M381" s="202" t="s">
        <v>6</v>
      </c>
      <c r="N381" s="191" t="s">
        <v>7</v>
      </c>
      <c r="O381" s="189" t="s">
        <v>8</v>
      </c>
      <c r="P381" s="189" t="s">
        <v>9</v>
      </c>
      <c r="Q381" s="191" t="s">
        <v>10</v>
      </c>
      <c r="R381" s="78"/>
    </row>
    <row r="382" spans="1:18" ht="15.75">
      <c r="A382" s="204"/>
      <c r="B382" s="9" t="s">
        <v>11</v>
      </c>
      <c r="C382" s="9" t="s">
        <v>12</v>
      </c>
      <c r="D382" s="9" t="s">
        <v>13</v>
      </c>
      <c r="E382" s="9" t="s">
        <v>14</v>
      </c>
      <c r="F382" s="9" t="s">
        <v>15</v>
      </c>
      <c r="G382" s="9" t="s">
        <v>16</v>
      </c>
      <c r="H382" s="9" t="s">
        <v>17</v>
      </c>
      <c r="I382" s="9" t="s">
        <v>18</v>
      </c>
      <c r="J382" s="207"/>
      <c r="K382" s="204"/>
      <c r="L382" s="204"/>
      <c r="M382" s="204"/>
      <c r="N382" s="204"/>
      <c r="O382" s="204"/>
      <c r="P382" s="204"/>
      <c r="Q382" s="204"/>
      <c r="R382" s="78"/>
    </row>
    <row r="383" spans="1:18" ht="15.75">
      <c r="A383" s="9">
        <v>2401</v>
      </c>
      <c r="B383" s="31">
        <v>16</v>
      </c>
      <c r="C383" s="31"/>
      <c r="D383" s="31"/>
      <c r="E383" s="31"/>
      <c r="F383" s="31"/>
      <c r="G383" s="31"/>
      <c r="H383" s="31"/>
      <c r="I383" s="31"/>
      <c r="J383" s="51"/>
      <c r="K383" s="32"/>
      <c r="L383" s="33"/>
      <c r="M383" s="34"/>
      <c r="N383" s="35"/>
      <c r="O383" s="36">
        <f>B383</f>
        <v>16</v>
      </c>
      <c r="P383" s="37"/>
      <c r="Q383" s="35"/>
      <c r="R383" s="78"/>
    </row>
    <row r="384" spans="1:18" ht="15.75">
      <c r="A384" s="9">
        <v>2402</v>
      </c>
      <c r="B384" s="31"/>
      <c r="C384" s="31">
        <v>11</v>
      </c>
      <c r="D384" s="31"/>
      <c r="E384" s="31"/>
      <c r="F384" s="31"/>
      <c r="G384" s="31"/>
      <c r="H384" s="31"/>
      <c r="I384" s="31"/>
      <c r="J384" s="51"/>
      <c r="K384" s="38"/>
      <c r="L384" s="17"/>
      <c r="M384" s="39"/>
      <c r="N384" s="40">
        <f>IF(C384=0,"",C384/B383)</f>
        <v>0.6875</v>
      </c>
      <c r="O384" s="41">
        <v>11</v>
      </c>
      <c r="P384" s="42">
        <f t="shared" ref="P384:P392" si="42">IF(O384=0,"",O384/O383)</f>
        <v>0.6875</v>
      </c>
      <c r="Q384" s="42">
        <f t="shared" ref="Q384:Q392" si="43">IF(O384=0,"",100%-P384)</f>
        <v>0.3125</v>
      </c>
      <c r="R384" s="78"/>
    </row>
    <row r="385" spans="1:18" ht="15.75">
      <c r="A385" s="9">
        <v>2501</v>
      </c>
      <c r="B385" s="31"/>
      <c r="C385" s="31"/>
      <c r="D385" s="31">
        <v>9</v>
      </c>
      <c r="E385" s="31"/>
      <c r="F385" s="31"/>
      <c r="G385" s="31"/>
      <c r="H385" s="31"/>
      <c r="I385" s="31"/>
      <c r="J385" s="51"/>
      <c r="K385" s="38"/>
      <c r="L385" s="17"/>
      <c r="M385" s="39"/>
      <c r="N385" s="40">
        <f>IF(D385=0,"",D385/C384)</f>
        <v>0.81818181818181823</v>
      </c>
      <c r="O385" s="41">
        <v>9</v>
      </c>
      <c r="P385" s="42">
        <f t="shared" si="42"/>
        <v>0.81818181818181823</v>
      </c>
      <c r="Q385" s="42">
        <f t="shared" si="43"/>
        <v>0.18181818181818177</v>
      </c>
      <c r="R385" s="27">
        <f>O385/O383</f>
        <v>0.5625</v>
      </c>
    </row>
    <row r="386" spans="1:18" ht="15.75">
      <c r="A386" s="9">
        <v>2502</v>
      </c>
      <c r="B386" s="31"/>
      <c r="C386" s="31"/>
      <c r="D386" s="31"/>
      <c r="E386" s="31">
        <v>8</v>
      </c>
      <c r="F386" s="31"/>
      <c r="G386" s="31"/>
      <c r="H386" s="31"/>
      <c r="I386" s="31"/>
      <c r="J386" s="51"/>
      <c r="K386" s="38"/>
      <c r="L386" s="17"/>
      <c r="M386" s="39"/>
      <c r="N386" s="40">
        <f>IF(E386=0,"",E386/D385)</f>
        <v>0.88888888888888884</v>
      </c>
      <c r="O386" s="41">
        <v>8</v>
      </c>
      <c r="P386" s="42">
        <f t="shared" si="42"/>
        <v>0.88888888888888884</v>
      </c>
      <c r="Q386" s="42">
        <f t="shared" si="43"/>
        <v>0.11111111111111116</v>
      </c>
      <c r="R386" s="78"/>
    </row>
    <row r="387" spans="1:18" ht="15.75">
      <c r="A387" s="9">
        <v>2601</v>
      </c>
      <c r="B387" s="31"/>
      <c r="C387" s="31"/>
      <c r="D387" s="31"/>
      <c r="E387" s="31"/>
      <c r="F387" s="31">
        <v>8</v>
      </c>
      <c r="G387" s="31"/>
      <c r="H387" s="31"/>
      <c r="I387" s="31"/>
      <c r="J387" s="51"/>
      <c r="K387" s="38"/>
      <c r="L387" s="17"/>
      <c r="M387" s="39"/>
      <c r="N387" s="40">
        <f>IF(F387=0,"",F387/E386)</f>
        <v>1</v>
      </c>
      <c r="O387" s="41">
        <v>8</v>
      </c>
      <c r="P387" s="42">
        <f t="shared" si="42"/>
        <v>1</v>
      </c>
      <c r="Q387" s="42">
        <f t="shared" si="43"/>
        <v>0</v>
      </c>
      <c r="R387" s="78"/>
    </row>
    <row r="388" spans="1:18" ht="15.75">
      <c r="A388" s="9">
        <v>2602</v>
      </c>
      <c r="B388" s="31"/>
      <c r="C388" s="31"/>
      <c r="D388" s="31"/>
      <c r="E388" s="31"/>
      <c r="F388" s="31"/>
      <c r="G388" s="31"/>
      <c r="H388" s="31"/>
      <c r="I388" s="31"/>
      <c r="J388" s="51"/>
      <c r="K388" s="38"/>
      <c r="L388" s="17"/>
      <c r="M388" s="39"/>
      <c r="N388" s="40" t="str">
        <f>IF(G388=0,"",G388/F387)</f>
        <v/>
      </c>
      <c r="O388" s="41"/>
      <c r="P388" s="42" t="str">
        <f t="shared" si="42"/>
        <v/>
      </c>
      <c r="Q388" s="42" t="str">
        <f t="shared" si="43"/>
        <v/>
      </c>
      <c r="R388" s="78"/>
    </row>
    <row r="389" spans="1:18" ht="15.75">
      <c r="A389" s="9">
        <v>2701</v>
      </c>
      <c r="B389" s="31"/>
      <c r="C389" s="31"/>
      <c r="D389" s="31"/>
      <c r="E389" s="31"/>
      <c r="F389" s="31"/>
      <c r="G389" s="31"/>
      <c r="H389" s="31"/>
      <c r="I389" s="31"/>
      <c r="J389" s="51"/>
      <c r="K389" s="38"/>
      <c r="L389" s="17"/>
      <c r="M389" s="39"/>
      <c r="N389" s="40" t="str">
        <f t="shared" ref="N389:N392" si="44">IF(H389=0,"",H389/G388)</f>
        <v/>
      </c>
      <c r="O389" s="41"/>
      <c r="P389" s="42" t="str">
        <f t="shared" si="42"/>
        <v/>
      </c>
      <c r="Q389" s="42" t="str">
        <f t="shared" si="43"/>
        <v/>
      </c>
      <c r="R389" s="78"/>
    </row>
    <row r="390" spans="1:18" ht="15.75">
      <c r="A390" s="9">
        <v>2702</v>
      </c>
      <c r="B390" s="31"/>
      <c r="C390" s="31"/>
      <c r="D390" s="31"/>
      <c r="E390" s="31"/>
      <c r="F390" s="31"/>
      <c r="G390" s="31"/>
      <c r="H390" s="31"/>
      <c r="I390" s="31"/>
      <c r="J390" s="51"/>
      <c r="K390" s="38"/>
      <c r="L390" s="17"/>
      <c r="M390" s="39"/>
      <c r="N390" s="40" t="str">
        <f t="shared" si="44"/>
        <v/>
      </c>
      <c r="O390" s="41"/>
      <c r="P390" s="42" t="str">
        <f t="shared" si="42"/>
        <v/>
      </c>
      <c r="Q390" s="42" t="str">
        <f t="shared" si="43"/>
        <v/>
      </c>
      <c r="R390" s="78"/>
    </row>
    <row r="391" spans="1:18" ht="15.75">
      <c r="A391" s="9">
        <v>2801</v>
      </c>
      <c r="B391" s="31"/>
      <c r="C391" s="31"/>
      <c r="D391" s="31"/>
      <c r="E391" s="31"/>
      <c r="F391" s="31"/>
      <c r="G391" s="31"/>
      <c r="H391" s="31"/>
      <c r="I391" s="31"/>
      <c r="J391" s="51"/>
      <c r="K391" s="38"/>
      <c r="L391" s="17"/>
      <c r="M391" s="39"/>
      <c r="N391" s="40" t="str">
        <f t="shared" si="44"/>
        <v/>
      </c>
      <c r="O391" s="41"/>
      <c r="P391" s="42" t="str">
        <f t="shared" si="42"/>
        <v/>
      </c>
      <c r="Q391" s="42" t="str">
        <f t="shared" si="43"/>
        <v/>
      </c>
      <c r="R391" s="78"/>
    </row>
    <row r="392" spans="1:18" ht="15.75">
      <c r="A392" s="9">
        <v>2802</v>
      </c>
      <c r="B392" s="31"/>
      <c r="C392" s="31"/>
      <c r="D392" s="31"/>
      <c r="E392" s="31"/>
      <c r="F392" s="31"/>
      <c r="G392" s="31"/>
      <c r="H392" s="31"/>
      <c r="I392" s="31"/>
      <c r="J392" s="51"/>
      <c r="K392" s="38"/>
      <c r="L392" s="17"/>
      <c r="M392" s="39"/>
      <c r="N392" s="40" t="str">
        <f t="shared" si="44"/>
        <v/>
      </c>
      <c r="O392" s="41"/>
      <c r="P392" s="42" t="str">
        <f t="shared" si="42"/>
        <v/>
      </c>
      <c r="Q392" s="42" t="str">
        <f t="shared" si="43"/>
        <v/>
      </c>
      <c r="R392" s="78"/>
    </row>
    <row r="393" spans="1:18" ht="15.75">
      <c r="A393" s="9">
        <v>2901</v>
      </c>
      <c r="B393" s="31"/>
      <c r="C393" s="31"/>
      <c r="D393" s="31"/>
      <c r="E393" s="31"/>
      <c r="F393" s="31"/>
      <c r="G393" s="31"/>
      <c r="H393" s="31"/>
      <c r="I393" s="31"/>
      <c r="J393" s="51"/>
      <c r="K393" s="38"/>
      <c r="L393" s="17"/>
      <c r="M393" s="18"/>
      <c r="N393" s="43"/>
      <c r="O393" s="44"/>
      <c r="P393" s="45"/>
      <c r="Q393" s="43"/>
      <c r="R393" s="78"/>
    </row>
    <row r="394" spans="1:18" ht="15.75">
      <c r="A394" s="9">
        <v>2902</v>
      </c>
      <c r="B394" s="31"/>
      <c r="C394" s="31"/>
      <c r="D394" s="31"/>
      <c r="E394" s="31"/>
      <c r="F394" s="31"/>
      <c r="G394" s="31"/>
      <c r="H394" s="31"/>
      <c r="I394" s="31"/>
      <c r="J394" s="51"/>
      <c r="K394" s="38"/>
      <c r="L394" s="17"/>
      <c r="M394" s="18"/>
      <c r="N394" s="29"/>
      <c r="O394" s="44"/>
      <c r="P394" s="46"/>
      <c r="Q394" s="29"/>
      <c r="R394" s="78"/>
    </row>
    <row r="395" spans="1:18" ht="15.75">
      <c r="A395" s="9">
        <v>3001</v>
      </c>
      <c r="B395" s="31"/>
      <c r="C395" s="31"/>
      <c r="D395" s="31"/>
      <c r="E395" s="31"/>
      <c r="F395" s="31"/>
      <c r="G395" s="31"/>
      <c r="H395" s="31"/>
      <c r="I395" s="31"/>
      <c r="J395" s="51"/>
      <c r="K395" s="38"/>
      <c r="L395" s="17"/>
      <c r="M395" s="18"/>
      <c r="N395" s="29"/>
      <c r="O395" s="44"/>
      <c r="P395" s="46"/>
      <c r="Q395" s="29"/>
      <c r="R395" s="78"/>
    </row>
    <row r="396" spans="1:18" ht="15.75">
      <c r="A396" s="9">
        <v>3002</v>
      </c>
      <c r="B396" s="31"/>
      <c r="C396" s="31"/>
      <c r="D396" s="31"/>
      <c r="E396" s="31"/>
      <c r="F396" s="31"/>
      <c r="G396" s="31"/>
      <c r="H396" s="31"/>
      <c r="I396" s="31"/>
      <c r="J396" s="51"/>
      <c r="K396" s="38"/>
      <c r="L396" s="17"/>
      <c r="M396" s="18"/>
      <c r="N396" s="17"/>
      <c r="O396" s="18"/>
      <c r="P396" s="28"/>
      <c r="Q396" s="29"/>
      <c r="R396" s="78"/>
    </row>
    <row r="397" spans="1:18" ht="15.75">
      <c r="A397" s="9">
        <v>3101</v>
      </c>
      <c r="B397" s="31"/>
      <c r="C397" s="31"/>
      <c r="D397" s="31"/>
      <c r="E397" s="31"/>
      <c r="F397" s="31"/>
      <c r="G397" s="31"/>
      <c r="H397" s="31"/>
      <c r="I397" s="31"/>
      <c r="J397" s="51"/>
      <c r="K397" s="38"/>
      <c r="L397" s="17"/>
      <c r="M397" s="18"/>
      <c r="N397" s="19" t="s">
        <v>48</v>
      </c>
      <c r="O397" s="20"/>
      <c r="P397" s="21" t="str">
        <f>IF(SUM(J385:J393)=0,"",SUM(J385:J393))</f>
        <v/>
      </c>
      <c r="Q397" s="22" t="s">
        <v>3</v>
      </c>
      <c r="R397" s="78"/>
    </row>
    <row r="398" spans="1:18" ht="15.75">
      <c r="A398" s="9">
        <v>3102</v>
      </c>
      <c r="B398" s="31"/>
      <c r="C398" s="31"/>
      <c r="D398" s="31"/>
      <c r="E398" s="31"/>
      <c r="F398" s="31"/>
      <c r="G398" s="31"/>
      <c r="H398" s="31"/>
      <c r="I398" s="31"/>
      <c r="J398" s="51"/>
      <c r="K398" s="38"/>
      <c r="L398" s="17"/>
      <c r="M398" s="18"/>
      <c r="N398" s="23" t="s">
        <v>50</v>
      </c>
      <c r="O398" s="24" t="str">
        <f>IF(O397/B383=0,"",O397/B383)</f>
        <v/>
      </c>
      <c r="P398" s="25" t="e">
        <f>IF(O397/P397=0,"",O397/P397)</f>
        <v>#VALUE!</v>
      </c>
      <c r="Q398" s="26" t="s">
        <v>51</v>
      </c>
      <c r="R398" s="78"/>
    </row>
    <row r="399" spans="1:18" ht="15.75">
      <c r="A399" s="9">
        <v>3201</v>
      </c>
      <c r="B399" s="115"/>
      <c r="C399" s="115"/>
      <c r="D399" s="115"/>
      <c r="E399" s="115"/>
      <c r="F399" s="115"/>
      <c r="G399" s="115"/>
      <c r="H399" s="115"/>
      <c r="I399" s="115"/>
      <c r="J399" s="51"/>
      <c r="K399" s="47"/>
      <c r="L399" s="48"/>
      <c r="M399" s="49"/>
      <c r="N399" s="11"/>
      <c r="O399" s="12"/>
      <c r="P399" s="12"/>
      <c r="Q399" s="13"/>
      <c r="R399" s="78"/>
    </row>
    <row r="400" spans="1:18" ht="18" customHeight="1">
      <c r="A400" s="14"/>
      <c r="B400" s="193" t="s">
        <v>37</v>
      </c>
      <c r="C400" s="193"/>
      <c r="D400" s="193"/>
      <c r="E400" s="193"/>
      <c r="F400" s="193"/>
      <c r="G400" s="193"/>
      <c r="H400" s="193"/>
      <c r="I400" s="193"/>
      <c r="J400" s="114">
        <f>SUM(J392:J396)</f>
        <v>0</v>
      </c>
      <c r="K400" s="30" t="str">
        <f>IF(J392=0,"",J392/B383)</f>
        <v/>
      </c>
      <c r="L400" s="30" t="str">
        <f>IF(J400=0,"",J400/B383)</f>
        <v/>
      </c>
      <c r="M400" s="30"/>
      <c r="N400" s="5"/>
      <c r="O400" s="6"/>
      <c r="P400" s="16"/>
      <c r="Q400" s="5"/>
      <c r="R400" s="78"/>
    </row>
    <row r="401" spans="1:18" ht="12.75" customHeight="1">
      <c r="K401" s="5"/>
      <c r="L401" s="5"/>
      <c r="N401" s="5"/>
    </row>
    <row r="402" spans="1:18" ht="12.75" customHeight="1">
      <c r="K402" s="5"/>
      <c r="L402" s="5"/>
      <c r="N402" s="5"/>
    </row>
    <row r="403" spans="1:18" ht="26.25">
      <c r="A403" s="81"/>
      <c r="B403" s="194" t="s">
        <v>72</v>
      </c>
      <c r="C403" s="194"/>
      <c r="D403" s="194"/>
      <c r="E403" s="194"/>
      <c r="F403" s="194"/>
      <c r="G403" s="194"/>
      <c r="H403" s="194"/>
      <c r="I403" s="194"/>
      <c r="J403" s="113" t="s">
        <v>74</v>
      </c>
      <c r="K403" s="5"/>
      <c r="L403" s="5"/>
      <c r="M403" s="6"/>
      <c r="N403" s="5"/>
      <c r="O403" s="6"/>
      <c r="P403" s="6"/>
      <c r="Q403" s="6"/>
      <c r="R403" s="81"/>
    </row>
    <row r="404" spans="1:18" ht="20.25">
      <c r="A404" s="195" t="s">
        <v>1</v>
      </c>
      <c r="B404" s="197" t="s">
        <v>2</v>
      </c>
      <c r="C404" s="205"/>
      <c r="D404" s="205"/>
      <c r="E404" s="205"/>
      <c r="F404" s="205"/>
      <c r="G404" s="205"/>
      <c r="H404" s="205"/>
      <c r="I404" s="205"/>
      <c r="J404" s="200" t="s">
        <v>3</v>
      </c>
      <c r="K404" s="191" t="s">
        <v>4</v>
      </c>
      <c r="L404" s="191" t="s">
        <v>5</v>
      </c>
      <c r="M404" s="202" t="s">
        <v>6</v>
      </c>
      <c r="N404" s="191" t="s">
        <v>7</v>
      </c>
      <c r="O404" s="189" t="s">
        <v>8</v>
      </c>
      <c r="P404" s="189" t="s">
        <v>9</v>
      </c>
      <c r="Q404" s="191" t="s">
        <v>10</v>
      </c>
      <c r="R404" s="81"/>
    </row>
    <row r="405" spans="1:18" ht="15.75">
      <c r="A405" s="204"/>
      <c r="B405" s="9" t="s">
        <v>11</v>
      </c>
      <c r="C405" s="9" t="s">
        <v>12</v>
      </c>
      <c r="D405" s="9" t="s">
        <v>13</v>
      </c>
      <c r="E405" s="9" t="s">
        <v>14</v>
      </c>
      <c r="F405" s="9" t="s">
        <v>15</v>
      </c>
      <c r="G405" s="9" t="s">
        <v>16</v>
      </c>
      <c r="H405" s="9" t="s">
        <v>17</v>
      </c>
      <c r="I405" s="9" t="s">
        <v>18</v>
      </c>
      <c r="J405" s="207"/>
      <c r="K405" s="204"/>
      <c r="L405" s="204"/>
      <c r="M405" s="204"/>
      <c r="N405" s="204"/>
      <c r="O405" s="204"/>
      <c r="P405" s="204"/>
      <c r="Q405" s="204"/>
      <c r="R405" s="81"/>
    </row>
    <row r="406" spans="1:18" ht="15.75">
      <c r="A406" s="9">
        <v>2402</v>
      </c>
      <c r="B406" s="31">
        <v>33</v>
      </c>
      <c r="C406" s="31"/>
      <c r="D406" s="31"/>
      <c r="E406" s="31"/>
      <c r="F406" s="31"/>
      <c r="G406" s="31"/>
      <c r="H406" s="31"/>
      <c r="I406" s="31"/>
      <c r="J406" s="51"/>
      <c r="K406" s="32"/>
      <c r="L406" s="33"/>
      <c r="M406" s="34"/>
      <c r="N406" s="35"/>
      <c r="O406" s="36">
        <f>B406</f>
        <v>33</v>
      </c>
      <c r="P406" s="37"/>
      <c r="Q406" s="35"/>
      <c r="R406" s="81"/>
    </row>
    <row r="407" spans="1:18" ht="15.75">
      <c r="A407" s="9">
        <v>2501</v>
      </c>
      <c r="B407" s="31"/>
      <c r="C407" s="31">
        <v>32</v>
      </c>
      <c r="D407" s="31"/>
      <c r="E407" s="31"/>
      <c r="F407" s="31"/>
      <c r="G407" s="31"/>
      <c r="H407" s="31"/>
      <c r="I407" s="31"/>
      <c r="J407" s="51"/>
      <c r="K407" s="38"/>
      <c r="L407" s="17"/>
      <c r="M407" s="39"/>
      <c r="N407" s="40">
        <f>IF(C407=0,"",C407/B406)</f>
        <v>0.96969696969696972</v>
      </c>
      <c r="O407" s="41">
        <v>32</v>
      </c>
      <c r="P407" s="42">
        <f t="shared" ref="P407:P415" si="45">IF(O407=0,"",O407/O406)</f>
        <v>0.96969696969696972</v>
      </c>
      <c r="Q407" s="42">
        <f t="shared" ref="Q407:Q415" si="46">IF(O407=0,"",100%-P407)</f>
        <v>3.0303030303030276E-2</v>
      </c>
      <c r="R407" s="81"/>
    </row>
    <row r="408" spans="1:18" ht="15.75">
      <c r="A408" s="9">
        <v>2502</v>
      </c>
      <c r="B408" s="31"/>
      <c r="C408" s="31"/>
      <c r="D408" s="31">
        <v>30</v>
      </c>
      <c r="E408" s="31"/>
      <c r="F408" s="31"/>
      <c r="G408" s="31"/>
      <c r="H408" s="31"/>
      <c r="I408" s="31"/>
      <c r="J408" s="51"/>
      <c r="K408" s="38"/>
      <c r="L408" s="17"/>
      <c r="M408" s="39"/>
      <c r="N408" s="40">
        <f>IF(D408=0,"",D408/C407)</f>
        <v>0.9375</v>
      </c>
      <c r="O408" s="41">
        <v>31</v>
      </c>
      <c r="P408" s="42">
        <f t="shared" si="45"/>
        <v>0.96875</v>
      </c>
      <c r="Q408" s="42">
        <f t="shared" si="46"/>
        <v>3.125E-2</v>
      </c>
      <c r="R408" s="27">
        <f>O408/O406</f>
        <v>0.93939393939393945</v>
      </c>
    </row>
    <row r="409" spans="1:18" ht="15.75">
      <c r="A409" s="9">
        <v>2601</v>
      </c>
      <c r="B409" s="31"/>
      <c r="C409" s="31"/>
      <c r="D409" s="31"/>
      <c r="E409" s="31">
        <v>28</v>
      </c>
      <c r="F409" s="31"/>
      <c r="G409" s="31"/>
      <c r="H409" s="31"/>
      <c r="I409" s="31"/>
      <c r="J409" s="51"/>
      <c r="K409" s="38"/>
      <c r="L409" s="17"/>
      <c r="M409" s="39"/>
      <c r="N409" s="40">
        <f>IF(E409=0,"",E409/D408)</f>
        <v>0.93333333333333335</v>
      </c>
      <c r="O409" s="41">
        <v>28</v>
      </c>
      <c r="P409" s="42">
        <f t="shared" si="45"/>
        <v>0.90322580645161288</v>
      </c>
      <c r="Q409" s="42">
        <f t="shared" si="46"/>
        <v>9.6774193548387122E-2</v>
      </c>
      <c r="R409" s="81"/>
    </row>
    <row r="410" spans="1:18" ht="15.75">
      <c r="A410" s="9">
        <v>2602</v>
      </c>
      <c r="B410" s="31"/>
      <c r="C410" s="31"/>
      <c r="D410" s="31"/>
      <c r="E410" s="31"/>
      <c r="F410" s="31"/>
      <c r="G410" s="31"/>
      <c r="H410" s="31"/>
      <c r="I410" s="31"/>
      <c r="J410" s="51"/>
      <c r="K410" s="38"/>
      <c r="L410" s="17"/>
      <c r="M410" s="39"/>
      <c r="N410" s="40" t="str">
        <f>IF(F410=0,"",F410/E409)</f>
        <v/>
      </c>
      <c r="O410" s="41"/>
      <c r="P410" s="42" t="str">
        <f t="shared" si="45"/>
        <v/>
      </c>
      <c r="Q410" s="42" t="str">
        <f t="shared" si="46"/>
        <v/>
      </c>
      <c r="R410" s="81"/>
    </row>
    <row r="411" spans="1:18" ht="15.75">
      <c r="A411" s="9">
        <v>2701</v>
      </c>
      <c r="B411" s="31"/>
      <c r="C411" s="31"/>
      <c r="D411" s="31"/>
      <c r="E411" s="31"/>
      <c r="F411" s="31"/>
      <c r="G411" s="31"/>
      <c r="H411" s="31"/>
      <c r="I411" s="31"/>
      <c r="J411" s="51"/>
      <c r="K411" s="38"/>
      <c r="L411" s="17"/>
      <c r="M411" s="39"/>
      <c r="N411" s="40" t="str">
        <f>IF(G411=0,"",G411/F410)</f>
        <v/>
      </c>
      <c r="O411" s="41"/>
      <c r="P411" s="42" t="str">
        <f t="shared" si="45"/>
        <v/>
      </c>
      <c r="Q411" s="42" t="str">
        <f t="shared" si="46"/>
        <v/>
      </c>
      <c r="R411" s="81"/>
    </row>
    <row r="412" spans="1:18" ht="15.75">
      <c r="A412" s="9">
        <v>2702</v>
      </c>
      <c r="B412" s="31"/>
      <c r="C412" s="31"/>
      <c r="D412" s="31"/>
      <c r="E412" s="31"/>
      <c r="F412" s="31"/>
      <c r="G412" s="31"/>
      <c r="H412" s="31"/>
      <c r="I412" s="31"/>
      <c r="J412" s="51"/>
      <c r="K412" s="38"/>
      <c r="L412" s="17"/>
      <c r="M412" s="39"/>
      <c r="N412" s="40" t="str">
        <f t="shared" ref="N412:N415" si="47">IF(H412=0,"",H412/G411)</f>
        <v/>
      </c>
      <c r="O412" s="41"/>
      <c r="P412" s="42" t="str">
        <f t="shared" si="45"/>
        <v/>
      </c>
      <c r="Q412" s="42" t="str">
        <f t="shared" si="46"/>
        <v/>
      </c>
      <c r="R412" s="81"/>
    </row>
    <row r="413" spans="1:18" ht="15.75">
      <c r="A413" s="9">
        <v>2801</v>
      </c>
      <c r="B413" s="31"/>
      <c r="C413" s="31"/>
      <c r="D413" s="31"/>
      <c r="E413" s="31"/>
      <c r="F413" s="31"/>
      <c r="G413" s="31"/>
      <c r="H413" s="31"/>
      <c r="I413" s="31"/>
      <c r="J413" s="51"/>
      <c r="K413" s="38"/>
      <c r="L413" s="17"/>
      <c r="M413" s="39"/>
      <c r="N413" s="40" t="str">
        <f t="shared" si="47"/>
        <v/>
      </c>
      <c r="O413" s="41"/>
      <c r="P413" s="42" t="str">
        <f t="shared" si="45"/>
        <v/>
      </c>
      <c r="Q413" s="42" t="str">
        <f t="shared" si="46"/>
        <v/>
      </c>
      <c r="R413" s="81"/>
    </row>
    <row r="414" spans="1:18" ht="15.75">
      <c r="A414" s="9">
        <v>2802</v>
      </c>
      <c r="B414" s="31"/>
      <c r="C414" s="31"/>
      <c r="D414" s="31"/>
      <c r="E414" s="31"/>
      <c r="F414" s="31"/>
      <c r="G414" s="31"/>
      <c r="H414" s="31"/>
      <c r="I414" s="31"/>
      <c r="J414" s="51"/>
      <c r="K414" s="38"/>
      <c r="L414" s="17"/>
      <c r="M414" s="39"/>
      <c r="N414" s="40" t="str">
        <f t="shared" si="47"/>
        <v/>
      </c>
      <c r="O414" s="41"/>
      <c r="P414" s="42" t="str">
        <f t="shared" si="45"/>
        <v/>
      </c>
      <c r="Q414" s="42" t="str">
        <f t="shared" si="46"/>
        <v/>
      </c>
      <c r="R414" s="81"/>
    </row>
    <row r="415" spans="1:18" ht="15.75">
      <c r="A415" s="9">
        <v>2901</v>
      </c>
      <c r="B415" s="31"/>
      <c r="C415" s="31"/>
      <c r="D415" s="31"/>
      <c r="E415" s="31"/>
      <c r="F415" s="31"/>
      <c r="G415" s="31"/>
      <c r="H415" s="31"/>
      <c r="I415" s="31"/>
      <c r="J415" s="51"/>
      <c r="K415" s="38"/>
      <c r="L415" s="17"/>
      <c r="M415" s="39"/>
      <c r="N415" s="40" t="str">
        <f t="shared" si="47"/>
        <v/>
      </c>
      <c r="O415" s="41"/>
      <c r="P415" s="42" t="str">
        <f t="shared" si="45"/>
        <v/>
      </c>
      <c r="Q415" s="42" t="str">
        <f t="shared" si="46"/>
        <v/>
      </c>
      <c r="R415" s="81"/>
    </row>
    <row r="416" spans="1:18" ht="15.75">
      <c r="A416" s="9">
        <v>2902</v>
      </c>
      <c r="B416" s="31"/>
      <c r="C416" s="31"/>
      <c r="D416" s="31"/>
      <c r="E416" s="31"/>
      <c r="F416" s="31"/>
      <c r="G416" s="31"/>
      <c r="H416" s="31"/>
      <c r="I416" s="31"/>
      <c r="J416" s="51"/>
      <c r="K416" s="38"/>
      <c r="L416" s="17"/>
      <c r="M416" s="18"/>
      <c r="N416" s="43"/>
      <c r="O416" s="44"/>
      <c r="P416" s="45"/>
      <c r="Q416" s="43"/>
      <c r="R416" s="81"/>
    </row>
    <row r="417" spans="1:18" ht="15.75">
      <c r="A417" s="9">
        <v>3001</v>
      </c>
      <c r="B417" s="31"/>
      <c r="C417" s="31"/>
      <c r="D417" s="31"/>
      <c r="E417" s="31"/>
      <c r="F417" s="31"/>
      <c r="G417" s="31"/>
      <c r="H417" s="31"/>
      <c r="I417" s="31"/>
      <c r="J417" s="51"/>
      <c r="K417" s="38"/>
      <c r="L417" s="17"/>
      <c r="M417" s="18"/>
      <c r="N417" s="29"/>
      <c r="O417" s="44"/>
      <c r="P417" s="46"/>
      <c r="Q417" s="29"/>
      <c r="R417" s="81"/>
    </row>
    <row r="418" spans="1:18" ht="15.75">
      <c r="A418" s="9">
        <v>3002</v>
      </c>
      <c r="B418" s="31"/>
      <c r="C418" s="31"/>
      <c r="D418" s="31"/>
      <c r="E418" s="31"/>
      <c r="F418" s="31"/>
      <c r="G418" s="31"/>
      <c r="H418" s="31"/>
      <c r="I418" s="31"/>
      <c r="J418" s="51"/>
      <c r="K418" s="38"/>
      <c r="L418" s="17"/>
      <c r="M418" s="18"/>
      <c r="N418" s="29"/>
      <c r="O418" s="44"/>
      <c r="P418" s="46"/>
      <c r="Q418" s="29"/>
      <c r="R418" s="81"/>
    </row>
    <row r="419" spans="1:18" ht="15.75">
      <c r="A419" s="9">
        <v>3101</v>
      </c>
      <c r="B419" s="31"/>
      <c r="C419" s="31"/>
      <c r="D419" s="31"/>
      <c r="E419" s="31"/>
      <c r="F419" s="31"/>
      <c r="G419" s="31"/>
      <c r="H419" s="31"/>
      <c r="I419" s="31"/>
      <c r="J419" s="51"/>
      <c r="K419" s="38"/>
      <c r="L419" s="17"/>
      <c r="M419" s="18"/>
      <c r="N419" s="17"/>
      <c r="O419" s="18"/>
      <c r="P419" s="28"/>
      <c r="Q419" s="29"/>
      <c r="R419" s="81"/>
    </row>
    <row r="420" spans="1:18" ht="15.75">
      <c r="A420" s="9">
        <v>3102</v>
      </c>
      <c r="B420" s="31"/>
      <c r="C420" s="31"/>
      <c r="D420" s="31"/>
      <c r="E420" s="31"/>
      <c r="F420" s="31"/>
      <c r="G420" s="31"/>
      <c r="H420" s="31"/>
      <c r="I420" s="31"/>
      <c r="J420" s="51"/>
      <c r="K420" s="38"/>
      <c r="L420" s="17"/>
      <c r="M420" s="18"/>
      <c r="N420" s="19" t="s">
        <v>48</v>
      </c>
      <c r="O420" s="20"/>
      <c r="P420" s="21" t="str">
        <f>IF(SUM(J408:J416)=0,"",SUM(J408:J416))</f>
        <v/>
      </c>
      <c r="Q420" s="22" t="s">
        <v>3</v>
      </c>
      <c r="R420" s="81"/>
    </row>
    <row r="421" spans="1:18" ht="15.75">
      <c r="A421" s="9">
        <v>3201</v>
      </c>
      <c r="B421" s="31"/>
      <c r="C421" s="31"/>
      <c r="D421" s="31"/>
      <c r="E421" s="31"/>
      <c r="F421" s="31"/>
      <c r="G421" s="31"/>
      <c r="H421" s="31"/>
      <c r="I421" s="31"/>
      <c r="J421" s="51"/>
      <c r="K421" s="38"/>
      <c r="L421" s="17"/>
      <c r="M421" s="18"/>
      <c r="N421" s="23" t="s">
        <v>50</v>
      </c>
      <c r="O421" s="24" t="str">
        <f>IF(O420/B406=0,"",O420/B406)</f>
        <v/>
      </c>
      <c r="P421" s="25" t="e">
        <f>IF(O420/P420=0,"",O420/P420)</f>
        <v>#VALUE!</v>
      </c>
      <c r="Q421" s="26" t="s">
        <v>51</v>
      </c>
      <c r="R421" s="81"/>
    </row>
    <row r="422" spans="1:18" ht="15.75">
      <c r="A422" s="9">
        <v>3202</v>
      </c>
      <c r="B422" s="115"/>
      <c r="C422" s="115"/>
      <c r="D422" s="115"/>
      <c r="E422" s="115"/>
      <c r="F422" s="115"/>
      <c r="G422" s="115"/>
      <c r="H422" s="115"/>
      <c r="I422" s="115"/>
      <c r="J422" s="51"/>
      <c r="K422" s="47"/>
      <c r="L422" s="48"/>
      <c r="M422" s="49"/>
      <c r="N422" s="11"/>
      <c r="O422" s="12"/>
      <c r="P422" s="12"/>
      <c r="Q422" s="13"/>
      <c r="R422" s="81"/>
    </row>
    <row r="423" spans="1:18" ht="18" customHeight="1">
      <c r="A423" s="14"/>
      <c r="B423" s="193" t="s">
        <v>37</v>
      </c>
      <c r="C423" s="193"/>
      <c r="D423" s="193"/>
      <c r="E423" s="193"/>
      <c r="F423" s="193"/>
      <c r="G423" s="193"/>
      <c r="H423" s="193"/>
      <c r="I423" s="193"/>
      <c r="J423" s="114">
        <f>SUM(J415:J419)</f>
        <v>0</v>
      </c>
      <c r="K423" s="30" t="str">
        <f>IF(J415=0,"",J415/B406)</f>
        <v/>
      </c>
      <c r="L423" s="30" t="str">
        <f>IF(J423=0,"",J423/B406)</f>
        <v/>
      </c>
      <c r="M423" s="30"/>
      <c r="N423" s="5"/>
      <c r="O423" s="6"/>
      <c r="P423" s="16"/>
      <c r="Q423" s="5"/>
      <c r="R423" s="81"/>
    </row>
    <row r="424" spans="1:18" ht="12.75">
      <c r="K424" s="5"/>
      <c r="L424" s="5"/>
      <c r="N424" s="5"/>
    </row>
    <row r="425" spans="1:18" ht="12.75" customHeight="1">
      <c r="K425" s="5"/>
      <c r="L425" s="5"/>
      <c r="N425" s="5"/>
    </row>
    <row r="426" spans="1:18" s="180" customFormat="1" ht="26.25">
      <c r="B426" s="194" t="s">
        <v>72</v>
      </c>
      <c r="C426" s="194"/>
      <c r="D426" s="194"/>
      <c r="E426" s="194"/>
      <c r="F426" s="194"/>
      <c r="G426" s="194"/>
      <c r="H426" s="194"/>
      <c r="I426" s="194"/>
      <c r="J426" s="113" t="s">
        <v>76</v>
      </c>
      <c r="K426" s="5"/>
      <c r="L426" s="5"/>
      <c r="M426" s="6"/>
      <c r="N426" s="5"/>
      <c r="O426" s="6"/>
      <c r="P426" s="6"/>
      <c r="Q426" s="6"/>
    </row>
    <row r="427" spans="1:18" s="180" customFormat="1" ht="20.25">
      <c r="A427" s="195" t="s">
        <v>1</v>
      </c>
      <c r="B427" s="197" t="s">
        <v>2</v>
      </c>
      <c r="C427" s="205"/>
      <c r="D427" s="205"/>
      <c r="E427" s="205"/>
      <c r="F427" s="205"/>
      <c r="G427" s="205"/>
      <c r="H427" s="205"/>
      <c r="I427" s="205"/>
      <c r="J427" s="200" t="s">
        <v>3</v>
      </c>
      <c r="K427" s="191" t="s">
        <v>4</v>
      </c>
      <c r="L427" s="191" t="s">
        <v>5</v>
      </c>
      <c r="M427" s="202" t="s">
        <v>6</v>
      </c>
      <c r="N427" s="191" t="s">
        <v>7</v>
      </c>
      <c r="O427" s="189" t="s">
        <v>8</v>
      </c>
      <c r="P427" s="189" t="s">
        <v>9</v>
      </c>
      <c r="Q427" s="191" t="s">
        <v>10</v>
      </c>
    </row>
    <row r="428" spans="1:18" s="180" customFormat="1" ht="15.75">
      <c r="A428" s="204"/>
      <c r="B428" s="9" t="s">
        <v>11</v>
      </c>
      <c r="C428" s="9" t="s">
        <v>12</v>
      </c>
      <c r="D428" s="9" t="s">
        <v>13</v>
      </c>
      <c r="E428" s="9" t="s">
        <v>14</v>
      </c>
      <c r="F428" s="9" t="s">
        <v>15</v>
      </c>
      <c r="G428" s="9" t="s">
        <v>16</v>
      </c>
      <c r="H428" s="9" t="s">
        <v>17</v>
      </c>
      <c r="I428" s="9" t="s">
        <v>18</v>
      </c>
      <c r="J428" s="207"/>
      <c r="K428" s="204"/>
      <c r="L428" s="204"/>
      <c r="M428" s="204"/>
      <c r="N428" s="204"/>
      <c r="O428" s="204"/>
      <c r="P428" s="204"/>
      <c r="Q428" s="204"/>
    </row>
    <row r="429" spans="1:18" s="180" customFormat="1" ht="15.75">
      <c r="A429" s="9">
        <v>2502</v>
      </c>
      <c r="B429" s="31">
        <v>28</v>
      </c>
      <c r="C429" s="31"/>
      <c r="D429" s="31"/>
      <c r="E429" s="31"/>
      <c r="F429" s="31"/>
      <c r="G429" s="31"/>
      <c r="H429" s="31"/>
      <c r="I429" s="31"/>
      <c r="J429" s="51"/>
      <c r="K429" s="32"/>
      <c r="L429" s="33"/>
      <c r="M429" s="34"/>
      <c r="N429" s="35"/>
      <c r="O429" s="36">
        <f>B429</f>
        <v>28</v>
      </c>
      <c r="P429" s="37"/>
      <c r="Q429" s="35"/>
    </row>
    <row r="430" spans="1:18" s="180" customFormat="1" ht="15.75">
      <c r="A430" s="9">
        <v>2601</v>
      </c>
      <c r="B430" s="31"/>
      <c r="C430" s="31">
        <v>22</v>
      </c>
      <c r="D430" s="31"/>
      <c r="E430" s="31"/>
      <c r="F430" s="31"/>
      <c r="G430" s="31"/>
      <c r="H430" s="31"/>
      <c r="I430" s="31"/>
      <c r="J430" s="51"/>
      <c r="K430" s="38"/>
      <c r="L430" s="17"/>
      <c r="M430" s="39"/>
      <c r="N430" s="40">
        <f>IF(C430=0,"",C430/B429)</f>
        <v>0.7857142857142857</v>
      </c>
      <c r="O430" s="41">
        <v>22</v>
      </c>
      <c r="P430" s="42">
        <f t="shared" ref="P430:P438" si="48">IF(O430=0,"",O430/O429)</f>
        <v>0.7857142857142857</v>
      </c>
      <c r="Q430" s="42">
        <f t="shared" ref="Q430:Q438" si="49">IF(O430=0,"",100%-P430)</f>
        <v>0.2142857142857143</v>
      </c>
    </row>
    <row r="431" spans="1:18" s="180" customFormat="1" ht="15.75">
      <c r="A431" s="9">
        <v>2602</v>
      </c>
      <c r="B431" s="31"/>
      <c r="C431" s="31"/>
      <c r="D431" s="31"/>
      <c r="E431" s="31"/>
      <c r="F431" s="31"/>
      <c r="G431" s="31"/>
      <c r="H431" s="31"/>
      <c r="I431" s="31"/>
      <c r="J431" s="51"/>
      <c r="K431" s="38"/>
      <c r="L431" s="17"/>
      <c r="M431" s="39"/>
      <c r="N431" s="40" t="str">
        <f>IF(D431=0,"",D431/C430)</f>
        <v/>
      </c>
      <c r="O431" s="41"/>
      <c r="P431" s="42" t="str">
        <f t="shared" si="48"/>
        <v/>
      </c>
      <c r="Q431" s="42" t="str">
        <f t="shared" si="49"/>
        <v/>
      </c>
      <c r="R431" s="27">
        <f>O431/O429</f>
        <v>0</v>
      </c>
    </row>
    <row r="432" spans="1:18" s="180" customFormat="1" ht="15.75">
      <c r="A432" s="9">
        <v>2701</v>
      </c>
      <c r="B432" s="31"/>
      <c r="C432" s="31"/>
      <c r="D432" s="31"/>
      <c r="E432" s="31"/>
      <c r="F432" s="31"/>
      <c r="G432" s="31"/>
      <c r="H432" s="31"/>
      <c r="I432" s="31"/>
      <c r="J432" s="51"/>
      <c r="K432" s="38"/>
      <c r="L432" s="17"/>
      <c r="M432" s="39"/>
      <c r="N432" s="40" t="str">
        <f>IF(E432=0,"",E432/D431)</f>
        <v/>
      </c>
      <c r="O432" s="41"/>
      <c r="P432" s="42" t="str">
        <f t="shared" si="48"/>
        <v/>
      </c>
      <c r="Q432" s="42" t="str">
        <f t="shared" si="49"/>
        <v/>
      </c>
    </row>
    <row r="433" spans="1:17" s="180" customFormat="1" ht="15.75">
      <c r="A433" s="9">
        <v>2702</v>
      </c>
      <c r="B433" s="31"/>
      <c r="C433" s="31"/>
      <c r="D433" s="31"/>
      <c r="E433" s="31"/>
      <c r="F433" s="31"/>
      <c r="G433" s="31"/>
      <c r="H433" s="31"/>
      <c r="I433" s="31"/>
      <c r="J433" s="51"/>
      <c r="K433" s="38"/>
      <c r="L433" s="17"/>
      <c r="M433" s="39"/>
      <c r="N433" s="40" t="str">
        <f>IF(F433=0,"",F433/E432)</f>
        <v/>
      </c>
      <c r="O433" s="41"/>
      <c r="P433" s="42" t="str">
        <f t="shared" si="48"/>
        <v/>
      </c>
      <c r="Q433" s="42" t="str">
        <f t="shared" si="49"/>
        <v/>
      </c>
    </row>
    <row r="434" spans="1:17" s="180" customFormat="1" ht="15.75">
      <c r="A434" s="9">
        <v>2801</v>
      </c>
      <c r="B434" s="31"/>
      <c r="C434" s="31"/>
      <c r="D434" s="31"/>
      <c r="E434" s="31"/>
      <c r="F434" s="31"/>
      <c r="G434" s="31"/>
      <c r="H434" s="31"/>
      <c r="I434" s="31"/>
      <c r="J434" s="51"/>
      <c r="K434" s="38"/>
      <c r="L434" s="17"/>
      <c r="M434" s="39"/>
      <c r="N434" s="40" t="str">
        <f>IF(G434=0,"",G434/F433)</f>
        <v/>
      </c>
      <c r="O434" s="41"/>
      <c r="P434" s="42" t="str">
        <f t="shared" si="48"/>
        <v/>
      </c>
      <c r="Q434" s="42" t="str">
        <f t="shared" si="49"/>
        <v/>
      </c>
    </row>
    <row r="435" spans="1:17" s="180" customFormat="1" ht="15.75">
      <c r="A435" s="9">
        <v>2802</v>
      </c>
      <c r="B435" s="31"/>
      <c r="C435" s="31"/>
      <c r="D435" s="31"/>
      <c r="E435" s="31"/>
      <c r="F435" s="31"/>
      <c r="G435" s="31"/>
      <c r="H435" s="31"/>
      <c r="I435" s="31"/>
      <c r="J435" s="51"/>
      <c r="K435" s="38"/>
      <c r="L435" s="17"/>
      <c r="M435" s="39"/>
      <c r="N435" s="40" t="str">
        <f t="shared" ref="N435:N438" si="50">IF(H435=0,"",H435/G434)</f>
        <v/>
      </c>
      <c r="O435" s="41"/>
      <c r="P435" s="42" t="str">
        <f t="shared" si="48"/>
        <v/>
      </c>
      <c r="Q435" s="42" t="str">
        <f t="shared" si="49"/>
        <v/>
      </c>
    </row>
    <row r="436" spans="1:17" s="180" customFormat="1" ht="15.75">
      <c r="A436" s="9">
        <v>2901</v>
      </c>
      <c r="B436" s="31"/>
      <c r="C436" s="31"/>
      <c r="D436" s="31"/>
      <c r="E436" s="31"/>
      <c r="F436" s="31"/>
      <c r="G436" s="31"/>
      <c r="H436" s="31"/>
      <c r="I436" s="31"/>
      <c r="J436" s="51"/>
      <c r="K436" s="38"/>
      <c r="L436" s="17"/>
      <c r="M436" s="39"/>
      <c r="N436" s="40" t="str">
        <f t="shared" si="50"/>
        <v/>
      </c>
      <c r="O436" s="41"/>
      <c r="P436" s="42" t="str">
        <f t="shared" si="48"/>
        <v/>
      </c>
      <c r="Q436" s="42" t="str">
        <f t="shared" si="49"/>
        <v/>
      </c>
    </row>
    <row r="437" spans="1:17" s="180" customFormat="1" ht="15.75">
      <c r="A437" s="9">
        <v>2902</v>
      </c>
      <c r="B437" s="31"/>
      <c r="C437" s="31"/>
      <c r="D437" s="31"/>
      <c r="E437" s="31"/>
      <c r="F437" s="31"/>
      <c r="G437" s="31"/>
      <c r="H437" s="31"/>
      <c r="I437" s="31"/>
      <c r="J437" s="51"/>
      <c r="K437" s="38"/>
      <c r="L437" s="17"/>
      <c r="M437" s="39"/>
      <c r="N437" s="40" t="str">
        <f t="shared" si="50"/>
        <v/>
      </c>
      <c r="O437" s="41"/>
      <c r="P437" s="42" t="str">
        <f t="shared" si="48"/>
        <v/>
      </c>
      <c r="Q437" s="42" t="str">
        <f t="shared" si="49"/>
        <v/>
      </c>
    </row>
    <row r="438" spans="1:17" s="180" customFormat="1" ht="15.75">
      <c r="A438" s="9">
        <v>3001</v>
      </c>
      <c r="B438" s="31"/>
      <c r="C438" s="31"/>
      <c r="D438" s="31"/>
      <c r="E438" s="31"/>
      <c r="F438" s="31"/>
      <c r="G438" s="31"/>
      <c r="H438" s="31"/>
      <c r="I438" s="31"/>
      <c r="J438" s="51"/>
      <c r="K438" s="38"/>
      <c r="L438" s="17"/>
      <c r="M438" s="39"/>
      <c r="N438" s="40" t="str">
        <f t="shared" si="50"/>
        <v/>
      </c>
      <c r="O438" s="41"/>
      <c r="P438" s="42" t="str">
        <f t="shared" si="48"/>
        <v/>
      </c>
      <c r="Q438" s="42" t="str">
        <f t="shared" si="49"/>
        <v/>
      </c>
    </row>
    <row r="439" spans="1:17" s="180" customFormat="1" ht="15.75">
      <c r="A439" s="9">
        <v>3002</v>
      </c>
      <c r="B439" s="31"/>
      <c r="C439" s="31"/>
      <c r="D439" s="31"/>
      <c r="E439" s="31"/>
      <c r="F439" s="31"/>
      <c r="G439" s="31"/>
      <c r="H439" s="31"/>
      <c r="I439" s="31"/>
      <c r="J439" s="51"/>
      <c r="K439" s="38"/>
      <c r="L439" s="17"/>
      <c r="M439" s="18"/>
      <c r="N439" s="43"/>
      <c r="O439" s="44"/>
      <c r="P439" s="45"/>
      <c r="Q439" s="43"/>
    </row>
    <row r="440" spans="1:17" s="180" customFormat="1" ht="15.75">
      <c r="A440" s="9">
        <v>3101</v>
      </c>
      <c r="B440" s="31"/>
      <c r="C440" s="31"/>
      <c r="D440" s="31"/>
      <c r="E440" s="31"/>
      <c r="F440" s="31"/>
      <c r="G440" s="31"/>
      <c r="H440" s="31"/>
      <c r="I440" s="31"/>
      <c r="J440" s="51"/>
      <c r="K440" s="38"/>
      <c r="L440" s="17"/>
      <c r="M440" s="18"/>
      <c r="N440" s="29"/>
      <c r="O440" s="44"/>
      <c r="P440" s="46"/>
      <c r="Q440" s="29"/>
    </row>
    <row r="441" spans="1:17" s="180" customFormat="1" ht="15.75">
      <c r="A441" s="9">
        <v>3102</v>
      </c>
      <c r="B441" s="31"/>
      <c r="C441" s="31"/>
      <c r="D441" s="31"/>
      <c r="E441" s="31"/>
      <c r="F441" s="31"/>
      <c r="G441" s="31"/>
      <c r="H441" s="31"/>
      <c r="I441" s="31"/>
      <c r="J441" s="51"/>
      <c r="K441" s="38"/>
      <c r="L441" s="17"/>
      <c r="M441" s="18"/>
      <c r="N441" s="29"/>
      <c r="O441" s="44"/>
      <c r="P441" s="46"/>
      <c r="Q441" s="29"/>
    </row>
    <row r="442" spans="1:17" s="180" customFormat="1" ht="15.75">
      <c r="A442" s="9">
        <v>3201</v>
      </c>
      <c r="B442" s="31"/>
      <c r="C442" s="31"/>
      <c r="D442" s="31"/>
      <c r="E442" s="31"/>
      <c r="F442" s="31"/>
      <c r="G442" s="31"/>
      <c r="H442" s="31"/>
      <c r="I442" s="31"/>
      <c r="J442" s="51"/>
      <c r="K442" s="38"/>
      <c r="L442" s="17"/>
      <c r="M442" s="18"/>
      <c r="N442" s="17"/>
      <c r="O442" s="18"/>
      <c r="P442" s="28"/>
      <c r="Q442" s="29"/>
    </row>
    <row r="443" spans="1:17" s="180" customFormat="1" ht="15.75">
      <c r="A443" s="9">
        <v>3202</v>
      </c>
      <c r="B443" s="31"/>
      <c r="C443" s="31"/>
      <c r="D443" s="31"/>
      <c r="E443" s="31"/>
      <c r="F443" s="31"/>
      <c r="G443" s="31"/>
      <c r="H443" s="31"/>
      <c r="I443" s="31"/>
      <c r="J443" s="51"/>
      <c r="K443" s="38"/>
      <c r="L443" s="17"/>
      <c r="M443" s="18"/>
      <c r="N443" s="19" t="s">
        <v>48</v>
      </c>
      <c r="O443" s="20"/>
      <c r="P443" s="21" t="str">
        <f>IF(SUM(J431:J439)=0,"",SUM(J431:J439))</f>
        <v/>
      </c>
      <c r="Q443" s="22" t="s">
        <v>3</v>
      </c>
    </row>
    <row r="444" spans="1:17" s="180" customFormat="1" ht="15.75">
      <c r="A444" s="9">
        <v>3301</v>
      </c>
      <c r="B444" s="31"/>
      <c r="C444" s="31"/>
      <c r="D444" s="31"/>
      <c r="E444" s="31"/>
      <c r="F444" s="31"/>
      <c r="G444" s="31"/>
      <c r="H444" s="31"/>
      <c r="I444" s="31"/>
      <c r="J444" s="51"/>
      <c r="K444" s="38"/>
      <c r="L444" s="17"/>
      <c r="M444" s="18"/>
      <c r="N444" s="23" t="s">
        <v>50</v>
      </c>
      <c r="O444" s="24" t="str">
        <f>IF(O443/B429=0,"",O443/B429)</f>
        <v/>
      </c>
      <c r="P444" s="25" t="e">
        <f>IF(O443/P443=0,"",O443/P443)</f>
        <v>#VALUE!</v>
      </c>
      <c r="Q444" s="26" t="s">
        <v>51</v>
      </c>
    </row>
    <row r="445" spans="1:17" s="180" customFormat="1" ht="15.75">
      <c r="A445" s="9">
        <v>3302</v>
      </c>
      <c r="B445" s="115"/>
      <c r="C445" s="115"/>
      <c r="D445" s="115"/>
      <c r="E445" s="115"/>
      <c r="F445" s="115"/>
      <c r="G445" s="115"/>
      <c r="H445" s="115"/>
      <c r="I445" s="115"/>
      <c r="J445" s="51"/>
      <c r="K445" s="47"/>
      <c r="L445" s="48"/>
      <c r="M445" s="49"/>
      <c r="N445" s="11"/>
      <c r="O445" s="12"/>
      <c r="P445" s="12"/>
      <c r="Q445" s="13"/>
    </row>
    <row r="446" spans="1:17" s="180" customFormat="1" ht="18" customHeight="1">
      <c r="A446" s="14"/>
      <c r="B446" s="193" t="s">
        <v>37</v>
      </c>
      <c r="C446" s="193"/>
      <c r="D446" s="193"/>
      <c r="E446" s="193"/>
      <c r="F446" s="193"/>
      <c r="G446" s="193"/>
      <c r="H446" s="193"/>
      <c r="I446" s="193"/>
      <c r="J446" s="114">
        <f>SUM(J438:J442)</f>
        <v>0</v>
      </c>
      <c r="K446" s="30" t="str">
        <f>IF(J438=0,"",J438/B429)</f>
        <v/>
      </c>
      <c r="L446" s="30" t="str">
        <f>IF(J446=0,"",J446/B429)</f>
        <v/>
      </c>
      <c r="M446" s="30"/>
      <c r="N446" s="5"/>
      <c r="O446" s="6"/>
      <c r="P446" s="16"/>
      <c r="Q446" s="5"/>
    </row>
    <row r="447" spans="1:17" ht="12.75" customHeight="1">
      <c r="K447" s="5"/>
      <c r="L447" s="5"/>
      <c r="N447" s="5"/>
    </row>
    <row r="448" spans="1:17" ht="12.75" customHeight="1">
      <c r="K448" s="5"/>
      <c r="L448" s="5"/>
      <c r="N448" s="5"/>
    </row>
    <row r="449" spans="1:18" s="186" customFormat="1" ht="26.25">
      <c r="B449" s="194" t="s">
        <v>72</v>
      </c>
      <c r="C449" s="194"/>
      <c r="D449" s="194"/>
      <c r="E449" s="194"/>
      <c r="F449" s="194"/>
      <c r="G449" s="194"/>
      <c r="H449" s="194"/>
      <c r="I449" s="194"/>
      <c r="J449" s="113" t="s">
        <v>77</v>
      </c>
      <c r="K449" s="5"/>
      <c r="L449" s="5"/>
      <c r="M449" s="6"/>
      <c r="N449" s="5"/>
      <c r="O449" s="6"/>
      <c r="P449" s="6"/>
      <c r="Q449" s="6"/>
    </row>
    <row r="450" spans="1:18" s="186" customFormat="1" ht="20.25">
      <c r="A450" s="195" t="s">
        <v>1</v>
      </c>
      <c r="B450" s="197" t="s">
        <v>2</v>
      </c>
      <c r="C450" s="205"/>
      <c r="D450" s="205"/>
      <c r="E450" s="205"/>
      <c r="F450" s="205"/>
      <c r="G450" s="205"/>
      <c r="H450" s="205"/>
      <c r="I450" s="205"/>
      <c r="J450" s="200" t="s">
        <v>3</v>
      </c>
      <c r="K450" s="191" t="s">
        <v>4</v>
      </c>
      <c r="L450" s="191" t="s">
        <v>5</v>
      </c>
      <c r="M450" s="202" t="s">
        <v>6</v>
      </c>
      <c r="N450" s="191" t="s">
        <v>7</v>
      </c>
      <c r="O450" s="189" t="s">
        <v>8</v>
      </c>
      <c r="P450" s="189" t="s">
        <v>9</v>
      </c>
      <c r="Q450" s="191" t="s">
        <v>10</v>
      </c>
    </row>
    <row r="451" spans="1:18" s="186" customFormat="1" ht="15.75">
      <c r="A451" s="204"/>
      <c r="B451" s="9" t="s">
        <v>11</v>
      </c>
      <c r="C451" s="9" t="s">
        <v>12</v>
      </c>
      <c r="D451" s="9" t="s">
        <v>13</v>
      </c>
      <c r="E451" s="9" t="s">
        <v>14</v>
      </c>
      <c r="F451" s="9" t="s">
        <v>15</v>
      </c>
      <c r="G451" s="9" t="s">
        <v>16</v>
      </c>
      <c r="H451" s="9" t="s">
        <v>17</v>
      </c>
      <c r="I451" s="9" t="s">
        <v>18</v>
      </c>
      <c r="J451" s="207"/>
      <c r="K451" s="204"/>
      <c r="L451" s="204"/>
      <c r="M451" s="204"/>
      <c r="N451" s="204"/>
      <c r="O451" s="204"/>
      <c r="P451" s="204"/>
      <c r="Q451" s="204"/>
    </row>
    <row r="452" spans="1:18" s="186" customFormat="1" ht="15.75">
      <c r="A452" s="9">
        <v>2601</v>
      </c>
      <c r="B452" s="31">
        <v>13</v>
      </c>
      <c r="C452" s="31"/>
      <c r="D452" s="31"/>
      <c r="E452" s="31"/>
      <c r="F452" s="31"/>
      <c r="G452" s="31"/>
      <c r="H452" s="31"/>
      <c r="I452" s="31"/>
      <c r="J452" s="51"/>
      <c r="K452" s="32"/>
      <c r="L452" s="33"/>
      <c r="M452" s="34"/>
      <c r="N452" s="35"/>
      <c r="O452" s="36">
        <f>B452</f>
        <v>13</v>
      </c>
      <c r="P452" s="37"/>
      <c r="Q452" s="35"/>
    </row>
    <row r="453" spans="1:18" s="186" customFormat="1" ht="15.75">
      <c r="A453" s="9">
        <v>2602</v>
      </c>
      <c r="B453" s="31"/>
      <c r="C453" s="31"/>
      <c r="D453" s="31"/>
      <c r="E453" s="31"/>
      <c r="F453" s="31"/>
      <c r="G453" s="31"/>
      <c r="H453" s="31"/>
      <c r="I453" s="31"/>
      <c r="J453" s="51"/>
      <c r="K453" s="38"/>
      <c r="L453" s="17"/>
      <c r="M453" s="39"/>
      <c r="N453" s="40" t="str">
        <f>IF(C453=0,"",C453/B452)</f>
        <v/>
      </c>
      <c r="O453" s="41"/>
      <c r="P453" s="42" t="str">
        <f t="shared" ref="P453:P461" si="51">IF(O453=0,"",O453/O452)</f>
        <v/>
      </c>
      <c r="Q453" s="42" t="str">
        <f t="shared" ref="Q453:Q461" si="52">IF(O453=0,"",100%-P453)</f>
        <v/>
      </c>
    </row>
    <row r="454" spans="1:18" s="186" customFormat="1" ht="15.75">
      <c r="A454" s="9">
        <v>2701</v>
      </c>
      <c r="B454" s="31"/>
      <c r="C454" s="31"/>
      <c r="D454" s="31"/>
      <c r="E454" s="31"/>
      <c r="F454" s="31"/>
      <c r="G454" s="31"/>
      <c r="H454" s="31"/>
      <c r="I454" s="31"/>
      <c r="J454" s="51"/>
      <c r="K454" s="38"/>
      <c r="L454" s="17"/>
      <c r="M454" s="39"/>
      <c r="N454" s="40" t="str">
        <f>IF(D454=0,"",D454/C453)</f>
        <v/>
      </c>
      <c r="O454" s="41"/>
      <c r="P454" s="42" t="str">
        <f t="shared" si="51"/>
        <v/>
      </c>
      <c r="Q454" s="42" t="str">
        <f t="shared" si="52"/>
        <v/>
      </c>
      <c r="R454" s="27">
        <f>O454/O452</f>
        <v>0</v>
      </c>
    </row>
    <row r="455" spans="1:18" s="186" customFormat="1" ht="15.75">
      <c r="A455" s="9">
        <v>2702</v>
      </c>
      <c r="B455" s="31"/>
      <c r="C455" s="31"/>
      <c r="D455" s="31"/>
      <c r="E455" s="31"/>
      <c r="F455" s="31"/>
      <c r="G455" s="31"/>
      <c r="H455" s="31"/>
      <c r="I455" s="31"/>
      <c r="J455" s="51"/>
      <c r="K455" s="38"/>
      <c r="L455" s="17"/>
      <c r="M455" s="39"/>
      <c r="N455" s="40" t="str">
        <f>IF(E455=0,"",E455/D454)</f>
        <v/>
      </c>
      <c r="O455" s="41"/>
      <c r="P455" s="42" t="str">
        <f t="shared" si="51"/>
        <v/>
      </c>
      <c r="Q455" s="42" t="str">
        <f t="shared" si="52"/>
        <v/>
      </c>
    </row>
    <row r="456" spans="1:18" s="186" customFormat="1" ht="15.75">
      <c r="A456" s="9">
        <v>2801</v>
      </c>
      <c r="B456" s="31"/>
      <c r="C456" s="31"/>
      <c r="D456" s="31"/>
      <c r="E456" s="31"/>
      <c r="F456" s="31"/>
      <c r="G456" s="31"/>
      <c r="H456" s="31"/>
      <c r="I456" s="31"/>
      <c r="J456" s="51"/>
      <c r="K456" s="38"/>
      <c r="L456" s="17"/>
      <c r="M456" s="39"/>
      <c r="N456" s="40" t="str">
        <f>IF(F456=0,"",F456/E455)</f>
        <v/>
      </c>
      <c r="O456" s="41"/>
      <c r="P456" s="42" t="str">
        <f t="shared" si="51"/>
        <v/>
      </c>
      <c r="Q456" s="42" t="str">
        <f t="shared" si="52"/>
        <v/>
      </c>
    </row>
    <row r="457" spans="1:18" s="186" customFormat="1" ht="15.75">
      <c r="A457" s="9">
        <v>2802</v>
      </c>
      <c r="B457" s="31"/>
      <c r="C457" s="31"/>
      <c r="D457" s="31"/>
      <c r="E457" s="31"/>
      <c r="F457" s="31"/>
      <c r="G457" s="31"/>
      <c r="H457" s="31"/>
      <c r="I457" s="31"/>
      <c r="J457" s="51"/>
      <c r="K457" s="38"/>
      <c r="L457" s="17"/>
      <c r="M457" s="39"/>
      <c r="N457" s="40" t="str">
        <f>IF(G457=0,"",G457/F456)</f>
        <v/>
      </c>
      <c r="O457" s="41"/>
      <c r="P457" s="42" t="str">
        <f t="shared" si="51"/>
        <v/>
      </c>
      <c r="Q457" s="42" t="str">
        <f t="shared" si="52"/>
        <v/>
      </c>
    </row>
    <row r="458" spans="1:18" s="186" customFormat="1" ht="15.75">
      <c r="A458" s="9">
        <v>2901</v>
      </c>
      <c r="B458" s="31"/>
      <c r="C458" s="31"/>
      <c r="D458" s="31"/>
      <c r="E458" s="31"/>
      <c r="F458" s="31"/>
      <c r="G458" s="31"/>
      <c r="H458" s="31"/>
      <c r="I458" s="31"/>
      <c r="J458" s="51"/>
      <c r="K458" s="38"/>
      <c r="L458" s="17"/>
      <c r="M458" s="39"/>
      <c r="N458" s="40" t="str">
        <f t="shared" ref="N458:N461" si="53">IF(H458=0,"",H458/G457)</f>
        <v/>
      </c>
      <c r="O458" s="41"/>
      <c r="P458" s="42" t="str">
        <f t="shared" si="51"/>
        <v/>
      </c>
      <c r="Q458" s="42" t="str">
        <f t="shared" si="52"/>
        <v/>
      </c>
    </row>
    <row r="459" spans="1:18" s="186" customFormat="1" ht="15.75">
      <c r="A459" s="9">
        <v>2902</v>
      </c>
      <c r="B459" s="31"/>
      <c r="C459" s="31"/>
      <c r="D459" s="31"/>
      <c r="E459" s="31"/>
      <c r="F459" s="31"/>
      <c r="G459" s="31"/>
      <c r="H459" s="31"/>
      <c r="I459" s="31"/>
      <c r="J459" s="51"/>
      <c r="K459" s="38"/>
      <c r="L459" s="17"/>
      <c r="M459" s="39"/>
      <c r="N459" s="40" t="str">
        <f t="shared" si="53"/>
        <v/>
      </c>
      <c r="O459" s="41"/>
      <c r="P459" s="42" t="str">
        <f t="shared" si="51"/>
        <v/>
      </c>
      <c r="Q459" s="42" t="str">
        <f t="shared" si="52"/>
        <v/>
      </c>
    </row>
    <row r="460" spans="1:18" s="186" customFormat="1" ht="15.75">
      <c r="A460" s="9">
        <v>3001</v>
      </c>
      <c r="B460" s="31"/>
      <c r="C460" s="31"/>
      <c r="D460" s="31"/>
      <c r="E460" s="31"/>
      <c r="F460" s="31"/>
      <c r="G460" s="31"/>
      <c r="H460" s="31"/>
      <c r="I460" s="31"/>
      <c r="J460" s="51"/>
      <c r="K460" s="38"/>
      <c r="L460" s="17"/>
      <c r="M460" s="39"/>
      <c r="N460" s="40" t="str">
        <f t="shared" si="53"/>
        <v/>
      </c>
      <c r="O460" s="41"/>
      <c r="P460" s="42" t="str">
        <f t="shared" si="51"/>
        <v/>
      </c>
      <c r="Q460" s="42" t="str">
        <f t="shared" si="52"/>
        <v/>
      </c>
    </row>
    <row r="461" spans="1:18" s="186" customFormat="1" ht="15.75">
      <c r="A461" s="9">
        <v>3002</v>
      </c>
      <c r="B461" s="31"/>
      <c r="C461" s="31"/>
      <c r="D461" s="31"/>
      <c r="E461" s="31"/>
      <c r="F461" s="31"/>
      <c r="G461" s="31"/>
      <c r="H461" s="31"/>
      <c r="I461" s="31"/>
      <c r="J461" s="51"/>
      <c r="K461" s="38"/>
      <c r="L461" s="17"/>
      <c r="M461" s="39"/>
      <c r="N461" s="40" t="str">
        <f t="shared" si="53"/>
        <v/>
      </c>
      <c r="O461" s="41"/>
      <c r="P461" s="42" t="str">
        <f t="shared" si="51"/>
        <v/>
      </c>
      <c r="Q461" s="42" t="str">
        <f t="shared" si="52"/>
        <v/>
      </c>
    </row>
    <row r="462" spans="1:18" s="186" customFormat="1" ht="15.75">
      <c r="A462" s="9">
        <v>3101</v>
      </c>
      <c r="B462" s="31"/>
      <c r="C462" s="31"/>
      <c r="D462" s="31"/>
      <c r="E462" s="31"/>
      <c r="F462" s="31"/>
      <c r="G462" s="31"/>
      <c r="H462" s="31"/>
      <c r="I462" s="31"/>
      <c r="J462" s="51"/>
      <c r="K462" s="38"/>
      <c r="L462" s="17"/>
      <c r="M462" s="18"/>
      <c r="N462" s="43"/>
      <c r="O462" s="44"/>
      <c r="P462" s="45"/>
      <c r="Q462" s="43"/>
    </row>
    <row r="463" spans="1:18" s="186" customFormat="1" ht="15.75">
      <c r="A463" s="9">
        <v>3102</v>
      </c>
      <c r="B463" s="31"/>
      <c r="C463" s="31"/>
      <c r="D463" s="31"/>
      <c r="E463" s="31"/>
      <c r="F463" s="31"/>
      <c r="G463" s="31"/>
      <c r="H463" s="31"/>
      <c r="I463" s="31"/>
      <c r="J463" s="51"/>
      <c r="K463" s="38"/>
      <c r="L463" s="17"/>
      <c r="M463" s="18"/>
      <c r="N463" s="29"/>
      <c r="O463" s="44"/>
      <c r="P463" s="46"/>
      <c r="Q463" s="29"/>
    </row>
    <row r="464" spans="1:18" s="186" customFormat="1" ht="15.75">
      <c r="A464" s="9">
        <v>3201</v>
      </c>
      <c r="B464" s="31"/>
      <c r="C464" s="31"/>
      <c r="D464" s="31"/>
      <c r="E464" s="31"/>
      <c r="F464" s="31"/>
      <c r="G464" s="31"/>
      <c r="H464" s="31"/>
      <c r="I464" s="31"/>
      <c r="J464" s="51"/>
      <c r="K464" s="38"/>
      <c r="L464" s="17"/>
      <c r="M464" s="18"/>
      <c r="N464" s="29"/>
      <c r="O464" s="44"/>
      <c r="P464" s="46"/>
      <c r="Q464" s="29"/>
    </row>
    <row r="465" spans="1:17" s="186" customFormat="1" ht="15.75">
      <c r="A465" s="9">
        <v>3202</v>
      </c>
      <c r="B465" s="31"/>
      <c r="C465" s="31"/>
      <c r="D465" s="31"/>
      <c r="E465" s="31"/>
      <c r="F465" s="31"/>
      <c r="G465" s="31"/>
      <c r="H465" s="31"/>
      <c r="I465" s="31"/>
      <c r="J465" s="51"/>
      <c r="K465" s="38"/>
      <c r="L465" s="17"/>
      <c r="M465" s="18"/>
      <c r="N465" s="17"/>
      <c r="O465" s="18"/>
      <c r="P465" s="28"/>
      <c r="Q465" s="29"/>
    </row>
    <row r="466" spans="1:17" s="186" customFormat="1" ht="15.75">
      <c r="A466" s="9">
        <v>3301</v>
      </c>
      <c r="B466" s="31"/>
      <c r="C466" s="31"/>
      <c r="D466" s="31"/>
      <c r="E466" s="31"/>
      <c r="F466" s="31"/>
      <c r="G466" s="31"/>
      <c r="H466" s="31"/>
      <c r="I466" s="31"/>
      <c r="J466" s="51"/>
      <c r="K466" s="38"/>
      <c r="L466" s="17"/>
      <c r="M466" s="18"/>
      <c r="N466" s="19" t="s">
        <v>48</v>
      </c>
      <c r="O466" s="20"/>
      <c r="P466" s="21" t="str">
        <f>IF(SUM(J454:J462)=0,"",SUM(J454:J462))</f>
        <v/>
      </c>
      <c r="Q466" s="22" t="s">
        <v>3</v>
      </c>
    </row>
    <row r="467" spans="1:17" s="186" customFormat="1" ht="15.75">
      <c r="A467" s="9">
        <v>3302</v>
      </c>
      <c r="B467" s="31"/>
      <c r="C467" s="31"/>
      <c r="D467" s="31"/>
      <c r="E467" s="31"/>
      <c r="F467" s="31"/>
      <c r="G467" s="31"/>
      <c r="H467" s="31"/>
      <c r="I467" s="31"/>
      <c r="J467" s="51"/>
      <c r="K467" s="38"/>
      <c r="L467" s="17"/>
      <c r="M467" s="18"/>
      <c r="N467" s="23" t="s">
        <v>50</v>
      </c>
      <c r="O467" s="24" t="str">
        <f>IF(O466/B452=0,"",O466/B452)</f>
        <v/>
      </c>
      <c r="P467" s="25" t="e">
        <f>IF(O466/P466=0,"",O466/P466)</f>
        <v>#VALUE!</v>
      </c>
      <c r="Q467" s="26" t="s">
        <v>51</v>
      </c>
    </row>
    <row r="468" spans="1:17" s="186" customFormat="1" ht="15.75">
      <c r="A468" s="9">
        <v>3401</v>
      </c>
      <c r="B468" s="115"/>
      <c r="C468" s="115"/>
      <c r="D468" s="115"/>
      <c r="E468" s="115"/>
      <c r="F468" s="115"/>
      <c r="G468" s="115"/>
      <c r="H468" s="115"/>
      <c r="I468" s="115"/>
      <c r="J468" s="51"/>
      <c r="K468" s="47"/>
      <c r="L468" s="48"/>
      <c r="M468" s="49"/>
      <c r="N468" s="11"/>
      <c r="O468" s="12"/>
      <c r="P468" s="12"/>
      <c r="Q468" s="13"/>
    </row>
    <row r="469" spans="1:17" s="186" customFormat="1" ht="18" customHeight="1">
      <c r="A469" s="14"/>
      <c r="B469" s="193" t="s">
        <v>37</v>
      </c>
      <c r="C469" s="193"/>
      <c r="D469" s="193"/>
      <c r="E469" s="193"/>
      <c r="F469" s="193"/>
      <c r="G469" s="193"/>
      <c r="H469" s="193"/>
      <c r="I469" s="193"/>
      <c r="J469" s="114">
        <f>SUM(J461:J465)</f>
        <v>0</v>
      </c>
      <c r="K469" s="30" t="str">
        <f>IF(J461=0,"",J461/B452)</f>
        <v/>
      </c>
      <c r="L469" s="30" t="str">
        <f>IF(J469=0,"",J469/B452)</f>
        <v/>
      </c>
      <c r="M469" s="30"/>
      <c r="N469" s="5"/>
      <c r="O469" s="6"/>
      <c r="P469" s="16"/>
      <c r="Q469" s="5"/>
    </row>
    <row r="470" spans="1:17" ht="12.75" customHeight="1">
      <c r="K470" s="5"/>
      <c r="L470" s="5"/>
      <c r="N470" s="5"/>
    </row>
    <row r="471" spans="1:17" ht="12.75" customHeight="1">
      <c r="K471" s="5"/>
      <c r="L471" s="5"/>
      <c r="N471" s="5"/>
    </row>
    <row r="472" spans="1:17" ht="12.75" customHeight="1">
      <c r="K472" s="5"/>
      <c r="L472" s="5"/>
      <c r="N472" s="5"/>
    </row>
    <row r="473" spans="1:17" ht="12.75" customHeight="1">
      <c r="K473" s="5"/>
      <c r="L473" s="5"/>
      <c r="N473" s="5"/>
    </row>
    <row r="474" spans="1:17" ht="12.75" customHeight="1">
      <c r="K474" s="5"/>
      <c r="L474" s="5"/>
      <c r="N474" s="5"/>
    </row>
    <row r="475" spans="1:17" ht="12.75" customHeight="1">
      <c r="K475" s="5"/>
      <c r="L475" s="5"/>
      <c r="N475" s="5"/>
    </row>
    <row r="476" spans="1:17" ht="12.75" customHeight="1">
      <c r="K476" s="5"/>
      <c r="L476" s="5"/>
      <c r="N476" s="5"/>
    </row>
    <row r="477" spans="1:17" ht="12.75" customHeight="1">
      <c r="K477" s="5"/>
      <c r="L477" s="5"/>
      <c r="N477" s="5"/>
    </row>
    <row r="478" spans="1:17" ht="12.75" customHeight="1">
      <c r="K478" s="5"/>
      <c r="L478" s="5"/>
      <c r="N478" s="5"/>
    </row>
    <row r="479" spans="1:17" ht="12.75" customHeight="1">
      <c r="K479" s="5"/>
      <c r="L479" s="5"/>
      <c r="N479" s="5"/>
    </row>
    <row r="480" spans="1:17" ht="12.75" customHeight="1">
      <c r="K480" s="5"/>
      <c r="L480" s="5"/>
      <c r="N480" s="5"/>
    </row>
    <row r="481" spans="11:14" ht="12.75" customHeight="1">
      <c r="K481" s="5"/>
      <c r="L481" s="5"/>
      <c r="N481" s="5"/>
    </row>
    <row r="482" spans="11:14" ht="12.75" customHeight="1">
      <c r="K482" s="5"/>
      <c r="L482" s="5"/>
      <c r="N482" s="5"/>
    </row>
    <row r="483" spans="11:14" ht="12.75" customHeight="1">
      <c r="K483" s="5"/>
      <c r="L483" s="5"/>
      <c r="N483" s="5"/>
    </row>
    <row r="484" spans="11:14" ht="12.75" customHeight="1">
      <c r="K484" s="5"/>
      <c r="L484" s="5"/>
      <c r="N484" s="5"/>
    </row>
    <row r="485" spans="11:14" ht="12.75" customHeight="1">
      <c r="K485" s="5"/>
      <c r="L485" s="5"/>
      <c r="N485" s="5"/>
    </row>
    <row r="486" spans="11:14" ht="12.75" customHeight="1">
      <c r="K486" s="5"/>
      <c r="L486" s="5"/>
      <c r="N486" s="5"/>
    </row>
    <row r="487" spans="11:14" ht="12.75" customHeight="1">
      <c r="K487" s="5"/>
      <c r="L487" s="5"/>
      <c r="N487" s="5"/>
    </row>
    <row r="488" spans="11:14" ht="12.75" customHeight="1">
      <c r="K488" s="5"/>
      <c r="L488" s="5"/>
      <c r="N488" s="5"/>
    </row>
    <row r="489" spans="11:14" ht="12.75" customHeight="1">
      <c r="K489" s="5"/>
      <c r="L489" s="5"/>
      <c r="N489" s="5"/>
    </row>
    <row r="490" spans="11:14" ht="12.75" customHeight="1">
      <c r="K490" s="5"/>
      <c r="L490" s="5"/>
      <c r="N490" s="5"/>
    </row>
    <row r="491" spans="11:14" ht="12.75" customHeight="1">
      <c r="K491" s="5"/>
      <c r="L491" s="5"/>
      <c r="N491" s="5"/>
    </row>
    <row r="492" spans="11:14" ht="12.75" customHeight="1">
      <c r="K492" s="5"/>
      <c r="L492" s="5"/>
      <c r="N492" s="5"/>
    </row>
    <row r="493" spans="11:14" ht="12.75" customHeight="1">
      <c r="K493" s="5"/>
      <c r="L493" s="5"/>
      <c r="N493" s="5"/>
    </row>
    <row r="494" spans="11:14" ht="12.75" customHeight="1">
      <c r="K494" s="5"/>
      <c r="L494" s="5"/>
      <c r="N494" s="5"/>
    </row>
    <row r="495" spans="11:14" ht="12.75" customHeight="1">
      <c r="K495" s="5"/>
      <c r="L495" s="5"/>
      <c r="N495" s="5"/>
    </row>
    <row r="496" spans="11:14" ht="12.75" customHeight="1">
      <c r="K496" s="5"/>
      <c r="L496" s="5"/>
      <c r="N496" s="5"/>
    </row>
    <row r="497" spans="11:14" ht="12.75" customHeight="1">
      <c r="K497" s="5"/>
      <c r="L497" s="5"/>
      <c r="N497" s="5"/>
    </row>
    <row r="498" spans="11:14" ht="12.75" customHeight="1">
      <c r="K498" s="5"/>
      <c r="L498" s="5"/>
      <c r="N498" s="5"/>
    </row>
    <row r="499" spans="11:14" ht="12.75" customHeight="1">
      <c r="K499" s="5"/>
      <c r="L499" s="5"/>
      <c r="N499" s="5"/>
    </row>
    <row r="500" spans="11:14" ht="12.75" customHeight="1">
      <c r="K500" s="5"/>
      <c r="L500" s="5"/>
      <c r="N500" s="5"/>
    </row>
    <row r="501" spans="11:14" ht="12.75" customHeight="1">
      <c r="K501" s="5"/>
      <c r="L501" s="5"/>
      <c r="N501" s="5"/>
    </row>
    <row r="502" spans="11:14" ht="12.75" customHeight="1">
      <c r="K502" s="5"/>
      <c r="L502" s="5"/>
      <c r="N502" s="5"/>
    </row>
    <row r="503" spans="11:14" ht="12.75" customHeight="1">
      <c r="K503" s="5"/>
      <c r="L503" s="5"/>
      <c r="N503" s="5"/>
    </row>
    <row r="504" spans="11:14" ht="12.75" customHeight="1">
      <c r="K504" s="5"/>
      <c r="L504" s="5"/>
      <c r="N504" s="5"/>
    </row>
    <row r="505" spans="11:14" ht="12.75" customHeight="1">
      <c r="K505" s="5"/>
      <c r="L505" s="5"/>
      <c r="N505" s="5"/>
    </row>
    <row r="506" spans="11:14" ht="12.75" customHeight="1">
      <c r="K506" s="5"/>
      <c r="L506" s="5"/>
      <c r="N506" s="5"/>
    </row>
    <row r="507" spans="11:14" ht="12.75" customHeight="1">
      <c r="K507" s="5"/>
      <c r="L507" s="5"/>
      <c r="N507" s="5"/>
    </row>
    <row r="508" spans="11:14" ht="12.75" customHeight="1">
      <c r="K508" s="5"/>
      <c r="L508" s="5"/>
      <c r="N508" s="5"/>
    </row>
    <row r="509" spans="11:14" ht="12.75" customHeight="1">
      <c r="K509" s="5"/>
      <c r="L509" s="5"/>
      <c r="N509" s="5"/>
    </row>
    <row r="510" spans="11:14" ht="12.75" customHeight="1">
      <c r="K510" s="5"/>
      <c r="L510" s="5"/>
      <c r="N510" s="5"/>
    </row>
    <row r="511" spans="11:14" ht="12.75" customHeight="1">
      <c r="K511" s="5"/>
      <c r="L511" s="5"/>
      <c r="N511" s="5"/>
    </row>
    <row r="512" spans="11:14" ht="12.75" customHeight="1">
      <c r="K512" s="5"/>
      <c r="L512" s="5"/>
      <c r="N512" s="5"/>
    </row>
    <row r="513" spans="11:14" ht="12.75" customHeight="1">
      <c r="K513" s="5"/>
      <c r="L513" s="5"/>
      <c r="N513" s="5"/>
    </row>
    <row r="514" spans="11:14" ht="12.75" customHeight="1">
      <c r="K514" s="5"/>
      <c r="L514" s="5"/>
      <c r="N514" s="5"/>
    </row>
    <row r="515" spans="11:14" ht="12.75" customHeight="1">
      <c r="K515" s="5"/>
      <c r="L515" s="5"/>
      <c r="N515" s="5"/>
    </row>
    <row r="516" spans="11:14" ht="12.75" customHeight="1">
      <c r="K516" s="5"/>
      <c r="L516" s="5"/>
      <c r="N516" s="5"/>
    </row>
    <row r="517" spans="11:14" ht="12.75" customHeight="1">
      <c r="K517" s="5"/>
      <c r="L517" s="5"/>
      <c r="N517" s="5"/>
    </row>
    <row r="518" spans="11:14" ht="12.75" customHeight="1">
      <c r="K518" s="5"/>
      <c r="L518" s="5"/>
      <c r="N518" s="5"/>
    </row>
    <row r="519" spans="11:14" ht="12.75" customHeight="1">
      <c r="K519" s="5"/>
      <c r="L519" s="5"/>
      <c r="N519" s="5"/>
    </row>
    <row r="520" spans="11:14" ht="12.75" customHeight="1">
      <c r="K520" s="5"/>
      <c r="L520" s="5"/>
      <c r="N520" s="5"/>
    </row>
    <row r="521" spans="11:14" ht="12.75" customHeight="1">
      <c r="K521" s="5"/>
      <c r="L521" s="5"/>
      <c r="N521" s="5"/>
    </row>
    <row r="522" spans="11:14" ht="12.75" customHeight="1">
      <c r="K522" s="5"/>
      <c r="L522" s="5"/>
      <c r="N522" s="5"/>
    </row>
    <row r="523" spans="11:14" ht="12.75" customHeight="1">
      <c r="K523" s="5"/>
      <c r="L523" s="5"/>
      <c r="N523" s="5"/>
    </row>
    <row r="524" spans="11:14" ht="12.75" customHeight="1">
      <c r="K524" s="5"/>
      <c r="L524" s="5"/>
      <c r="N524" s="5"/>
    </row>
    <row r="525" spans="11:14" ht="12.75" customHeight="1">
      <c r="K525" s="5"/>
      <c r="L525" s="5"/>
      <c r="N525" s="5"/>
    </row>
    <row r="526" spans="11:14" ht="12.75" customHeight="1">
      <c r="K526" s="5"/>
      <c r="L526" s="5"/>
      <c r="N526" s="5"/>
    </row>
    <row r="527" spans="11:14" ht="12.75" customHeight="1">
      <c r="K527" s="5"/>
      <c r="L527" s="5"/>
      <c r="N527" s="5"/>
    </row>
    <row r="528" spans="11:14" ht="12.75" customHeight="1">
      <c r="K528" s="5"/>
      <c r="L528" s="5"/>
      <c r="N528" s="5"/>
    </row>
    <row r="529" spans="11:14" ht="12.75" customHeight="1">
      <c r="K529" s="5"/>
      <c r="L529" s="5"/>
      <c r="N529" s="5"/>
    </row>
    <row r="530" spans="11:14" ht="12.75" customHeight="1">
      <c r="K530" s="5"/>
      <c r="L530" s="5"/>
      <c r="N530" s="5"/>
    </row>
    <row r="531" spans="11:14" ht="12.75" customHeight="1">
      <c r="K531" s="5"/>
      <c r="L531" s="5"/>
      <c r="N531" s="5"/>
    </row>
    <row r="532" spans="11:14" ht="12.75" customHeight="1">
      <c r="K532" s="5"/>
      <c r="L532" s="5"/>
      <c r="N532" s="5"/>
    </row>
    <row r="533" spans="11:14" ht="12.75" customHeight="1">
      <c r="K533" s="5"/>
      <c r="L533" s="5"/>
      <c r="N533" s="5"/>
    </row>
    <row r="534" spans="11:14" ht="12.75" customHeight="1">
      <c r="K534" s="5"/>
      <c r="L534" s="5"/>
      <c r="N534" s="5"/>
    </row>
    <row r="535" spans="11:14" ht="12.75" customHeight="1">
      <c r="K535" s="5"/>
      <c r="L535" s="5"/>
      <c r="N535" s="5"/>
    </row>
    <row r="536" spans="11:14" ht="12.75" customHeight="1">
      <c r="K536" s="5"/>
      <c r="L536" s="5"/>
      <c r="N536" s="5"/>
    </row>
    <row r="537" spans="11:14" ht="12.75" customHeight="1">
      <c r="K537" s="5"/>
      <c r="L537" s="5"/>
      <c r="N537" s="5"/>
    </row>
    <row r="538" spans="11:14" ht="12.75" customHeight="1">
      <c r="K538" s="5"/>
      <c r="L538" s="5"/>
      <c r="N538" s="5"/>
    </row>
    <row r="539" spans="11:14" ht="12.75" customHeight="1">
      <c r="K539" s="5"/>
      <c r="L539" s="5"/>
      <c r="N539" s="5"/>
    </row>
    <row r="540" spans="11:14" ht="12.75" customHeight="1">
      <c r="K540" s="5"/>
      <c r="L540" s="5"/>
      <c r="N540" s="5"/>
    </row>
    <row r="541" spans="11:14" ht="12.75" customHeight="1">
      <c r="K541" s="5"/>
      <c r="L541" s="5"/>
      <c r="N541" s="5"/>
    </row>
    <row r="542" spans="11:14" ht="12.75" customHeight="1">
      <c r="K542" s="5"/>
      <c r="L542" s="5"/>
      <c r="N542" s="5"/>
    </row>
    <row r="543" spans="11:14" ht="12.75" customHeight="1">
      <c r="K543" s="5"/>
      <c r="L543" s="5"/>
      <c r="N543" s="5"/>
    </row>
    <row r="544" spans="11:14" ht="12.75" customHeight="1">
      <c r="K544" s="5"/>
      <c r="L544" s="5"/>
      <c r="N544" s="5"/>
    </row>
    <row r="545" spans="11:14" ht="12.75" customHeight="1">
      <c r="K545" s="5"/>
      <c r="L545" s="5"/>
      <c r="N545" s="5"/>
    </row>
    <row r="546" spans="11:14" ht="12.75" customHeight="1">
      <c r="K546" s="5"/>
      <c r="L546" s="5"/>
      <c r="N546" s="5"/>
    </row>
    <row r="547" spans="11:14" ht="12.75" customHeight="1">
      <c r="K547" s="5"/>
      <c r="L547" s="5"/>
      <c r="N547" s="5"/>
    </row>
    <row r="548" spans="11:14" ht="12.75" customHeight="1">
      <c r="K548" s="5"/>
      <c r="L548" s="5"/>
      <c r="N548" s="5"/>
    </row>
    <row r="549" spans="11:14" ht="12.75" customHeight="1">
      <c r="K549" s="5"/>
      <c r="L549" s="5"/>
      <c r="N549" s="5"/>
    </row>
    <row r="550" spans="11:14" ht="12.75" customHeight="1">
      <c r="K550" s="5"/>
      <c r="L550" s="5"/>
      <c r="N550" s="5"/>
    </row>
    <row r="551" spans="11:14" ht="12.75" customHeight="1">
      <c r="K551" s="5"/>
      <c r="L551" s="5"/>
      <c r="N551" s="5"/>
    </row>
    <row r="552" spans="11:14" ht="12.75" customHeight="1">
      <c r="K552" s="5"/>
      <c r="L552" s="5"/>
      <c r="N552" s="5"/>
    </row>
    <row r="553" spans="11:14" ht="12.75" customHeight="1">
      <c r="K553" s="5"/>
      <c r="L553" s="5"/>
      <c r="N553" s="5"/>
    </row>
    <row r="554" spans="11:14" ht="12.75" customHeight="1">
      <c r="K554" s="5"/>
      <c r="L554" s="5"/>
      <c r="N554" s="5"/>
    </row>
    <row r="555" spans="11:14" ht="12.75" customHeight="1">
      <c r="K555" s="5"/>
      <c r="L555" s="5"/>
      <c r="N555" s="5"/>
    </row>
    <row r="556" spans="11:14" ht="12.75" customHeight="1">
      <c r="K556" s="5"/>
      <c r="L556" s="5"/>
      <c r="N556" s="5"/>
    </row>
    <row r="557" spans="11:14" ht="12.75" customHeight="1">
      <c r="K557" s="5"/>
      <c r="L557" s="5"/>
      <c r="N557" s="5"/>
    </row>
    <row r="558" spans="11:14" ht="12.75" customHeight="1">
      <c r="K558" s="5"/>
      <c r="L558" s="5"/>
      <c r="N558" s="5"/>
    </row>
    <row r="559" spans="11:14" ht="12.75" customHeight="1">
      <c r="K559" s="5"/>
      <c r="L559" s="5"/>
      <c r="N559" s="5"/>
    </row>
    <row r="560" spans="11:14" ht="12.75" customHeight="1">
      <c r="K560" s="5"/>
      <c r="L560" s="5"/>
      <c r="N560" s="5"/>
    </row>
    <row r="561" spans="11:14" ht="12.75" customHeight="1">
      <c r="K561" s="5"/>
      <c r="L561" s="5"/>
      <c r="N561" s="5"/>
    </row>
    <row r="562" spans="11:14" ht="12.75" customHeight="1">
      <c r="K562" s="5"/>
      <c r="L562" s="5"/>
      <c r="N562" s="5"/>
    </row>
    <row r="563" spans="11:14" ht="12.75" customHeight="1">
      <c r="K563" s="5"/>
      <c r="L563" s="5"/>
      <c r="N563" s="5"/>
    </row>
    <row r="564" spans="11:14" ht="12.75" customHeight="1">
      <c r="K564" s="5"/>
      <c r="L564" s="5"/>
      <c r="N564" s="5"/>
    </row>
    <row r="565" spans="11:14" ht="12.75" customHeight="1">
      <c r="K565" s="5"/>
      <c r="L565" s="5"/>
      <c r="N565" s="5"/>
    </row>
    <row r="566" spans="11:14" ht="12.75" customHeight="1">
      <c r="K566" s="5"/>
      <c r="L566" s="5"/>
      <c r="N566" s="5"/>
    </row>
    <row r="567" spans="11:14" ht="12.75" customHeight="1">
      <c r="K567" s="5"/>
      <c r="L567" s="5"/>
      <c r="N567" s="5"/>
    </row>
    <row r="568" spans="11:14" ht="12.75" customHeight="1">
      <c r="K568" s="5"/>
      <c r="L568" s="5"/>
      <c r="N568" s="5"/>
    </row>
    <row r="569" spans="11:14" ht="12.75" customHeight="1">
      <c r="K569" s="5"/>
      <c r="L569" s="5"/>
      <c r="N569" s="5"/>
    </row>
    <row r="570" spans="11:14" ht="12.75" customHeight="1">
      <c r="K570" s="5"/>
      <c r="L570" s="5"/>
      <c r="N570" s="5"/>
    </row>
    <row r="571" spans="11:14" ht="12.75" customHeight="1">
      <c r="K571" s="5"/>
      <c r="L571" s="5"/>
      <c r="N571" s="5"/>
    </row>
    <row r="572" spans="11:14" ht="12.75" customHeight="1">
      <c r="K572" s="5"/>
      <c r="L572" s="5"/>
      <c r="N572" s="5"/>
    </row>
    <row r="573" spans="11:14" ht="12.75" customHeight="1">
      <c r="K573" s="5"/>
      <c r="L573" s="5"/>
      <c r="N573" s="5"/>
    </row>
    <row r="574" spans="11:14" ht="12.75" customHeight="1">
      <c r="K574" s="5"/>
      <c r="L574" s="5"/>
      <c r="N574" s="5"/>
    </row>
    <row r="575" spans="11:14" ht="12.75" customHeight="1">
      <c r="K575" s="5"/>
      <c r="L575" s="5"/>
      <c r="N575" s="5"/>
    </row>
    <row r="576" spans="11:14" ht="12.75" customHeight="1">
      <c r="K576" s="5"/>
      <c r="L576" s="5"/>
      <c r="N576" s="5"/>
    </row>
    <row r="577" spans="11:14" ht="12.75" customHeight="1">
      <c r="K577" s="5"/>
      <c r="L577" s="5"/>
      <c r="N577" s="5"/>
    </row>
    <row r="578" spans="11:14" ht="12.75" customHeight="1">
      <c r="K578" s="5"/>
      <c r="L578" s="5"/>
      <c r="N578" s="5"/>
    </row>
    <row r="579" spans="11:14" ht="12.75" customHeight="1">
      <c r="K579" s="5"/>
      <c r="L579" s="5"/>
      <c r="N579" s="5"/>
    </row>
    <row r="580" spans="11:14" ht="12.75" customHeight="1">
      <c r="K580" s="5"/>
      <c r="L580" s="5"/>
      <c r="N580" s="5"/>
    </row>
    <row r="581" spans="11:14" ht="12.75" customHeight="1">
      <c r="K581" s="5"/>
      <c r="L581" s="5"/>
      <c r="N581" s="5"/>
    </row>
    <row r="582" spans="11:14" ht="12.75" customHeight="1">
      <c r="K582" s="5"/>
      <c r="L582" s="5"/>
      <c r="N582" s="5"/>
    </row>
    <row r="583" spans="11:14" ht="12.75" customHeight="1">
      <c r="K583" s="5"/>
      <c r="L583" s="5"/>
      <c r="N583" s="5"/>
    </row>
    <row r="584" spans="11:14" ht="12.75" customHeight="1">
      <c r="K584" s="5"/>
      <c r="L584" s="5"/>
      <c r="N584" s="5"/>
    </row>
    <row r="585" spans="11:14" ht="12.75" customHeight="1">
      <c r="K585" s="5"/>
      <c r="L585" s="5"/>
      <c r="N585" s="5"/>
    </row>
    <row r="586" spans="11:14" ht="12.75" customHeight="1">
      <c r="K586" s="5"/>
      <c r="L586" s="5"/>
      <c r="N586" s="5"/>
    </row>
    <row r="587" spans="11:14" ht="12.75" customHeight="1">
      <c r="K587" s="5"/>
      <c r="L587" s="5"/>
      <c r="N587" s="5"/>
    </row>
    <row r="588" spans="11:14" ht="12.75" customHeight="1">
      <c r="K588" s="5"/>
      <c r="L588" s="5"/>
      <c r="N588" s="5"/>
    </row>
    <row r="589" spans="11:14" ht="12.75" customHeight="1">
      <c r="K589" s="5"/>
      <c r="L589" s="5"/>
      <c r="N589" s="5"/>
    </row>
    <row r="590" spans="11:14" ht="12.75" customHeight="1">
      <c r="K590" s="5"/>
      <c r="L590" s="5"/>
      <c r="N590" s="5"/>
    </row>
    <row r="591" spans="11:14" ht="12.75" customHeight="1">
      <c r="K591" s="5"/>
      <c r="L591" s="5"/>
      <c r="N591" s="5"/>
    </row>
    <row r="592" spans="11:14" ht="12.75" customHeight="1">
      <c r="K592" s="5"/>
      <c r="L592" s="5"/>
      <c r="N592" s="5"/>
    </row>
    <row r="593" spans="11:14" ht="12.75" customHeight="1">
      <c r="K593" s="5"/>
      <c r="L593" s="5"/>
      <c r="N593" s="5"/>
    </row>
    <row r="594" spans="11:14" ht="12.75" customHeight="1">
      <c r="K594" s="5"/>
      <c r="L594" s="5"/>
      <c r="N594" s="5"/>
    </row>
    <row r="595" spans="11:14" ht="12.75" customHeight="1">
      <c r="K595" s="5"/>
      <c r="L595" s="5"/>
      <c r="N595" s="5"/>
    </row>
    <row r="596" spans="11:14" ht="12.75" customHeight="1">
      <c r="K596" s="5"/>
      <c r="L596" s="5"/>
      <c r="N596" s="5"/>
    </row>
    <row r="597" spans="11:14" ht="12.75" customHeight="1">
      <c r="K597" s="5"/>
      <c r="L597" s="5"/>
      <c r="N597" s="5"/>
    </row>
    <row r="598" spans="11:14" ht="12.75" customHeight="1">
      <c r="K598" s="5"/>
      <c r="L598" s="5"/>
      <c r="N598" s="5"/>
    </row>
    <row r="599" spans="11:14" ht="12.75" customHeight="1">
      <c r="K599" s="5"/>
      <c r="L599" s="5"/>
      <c r="N599" s="5"/>
    </row>
    <row r="600" spans="11:14" ht="12.75" customHeight="1">
      <c r="K600" s="5"/>
      <c r="L600" s="5"/>
      <c r="N600" s="5"/>
    </row>
    <row r="601" spans="11:14" ht="12.75" customHeight="1">
      <c r="K601" s="5"/>
      <c r="L601" s="5"/>
      <c r="N601" s="5"/>
    </row>
    <row r="602" spans="11:14" ht="12.75" customHeight="1">
      <c r="K602" s="5"/>
      <c r="L602" s="5"/>
      <c r="N602" s="5"/>
    </row>
    <row r="603" spans="11:14" ht="12.75" customHeight="1">
      <c r="K603" s="5"/>
      <c r="L603" s="5"/>
      <c r="N603" s="5"/>
    </row>
    <row r="604" spans="11:14" ht="12.75" customHeight="1">
      <c r="K604" s="5"/>
      <c r="L604" s="5"/>
      <c r="N604" s="5"/>
    </row>
    <row r="605" spans="11:14" ht="12.75" customHeight="1">
      <c r="K605" s="5"/>
      <c r="L605" s="5"/>
      <c r="N605" s="5"/>
    </row>
    <row r="606" spans="11:14" ht="12.75" customHeight="1">
      <c r="K606" s="5"/>
      <c r="L606" s="5"/>
      <c r="N606" s="5"/>
    </row>
    <row r="607" spans="11:14" ht="12.75" customHeight="1">
      <c r="K607" s="5"/>
      <c r="L607" s="5"/>
      <c r="N607" s="5"/>
    </row>
    <row r="608" spans="11:14" ht="12.75" customHeight="1">
      <c r="K608" s="5"/>
      <c r="L608" s="5"/>
      <c r="N608" s="5"/>
    </row>
    <row r="609" spans="11:14" ht="12.75" customHeight="1">
      <c r="K609" s="5"/>
      <c r="L609" s="5"/>
      <c r="N609" s="5"/>
    </row>
    <row r="610" spans="11:14" ht="12.75" customHeight="1">
      <c r="K610" s="5"/>
      <c r="L610" s="5"/>
      <c r="N610" s="5"/>
    </row>
    <row r="611" spans="11:14" ht="12.75" customHeight="1">
      <c r="K611" s="5"/>
      <c r="L611" s="5"/>
      <c r="N611" s="5"/>
    </row>
    <row r="612" spans="11:14" ht="12.75" customHeight="1">
      <c r="K612" s="5"/>
      <c r="L612" s="5"/>
      <c r="N612" s="5"/>
    </row>
    <row r="613" spans="11:14" ht="12.75" customHeight="1">
      <c r="K613" s="5"/>
      <c r="L613" s="5"/>
      <c r="N613" s="5"/>
    </row>
    <row r="614" spans="11:14" ht="12.75" customHeight="1">
      <c r="K614" s="5"/>
      <c r="L614" s="5"/>
      <c r="N614" s="5"/>
    </row>
    <row r="615" spans="11:14" ht="12.75" customHeight="1">
      <c r="K615" s="5"/>
      <c r="L615" s="5"/>
      <c r="N615" s="5"/>
    </row>
    <row r="616" spans="11:14" ht="12.75" customHeight="1">
      <c r="K616" s="5"/>
      <c r="L616" s="5"/>
      <c r="N616" s="5"/>
    </row>
    <row r="617" spans="11:14" ht="12.75" customHeight="1">
      <c r="K617" s="5"/>
      <c r="L617" s="5"/>
      <c r="N617" s="5"/>
    </row>
    <row r="618" spans="11:14" ht="12.75" customHeight="1">
      <c r="K618" s="5"/>
      <c r="L618" s="5"/>
      <c r="N618" s="5"/>
    </row>
    <row r="619" spans="11:14" ht="12.75" customHeight="1">
      <c r="K619" s="5"/>
      <c r="L619" s="5"/>
      <c r="N619" s="5"/>
    </row>
    <row r="620" spans="11:14" ht="12.75" customHeight="1">
      <c r="K620" s="5"/>
      <c r="L620" s="5"/>
      <c r="N620" s="5"/>
    </row>
    <row r="621" spans="11:14" ht="12.75" customHeight="1">
      <c r="K621" s="5"/>
      <c r="L621" s="5"/>
      <c r="N621" s="5"/>
    </row>
    <row r="622" spans="11:14" ht="12.75" customHeight="1">
      <c r="K622" s="5"/>
      <c r="L622" s="5"/>
      <c r="N622" s="5"/>
    </row>
    <row r="623" spans="11:14" ht="12.75" customHeight="1">
      <c r="K623" s="5"/>
      <c r="L623" s="5"/>
      <c r="N623" s="5"/>
    </row>
    <row r="624" spans="11:14" ht="12.75" customHeight="1">
      <c r="K624" s="5"/>
      <c r="L624" s="5"/>
      <c r="N624" s="5"/>
    </row>
    <row r="625" spans="11:14" ht="12.75" customHeight="1">
      <c r="K625" s="5"/>
      <c r="L625" s="5"/>
      <c r="N625" s="5"/>
    </row>
    <row r="626" spans="11:14" ht="12.75" customHeight="1">
      <c r="K626" s="5"/>
      <c r="L626" s="5"/>
      <c r="N626" s="5"/>
    </row>
    <row r="627" spans="11:14" ht="12.75" customHeight="1">
      <c r="K627" s="5"/>
      <c r="L627" s="5"/>
      <c r="N627" s="5"/>
    </row>
    <row r="628" spans="11:14" ht="12.75" customHeight="1">
      <c r="K628" s="5"/>
      <c r="L628" s="5"/>
      <c r="N628" s="5"/>
    </row>
    <row r="629" spans="11:14" ht="12.75" customHeight="1">
      <c r="K629" s="5"/>
      <c r="L629" s="5"/>
      <c r="N629" s="5"/>
    </row>
    <row r="630" spans="11:14" ht="12.75" customHeight="1">
      <c r="K630" s="5"/>
      <c r="L630" s="5"/>
      <c r="N630" s="5"/>
    </row>
    <row r="631" spans="11:14" ht="12.75" customHeight="1">
      <c r="K631" s="5"/>
      <c r="L631" s="5"/>
      <c r="N631" s="5"/>
    </row>
    <row r="632" spans="11:14" ht="12.75" customHeight="1">
      <c r="K632" s="5"/>
      <c r="L632" s="5"/>
      <c r="N632" s="5"/>
    </row>
    <row r="633" spans="11:14" ht="12.75" customHeight="1">
      <c r="K633" s="5"/>
      <c r="L633" s="5"/>
      <c r="N633" s="5"/>
    </row>
    <row r="634" spans="11:14" ht="12.75" customHeight="1">
      <c r="K634" s="5"/>
      <c r="L634" s="5"/>
      <c r="N634" s="5"/>
    </row>
    <row r="635" spans="11:14" ht="12.75" customHeight="1">
      <c r="K635" s="5"/>
      <c r="L635" s="5"/>
      <c r="N635" s="5"/>
    </row>
    <row r="636" spans="11:14" ht="12.75" customHeight="1">
      <c r="K636" s="5"/>
      <c r="L636" s="5"/>
      <c r="N636" s="5"/>
    </row>
    <row r="637" spans="11:14" ht="12.75" customHeight="1">
      <c r="K637" s="5"/>
      <c r="L637" s="5"/>
      <c r="N637" s="5"/>
    </row>
    <row r="638" spans="11:14" ht="12.75" customHeight="1">
      <c r="K638" s="5"/>
      <c r="L638" s="5"/>
      <c r="N638" s="5"/>
    </row>
    <row r="639" spans="11:14" ht="12.75" customHeight="1">
      <c r="K639" s="5"/>
      <c r="L639" s="5"/>
      <c r="N639" s="5"/>
    </row>
    <row r="640" spans="11:14" ht="12.75" customHeight="1">
      <c r="K640" s="5"/>
      <c r="L640" s="5"/>
      <c r="N640" s="5"/>
    </row>
    <row r="641" spans="11:14" ht="12.75" customHeight="1">
      <c r="K641" s="5"/>
      <c r="L641" s="5"/>
      <c r="N641" s="5"/>
    </row>
    <row r="642" spans="11:14" ht="12.75" customHeight="1">
      <c r="K642" s="5"/>
      <c r="L642" s="5"/>
      <c r="N642" s="5"/>
    </row>
    <row r="643" spans="11:14" ht="12.75" customHeight="1">
      <c r="K643" s="5"/>
      <c r="L643" s="5"/>
      <c r="N643" s="5"/>
    </row>
    <row r="644" spans="11:14" ht="12.75" customHeight="1">
      <c r="K644" s="5"/>
      <c r="L644" s="5"/>
      <c r="N644" s="5"/>
    </row>
    <row r="645" spans="11:14" ht="12.75" customHeight="1">
      <c r="K645" s="5"/>
      <c r="L645" s="5"/>
      <c r="N645" s="5"/>
    </row>
    <row r="646" spans="11:14" ht="12.75" customHeight="1">
      <c r="K646" s="5"/>
      <c r="L646" s="5"/>
      <c r="N646" s="5"/>
    </row>
    <row r="647" spans="11:14" ht="12.75" customHeight="1">
      <c r="K647" s="5"/>
      <c r="L647" s="5"/>
      <c r="N647" s="5"/>
    </row>
    <row r="648" spans="11:14" ht="12.75" customHeight="1">
      <c r="K648" s="5"/>
      <c r="L648" s="5"/>
      <c r="N648" s="5"/>
    </row>
    <row r="649" spans="11:14" ht="12.75" customHeight="1">
      <c r="K649" s="5"/>
      <c r="L649" s="5"/>
      <c r="N649" s="5"/>
    </row>
    <row r="650" spans="11:14" ht="12.75" customHeight="1">
      <c r="K650" s="5"/>
      <c r="L650" s="5"/>
      <c r="N650" s="5"/>
    </row>
    <row r="651" spans="11:14" ht="12.75" customHeight="1">
      <c r="K651" s="5"/>
      <c r="L651" s="5"/>
      <c r="N651" s="5"/>
    </row>
    <row r="652" spans="11:14" ht="12.75" customHeight="1">
      <c r="K652" s="5"/>
      <c r="L652" s="5"/>
      <c r="N652" s="5"/>
    </row>
    <row r="653" spans="11:14" ht="12.75" customHeight="1">
      <c r="K653" s="5"/>
      <c r="L653" s="5"/>
      <c r="N653" s="5"/>
    </row>
    <row r="654" spans="11:14" ht="12.75" customHeight="1">
      <c r="K654" s="5"/>
      <c r="L654" s="5"/>
      <c r="N654" s="5"/>
    </row>
    <row r="655" spans="11:14" ht="12.75" customHeight="1">
      <c r="K655" s="5"/>
      <c r="L655" s="5"/>
      <c r="N655" s="5"/>
    </row>
    <row r="656" spans="11:14" ht="12.75" customHeight="1">
      <c r="K656" s="5"/>
      <c r="L656" s="5"/>
      <c r="N656" s="5"/>
    </row>
    <row r="657" spans="11:14" ht="12.75" customHeight="1">
      <c r="K657" s="5"/>
      <c r="L657" s="5"/>
      <c r="N657" s="5"/>
    </row>
    <row r="658" spans="11:14" ht="12.75" customHeight="1">
      <c r="K658" s="5"/>
      <c r="L658" s="5"/>
      <c r="N658" s="5"/>
    </row>
    <row r="659" spans="11:14" ht="12.75" customHeight="1">
      <c r="K659" s="5"/>
      <c r="L659" s="5"/>
      <c r="N659" s="5"/>
    </row>
    <row r="660" spans="11:14" ht="12.75" customHeight="1">
      <c r="K660" s="5"/>
      <c r="L660" s="5"/>
      <c r="N660" s="5"/>
    </row>
    <row r="661" spans="11:14" ht="12.75" customHeight="1">
      <c r="K661" s="5"/>
      <c r="L661" s="5"/>
      <c r="N661" s="5"/>
    </row>
    <row r="662" spans="11:14" ht="12.75" customHeight="1">
      <c r="K662" s="5"/>
      <c r="L662" s="5"/>
      <c r="N662" s="5"/>
    </row>
    <row r="663" spans="11:14" ht="12.75" customHeight="1">
      <c r="K663" s="5"/>
      <c r="L663" s="5"/>
      <c r="N663" s="5"/>
    </row>
    <row r="664" spans="11:14" ht="12.75" customHeight="1">
      <c r="K664" s="5"/>
      <c r="L664" s="5"/>
      <c r="N664" s="5"/>
    </row>
    <row r="665" spans="11:14" ht="12.75" customHeight="1">
      <c r="K665" s="5"/>
      <c r="L665" s="5"/>
      <c r="N665" s="5"/>
    </row>
    <row r="666" spans="11:14" ht="12.75" customHeight="1">
      <c r="K666" s="5"/>
      <c r="L666" s="5"/>
      <c r="N666" s="5"/>
    </row>
    <row r="667" spans="11:14" ht="12.75" customHeight="1">
      <c r="K667" s="5"/>
      <c r="L667" s="5"/>
      <c r="N667" s="5"/>
    </row>
    <row r="668" spans="11:14" ht="12.75" customHeight="1">
      <c r="K668" s="5"/>
      <c r="L668" s="5"/>
      <c r="N668" s="5"/>
    </row>
    <row r="669" spans="11:14" ht="12.75" customHeight="1">
      <c r="K669" s="5"/>
      <c r="L669" s="5"/>
      <c r="N669" s="5"/>
    </row>
    <row r="670" spans="11:14" ht="12.75" customHeight="1">
      <c r="K670" s="5"/>
      <c r="L670" s="5"/>
      <c r="N670" s="5"/>
    </row>
    <row r="671" spans="11:14" ht="12.75" customHeight="1">
      <c r="K671" s="5"/>
      <c r="L671" s="5"/>
      <c r="N671" s="5"/>
    </row>
    <row r="672" spans="11:14" ht="12.75" customHeight="1">
      <c r="K672" s="5"/>
      <c r="L672" s="5"/>
      <c r="N672" s="5"/>
    </row>
    <row r="673" spans="11:14" ht="12.75" customHeight="1">
      <c r="K673" s="5"/>
      <c r="L673" s="5"/>
      <c r="N673" s="5"/>
    </row>
    <row r="674" spans="11:14" ht="12.75" customHeight="1">
      <c r="K674" s="5"/>
      <c r="L674" s="5"/>
      <c r="N674" s="5"/>
    </row>
    <row r="675" spans="11:14" ht="12.75" customHeight="1">
      <c r="K675" s="5"/>
      <c r="L675" s="5"/>
      <c r="N675" s="5"/>
    </row>
    <row r="676" spans="11:14" ht="12.75" customHeight="1">
      <c r="K676" s="5"/>
      <c r="L676" s="5"/>
      <c r="N676" s="5"/>
    </row>
    <row r="677" spans="11:14" ht="12.75" customHeight="1">
      <c r="K677" s="5"/>
      <c r="L677" s="5"/>
      <c r="N677" s="5"/>
    </row>
    <row r="678" spans="11:14" ht="12.75" customHeight="1">
      <c r="K678" s="5"/>
      <c r="L678" s="5"/>
      <c r="N678" s="5"/>
    </row>
    <row r="679" spans="11:14" ht="12.75" customHeight="1">
      <c r="K679" s="5"/>
      <c r="L679" s="5"/>
      <c r="N679" s="5"/>
    </row>
    <row r="680" spans="11:14" ht="12.75" customHeight="1">
      <c r="K680" s="5"/>
      <c r="L680" s="5"/>
      <c r="N680" s="5"/>
    </row>
    <row r="681" spans="11:14" ht="12.75" customHeight="1">
      <c r="K681" s="5"/>
      <c r="L681" s="5"/>
      <c r="N681" s="5"/>
    </row>
    <row r="682" spans="11:14" ht="12.75" customHeight="1">
      <c r="K682" s="5"/>
      <c r="L682" s="5"/>
      <c r="N682" s="5"/>
    </row>
    <row r="683" spans="11:14" ht="12.75" customHeight="1">
      <c r="K683" s="5"/>
      <c r="L683" s="5"/>
      <c r="N683" s="5"/>
    </row>
    <row r="684" spans="11:14" ht="12.75" customHeight="1">
      <c r="K684" s="5"/>
      <c r="L684" s="5"/>
      <c r="N684" s="5"/>
    </row>
    <row r="685" spans="11:14" ht="12.75" customHeight="1">
      <c r="K685" s="5"/>
      <c r="L685" s="5"/>
      <c r="N685" s="5"/>
    </row>
    <row r="686" spans="11:14" ht="12.75" customHeight="1">
      <c r="K686" s="5"/>
      <c r="L686" s="5"/>
      <c r="N686" s="5"/>
    </row>
    <row r="687" spans="11:14" ht="12.75" customHeight="1">
      <c r="K687" s="5"/>
      <c r="L687" s="5"/>
      <c r="N687" s="5"/>
    </row>
    <row r="688" spans="11:14" ht="12.75" customHeight="1">
      <c r="K688" s="5"/>
      <c r="L688" s="5"/>
      <c r="N688" s="5"/>
    </row>
    <row r="689" spans="11:14" ht="12.75" customHeight="1">
      <c r="K689" s="5"/>
      <c r="L689" s="5"/>
      <c r="N689" s="5"/>
    </row>
    <row r="690" spans="11:14" ht="12.75" customHeight="1">
      <c r="K690" s="5"/>
      <c r="L690" s="5"/>
      <c r="N690" s="5"/>
    </row>
    <row r="691" spans="11:14" ht="12.75" customHeight="1">
      <c r="K691" s="5"/>
      <c r="L691" s="5"/>
      <c r="N691" s="5"/>
    </row>
    <row r="692" spans="11:14" ht="12.75" customHeight="1">
      <c r="K692" s="5"/>
      <c r="L692" s="5"/>
      <c r="N692" s="5"/>
    </row>
    <row r="693" spans="11:14" ht="12.75" customHeight="1">
      <c r="K693" s="5"/>
      <c r="L693" s="5"/>
      <c r="N693" s="5"/>
    </row>
    <row r="694" spans="11:14" ht="12.75" customHeight="1">
      <c r="K694" s="5"/>
      <c r="L694" s="5"/>
      <c r="N694" s="5"/>
    </row>
    <row r="695" spans="11:14" ht="12.75" customHeight="1">
      <c r="K695" s="5"/>
      <c r="L695" s="5"/>
      <c r="N695" s="5"/>
    </row>
    <row r="696" spans="11:14" ht="12.75" customHeight="1">
      <c r="K696" s="5"/>
      <c r="L696" s="5"/>
      <c r="N696" s="5"/>
    </row>
    <row r="697" spans="11:14" ht="12.75" customHeight="1">
      <c r="K697" s="5"/>
      <c r="L697" s="5"/>
      <c r="N697" s="5"/>
    </row>
    <row r="698" spans="11:14" ht="12.75" customHeight="1">
      <c r="K698" s="5"/>
      <c r="L698" s="5"/>
      <c r="N698" s="5"/>
    </row>
    <row r="699" spans="11:14" ht="12.75" customHeight="1">
      <c r="K699" s="5"/>
      <c r="L699" s="5"/>
      <c r="N699" s="5"/>
    </row>
    <row r="700" spans="11:14" ht="12.75" customHeight="1">
      <c r="K700" s="5"/>
      <c r="L700" s="5"/>
      <c r="N700" s="5"/>
    </row>
    <row r="701" spans="11:14" ht="12.75" customHeight="1">
      <c r="K701" s="5"/>
      <c r="L701" s="5"/>
      <c r="N701" s="5"/>
    </row>
    <row r="702" spans="11:14" ht="12.75" customHeight="1">
      <c r="K702" s="5"/>
      <c r="L702" s="5"/>
      <c r="N702" s="5"/>
    </row>
    <row r="703" spans="11:14" ht="12.75" customHeight="1">
      <c r="K703" s="5"/>
      <c r="L703" s="5"/>
      <c r="N703" s="5"/>
    </row>
    <row r="704" spans="11:14" ht="12.75" customHeight="1">
      <c r="K704" s="5"/>
      <c r="L704" s="5"/>
      <c r="N704" s="5"/>
    </row>
    <row r="705" spans="11:14" ht="12.75" customHeight="1">
      <c r="K705" s="5"/>
      <c r="L705" s="5"/>
      <c r="N705" s="5"/>
    </row>
    <row r="706" spans="11:14" ht="12.75" customHeight="1">
      <c r="K706" s="5"/>
      <c r="L706" s="5"/>
      <c r="N706" s="5"/>
    </row>
    <row r="707" spans="11:14" ht="12.75" customHeight="1">
      <c r="K707" s="5"/>
      <c r="L707" s="5"/>
      <c r="N707" s="5"/>
    </row>
    <row r="708" spans="11:14" ht="12.75" customHeight="1">
      <c r="K708" s="5"/>
      <c r="L708" s="5"/>
      <c r="N708" s="5"/>
    </row>
    <row r="709" spans="11:14" ht="12.75" customHeight="1">
      <c r="K709" s="5"/>
      <c r="L709" s="5"/>
      <c r="N709" s="5"/>
    </row>
    <row r="710" spans="11:14" ht="12.75" customHeight="1">
      <c r="K710" s="5"/>
      <c r="L710" s="5"/>
      <c r="N710" s="5"/>
    </row>
    <row r="711" spans="11:14" ht="12.75" customHeight="1">
      <c r="K711" s="5"/>
      <c r="L711" s="5"/>
      <c r="N711" s="5"/>
    </row>
    <row r="712" spans="11:14" ht="12.75" customHeight="1">
      <c r="K712" s="5"/>
      <c r="L712" s="5"/>
      <c r="N712" s="5"/>
    </row>
    <row r="713" spans="11:14" ht="12.75" customHeight="1">
      <c r="K713" s="5"/>
      <c r="L713" s="5"/>
      <c r="N713" s="5"/>
    </row>
    <row r="714" spans="11:14" ht="12.75" customHeight="1">
      <c r="K714" s="5"/>
      <c r="L714" s="5"/>
      <c r="N714" s="5"/>
    </row>
    <row r="715" spans="11:14" ht="12.75" customHeight="1">
      <c r="K715" s="5"/>
      <c r="L715" s="5"/>
      <c r="N715" s="5"/>
    </row>
    <row r="716" spans="11:14" ht="12.75" customHeight="1">
      <c r="K716" s="5"/>
      <c r="L716" s="5"/>
      <c r="N716" s="5"/>
    </row>
    <row r="717" spans="11:14" ht="12.75" customHeight="1">
      <c r="K717" s="5"/>
      <c r="L717" s="5"/>
      <c r="N717" s="5"/>
    </row>
    <row r="718" spans="11:14" ht="12.75" customHeight="1">
      <c r="K718" s="5"/>
      <c r="L718" s="5"/>
      <c r="N718" s="5"/>
    </row>
    <row r="719" spans="11:14" ht="12.75" customHeight="1">
      <c r="K719" s="5"/>
      <c r="L719" s="5"/>
      <c r="N719" s="5"/>
    </row>
    <row r="720" spans="11:14" ht="12.75" customHeight="1">
      <c r="K720" s="5"/>
      <c r="L720" s="5"/>
      <c r="N720" s="5"/>
    </row>
    <row r="721" spans="11:14" ht="12.75" customHeight="1">
      <c r="K721" s="5"/>
      <c r="L721" s="5"/>
      <c r="N721" s="5"/>
    </row>
    <row r="722" spans="11:14" ht="12.75" customHeight="1">
      <c r="K722" s="5"/>
      <c r="L722" s="5"/>
      <c r="N722" s="5"/>
    </row>
    <row r="723" spans="11:14" ht="12.75" customHeight="1">
      <c r="K723" s="5"/>
      <c r="L723" s="5"/>
      <c r="N723" s="5"/>
    </row>
    <row r="724" spans="11:14" ht="12.75" customHeight="1">
      <c r="K724" s="5"/>
      <c r="L724" s="5"/>
      <c r="N724" s="5"/>
    </row>
    <row r="725" spans="11:14" ht="12.75" customHeight="1">
      <c r="K725" s="5"/>
      <c r="L725" s="5"/>
      <c r="N725" s="5"/>
    </row>
    <row r="726" spans="11:14" ht="12.75" customHeight="1">
      <c r="K726" s="5"/>
      <c r="L726" s="5"/>
      <c r="N726" s="5"/>
    </row>
    <row r="727" spans="11:14" ht="12.75" customHeight="1">
      <c r="K727" s="5"/>
      <c r="L727" s="5"/>
      <c r="N727" s="5"/>
    </row>
    <row r="728" spans="11:14" ht="12.75" customHeight="1">
      <c r="K728" s="5"/>
      <c r="L728" s="5"/>
      <c r="N728" s="5"/>
    </row>
    <row r="729" spans="11:14" ht="12.75" customHeight="1">
      <c r="K729" s="5"/>
      <c r="L729" s="5"/>
      <c r="N729" s="5"/>
    </row>
    <row r="730" spans="11:14" ht="12.75" customHeight="1">
      <c r="K730" s="5"/>
      <c r="L730" s="5"/>
      <c r="N730" s="5"/>
    </row>
    <row r="731" spans="11:14" ht="12.75" customHeight="1">
      <c r="K731" s="5"/>
      <c r="L731" s="5"/>
      <c r="N731" s="5"/>
    </row>
    <row r="732" spans="11:14" ht="12.75" customHeight="1">
      <c r="K732" s="5"/>
      <c r="L732" s="5"/>
      <c r="N732" s="5"/>
    </row>
    <row r="733" spans="11:14" ht="12.75" customHeight="1">
      <c r="K733" s="5"/>
      <c r="L733" s="5"/>
      <c r="N733" s="5"/>
    </row>
    <row r="734" spans="11:14" ht="12.75" customHeight="1">
      <c r="K734" s="5"/>
      <c r="L734" s="5"/>
      <c r="N734" s="5"/>
    </row>
    <row r="735" spans="11:14" ht="12.75" customHeight="1">
      <c r="K735" s="5"/>
      <c r="L735" s="5"/>
      <c r="N735" s="5"/>
    </row>
    <row r="736" spans="11:14" ht="12.75" customHeight="1">
      <c r="K736" s="5"/>
      <c r="L736" s="5"/>
      <c r="N736" s="5"/>
    </row>
    <row r="737" spans="11:14" ht="12.75" customHeight="1">
      <c r="K737" s="5"/>
      <c r="L737" s="5"/>
      <c r="N737" s="5"/>
    </row>
    <row r="738" spans="11:14" ht="12.75" customHeight="1">
      <c r="K738" s="5"/>
      <c r="L738" s="5"/>
      <c r="N738" s="5"/>
    </row>
    <row r="739" spans="11:14" ht="12.75" customHeight="1">
      <c r="K739" s="5"/>
      <c r="L739" s="5"/>
      <c r="N739" s="5"/>
    </row>
    <row r="740" spans="11:14" ht="12.75" customHeight="1">
      <c r="K740" s="5"/>
      <c r="L740" s="5"/>
      <c r="N740" s="5"/>
    </row>
    <row r="741" spans="11:14" ht="12.75" customHeight="1">
      <c r="K741" s="5"/>
      <c r="L741" s="5"/>
      <c r="N741" s="5"/>
    </row>
    <row r="742" spans="11:14" ht="12.75" customHeight="1">
      <c r="K742" s="5"/>
      <c r="L742" s="5"/>
      <c r="N742" s="5"/>
    </row>
    <row r="743" spans="11:14" ht="12.75" customHeight="1">
      <c r="K743" s="5"/>
      <c r="L743" s="5"/>
      <c r="N743" s="5"/>
    </row>
    <row r="744" spans="11:14" ht="12.75" customHeight="1">
      <c r="K744" s="5"/>
      <c r="L744" s="5"/>
      <c r="N744" s="5"/>
    </row>
    <row r="745" spans="11:14" ht="12.75" customHeight="1">
      <c r="K745" s="5"/>
      <c r="L745" s="5"/>
      <c r="N745" s="5"/>
    </row>
    <row r="746" spans="11:14" ht="12.75" customHeight="1">
      <c r="K746" s="5"/>
      <c r="L746" s="5"/>
      <c r="N746" s="5"/>
    </row>
    <row r="747" spans="11:14" ht="12.75" customHeight="1">
      <c r="K747" s="5"/>
      <c r="L747" s="5"/>
      <c r="N747" s="5"/>
    </row>
    <row r="748" spans="11:14" ht="12.75" customHeight="1">
      <c r="K748" s="5"/>
      <c r="L748" s="5"/>
      <c r="N748" s="5"/>
    </row>
    <row r="749" spans="11:14" ht="12.75" customHeight="1">
      <c r="K749" s="5"/>
      <c r="L749" s="5"/>
      <c r="N749" s="5"/>
    </row>
    <row r="750" spans="11:14" ht="12.75" customHeight="1">
      <c r="K750" s="5"/>
      <c r="L750" s="5"/>
      <c r="N750" s="5"/>
    </row>
    <row r="751" spans="11:14" ht="12.75" customHeight="1">
      <c r="K751" s="5"/>
      <c r="L751" s="5"/>
      <c r="N751" s="5"/>
    </row>
    <row r="752" spans="11:14" ht="12.75" customHeight="1">
      <c r="K752" s="5"/>
      <c r="L752" s="5"/>
      <c r="N752" s="5"/>
    </row>
    <row r="753" spans="11:14" ht="12.75" customHeight="1">
      <c r="K753" s="5"/>
      <c r="L753" s="5"/>
      <c r="N753" s="5"/>
    </row>
    <row r="754" spans="11:14" ht="12.75" customHeight="1">
      <c r="K754" s="5"/>
      <c r="L754" s="5"/>
      <c r="N754" s="5"/>
    </row>
    <row r="755" spans="11:14" ht="12.75" customHeight="1">
      <c r="K755" s="5"/>
      <c r="L755" s="5"/>
      <c r="N755" s="5"/>
    </row>
    <row r="756" spans="11:14" ht="12.75" customHeight="1">
      <c r="K756" s="5"/>
      <c r="L756" s="5"/>
      <c r="N756" s="5"/>
    </row>
    <row r="757" spans="11:14" ht="12.75" customHeight="1">
      <c r="K757" s="5"/>
      <c r="L757" s="5"/>
      <c r="N757" s="5"/>
    </row>
    <row r="758" spans="11:14" ht="12.75" customHeight="1">
      <c r="K758" s="5"/>
      <c r="L758" s="5"/>
      <c r="N758" s="5"/>
    </row>
    <row r="759" spans="11:14" ht="12.75" customHeight="1">
      <c r="K759" s="5"/>
      <c r="L759" s="5"/>
      <c r="N759" s="5"/>
    </row>
    <row r="760" spans="11:14" ht="12.75" customHeight="1">
      <c r="K760" s="5"/>
      <c r="L760" s="5"/>
      <c r="N760" s="5"/>
    </row>
    <row r="761" spans="11:14" ht="12.75" customHeight="1">
      <c r="K761" s="5"/>
      <c r="L761" s="5"/>
      <c r="N761" s="5"/>
    </row>
    <row r="762" spans="11:14" ht="12.75" customHeight="1">
      <c r="K762" s="5"/>
      <c r="L762" s="5"/>
      <c r="N762" s="5"/>
    </row>
    <row r="763" spans="11:14" ht="12.75" customHeight="1">
      <c r="K763" s="5"/>
      <c r="L763" s="5"/>
      <c r="N763" s="5"/>
    </row>
    <row r="764" spans="11:14" ht="12.75" customHeight="1">
      <c r="K764" s="5"/>
      <c r="L764" s="5"/>
      <c r="N764" s="5"/>
    </row>
    <row r="765" spans="11:14" ht="12.75" customHeight="1">
      <c r="K765" s="5"/>
      <c r="L765" s="5"/>
      <c r="N765" s="5"/>
    </row>
    <row r="766" spans="11:14" ht="12.75" customHeight="1">
      <c r="K766" s="5"/>
      <c r="L766" s="5"/>
      <c r="N766" s="5"/>
    </row>
    <row r="767" spans="11:14" ht="12.75" customHeight="1">
      <c r="K767" s="5"/>
      <c r="L767" s="5"/>
      <c r="N767" s="5"/>
    </row>
    <row r="768" spans="11:14" ht="12.75" customHeight="1">
      <c r="K768" s="5"/>
      <c r="L768" s="5"/>
      <c r="N768" s="5"/>
    </row>
    <row r="769" spans="11:14" ht="12.75" customHeight="1">
      <c r="K769" s="5"/>
      <c r="L769" s="5"/>
      <c r="N769" s="5"/>
    </row>
    <row r="770" spans="11:14" ht="12.75" customHeight="1">
      <c r="K770" s="5"/>
      <c r="L770" s="5"/>
      <c r="N770" s="5"/>
    </row>
    <row r="771" spans="11:14" ht="12.75" customHeight="1">
      <c r="K771" s="5"/>
      <c r="L771" s="5"/>
      <c r="N771" s="5"/>
    </row>
    <row r="772" spans="11:14" ht="12.75" customHeight="1">
      <c r="K772" s="5"/>
      <c r="L772" s="5"/>
      <c r="N772" s="5"/>
    </row>
    <row r="773" spans="11:14" ht="12.75" customHeight="1">
      <c r="K773" s="5"/>
      <c r="L773" s="5"/>
      <c r="N773" s="5"/>
    </row>
    <row r="774" spans="11:14" ht="12.75" customHeight="1">
      <c r="K774" s="5"/>
      <c r="L774" s="5"/>
      <c r="N774" s="5"/>
    </row>
    <row r="775" spans="11:14" ht="12.75" customHeight="1">
      <c r="K775" s="5"/>
      <c r="L775" s="5"/>
      <c r="N775" s="5"/>
    </row>
    <row r="776" spans="11:14" ht="12.75" customHeight="1">
      <c r="K776" s="5"/>
      <c r="L776" s="5"/>
      <c r="N776" s="5"/>
    </row>
    <row r="777" spans="11:14" ht="12.75" customHeight="1">
      <c r="K777" s="5"/>
      <c r="L777" s="5"/>
      <c r="N777" s="5"/>
    </row>
    <row r="778" spans="11:14" ht="12.75" customHeight="1">
      <c r="K778" s="5"/>
      <c r="L778" s="5"/>
      <c r="N778" s="5"/>
    </row>
    <row r="779" spans="11:14" ht="12.75" customHeight="1">
      <c r="K779" s="5"/>
      <c r="L779" s="5"/>
      <c r="N779" s="5"/>
    </row>
    <row r="780" spans="11:14" ht="12.75" customHeight="1">
      <c r="K780" s="5"/>
      <c r="L780" s="5"/>
      <c r="N780" s="5"/>
    </row>
    <row r="781" spans="11:14" ht="12.75" customHeight="1">
      <c r="K781" s="5"/>
      <c r="L781" s="5"/>
      <c r="N781" s="5"/>
    </row>
    <row r="782" spans="11:14" ht="12.75" customHeight="1">
      <c r="K782" s="5"/>
      <c r="L782" s="5"/>
      <c r="N782" s="5"/>
    </row>
    <row r="783" spans="11:14" ht="12.75" customHeight="1">
      <c r="K783" s="5"/>
      <c r="L783" s="5"/>
      <c r="N783" s="5"/>
    </row>
    <row r="784" spans="11:14" ht="12.75" customHeight="1">
      <c r="K784" s="5"/>
      <c r="L784" s="5"/>
      <c r="N784" s="5"/>
    </row>
    <row r="785" spans="11:14" ht="12.75" customHeight="1">
      <c r="K785" s="5"/>
      <c r="L785" s="5"/>
      <c r="N785" s="5"/>
    </row>
    <row r="786" spans="11:14" ht="12.75" customHeight="1">
      <c r="K786" s="5"/>
      <c r="L786" s="5"/>
      <c r="N786" s="5"/>
    </row>
    <row r="787" spans="11:14" ht="12.75" customHeight="1">
      <c r="K787" s="5"/>
      <c r="L787" s="5"/>
      <c r="N787" s="5"/>
    </row>
    <row r="788" spans="11:14" ht="12.75" customHeight="1">
      <c r="K788" s="5"/>
      <c r="L788" s="5"/>
      <c r="N788" s="5"/>
    </row>
    <row r="789" spans="11:14" ht="12.75" customHeight="1">
      <c r="K789" s="5"/>
      <c r="L789" s="5"/>
      <c r="N789" s="5"/>
    </row>
    <row r="790" spans="11:14" ht="12.75" customHeight="1">
      <c r="K790" s="5"/>
      <c r="L790" s="5"/>
      <c r="N790" s="5"/>
    </row>
    <row r="791" spans="11:14" ht="12.75" customHeight="1">
      <c r="K791" s="5"/>
      <c r="L791" s="5"/>
      <c r="N791" s="5"/>
    </row>
    <row r="792" spans="11:14" ht="12.75" customHeight="1">
      <c r="K792" s="5"/>
      <c r="L792" s="5"/>
      <c r="N792" s="5"/>
    </row>
    <row r="793" spans="11:14" ht="12.75" customHeight="1">
      <c r="K793" s="5"/>
      <c r="L793" s="5"/>
      <c r="N793" s="5"/>
    </row>
    <row r="794" spans="11:14" ht="12.75" customHeight="1">
      <c r="K794" s="5"/>
      <c r="L794" s="5"/>
      <c r="N794" s="5"/>
    </row>
    <row r="795" spans="11:14" ht="12.75" customHeight="1">
      <c r="K795" s="5"/>
      <c r="L795" s="5"/>
      <c r="N795" s="5"/>
    </row>
    <row r="796" spans="11:14" ht="12.75" customHeight="1">
      <c r="K796" s="5"/>
      <c r="L796" s="5"/>
      <c r="N796" s="5"/>
    </row>
    <row r="797" spans="11:14" ht="12.75" customHeight="1">
      <c r="K797" s="5"/>
      <c r="L797" s="5"/>
      <c r="N797" s="5"/>
    </row>
    <row r="798" spans="11:14" ht="12.75" customHeight="1">
      <c r="K798" s="5"/>
      <c r="L798" s="5"/>
      <c r="N798" s="5"/>
    </row>
    <row r="799" spans="11:14" ht="12.75" customHeight="1">
      <c r="K799" s="5"/>
      <c r="L799" s="5"/>
      <c r="N799" s="5"/>
    </row>
    <row r="800" spans="11:14" ht="12.75" customHeight="1">
      <c r="K800" s="5"/>
      <c r="L800" s="5"/>
      <c r="N800" s="5"/>
    </row>
    <row r="801" spans="11:14" ht="12.75" customHeight="1">
      <c r="K801" s="5"/>
      <c r="L801" s="5"/>
      <c r="N801" s="5"/>
    </row>
    <row r="802" spans="11:14" ht="12.75" customHeight="1">
      <c r="K802" s="5"/>
      <c r="L802" s="5"/>
      <c r="N802" s="5"/>
    </row>
    <row r="803" spans="11:14" ht="12.75" customHeight="1">
      <c r="K803" s="5"/>
      <c r="L803" s="5"/>
      <c r="N803" s="5"/>
    </row>
    <row r="804" spans="11:14" ht="12.75" customHeight="1">
      <c r="K804" s="5"/>
      <c r="L804" s="5"/>
      <c r="N804" s="5"/>
    </row>
    <row r="805" spans="11:14" ht="12.75" customHeight="1">
      <c r="K805" s="5"/>
      <c r="L805" s="5"/>
      <c r="N805" s="5"/>
    </row>
    <row r="806" spans="11:14" ht="12.75" customHeight="1">
      <c r="K806" s="5"/>
      <c r="L806" s="5"/>
      <c r="N806" s="5"/>
    </row>
    <row r="807" spans="11:14" ht="12.75" customHeight="1">
      <c r="K807" s="5"/>
      <c r="L807" s="5"/>
      <c r="N807" s="5"/>
    </row>
    <row r="808" spans="11:14" ht="12.75" customHeight="1">
      <c r="K808" s="5"/>
      <c r="L808" s="5"/>
      <c r="N808" s="5"/>
    </row>
    <row r="809" spans="11:14" ht="12.75" customHeight="1">
      <c r="K809" s="5"/>
      <c r="L809" s="5"/>
      <c r="N809" s="5"/>
    </row>
    <row r="810" spans="11:14" ht="12.75" customHeight="1">
      <c r="K810" s="5"/>
      <c r="L810" s="5"/>
      <c r="N810" s="5"/>
    </row>
    <row r="811" spans="11:14" ht="12.75" customHeight="1">
      <c r="K811" s="5"/>
      <c r="L811" s="5"/>
      <c r="N811" s="5"/>
    </row>
    <row r="812" spans="11:14" ht="12.75" customHeight="1">
      <c r="K812" s="5"/>
      <c r="L812" s="5"/>
      <c r="N812" s="5"/>
    </row>
    <row r="813" spans="11:14" ht="12.75" customHeight="1">
      <c r="K813" s="5"/>
      <c r="L813" s="5"/>
      <c r="N813" s="5"/>
    </row>
    <row r="814" spans="11:14" ht="12.75" customHeight="1">
      <c r="K814" s="5"/>
      <c r="L814" s="5"/>
      <c r="N814" s="5"/>
    </row>
    <row r="815" spans="11:14" ht="12.75" customHeight="1">
      <c r="K815" s="5"/>
      <c r="L815" s="5"/>
      <c r="N815" s="5"/>
    </row>
    <row r="816" spans="11:14" ht="12.75" customHeight="1">
      <c r="K816" s="5"/>
      <c r="L816" s="5"/>
      <c r="N816" s="5"/>
    </row>
    <row r="817" spans="11:14" ht="12.75" customHeight="1">
      <c r="K817" s="5"/>
      <c r="L817" s="5"/>
      <c r="N817" s="5"/>
    </row>
    <row r="818" spans="11:14" ht="12.75" customHeight="1">
      <c r="K818" s="5"/>
      <c r="L818" s="5"/>
      <c r="N818" s="5"/>
    </row>
    <row r="819" spans="11:14" ht="12.75" customHeight="1">
      <c r="K819" s="5"/>
      <c r="L819" s="5"/>
      <c r="N819" s="5"/>
    </row>
    <row r="820" spans="11:14" ht="12.75" customHeight="1">
      <c r="K820" s="5"/>
      <c r="L820" s="5"/>
      <c r="N820" s="5"/>
    </row>
    <row r="821" spans="11:14" ht="12.75" customHeight="1">
      <c r="K821" s="5"/>
      <c r="L821" s="5"/>
      <c r="N821" s="5"/>
    </row>
    <row r="822" spans="11:14" ht="12.75" customHeight="1">
      <c r="K822" s="5"/>
      <c r="L822" s="5"/>
      <c r="N822" s="5"/>
    </row>
    <row r="823" spans="11:14" ht="12.75" customHeight="1">
      <c r="K823" s="5"/>
      <c r="L823" s="5"/>
      <c r="N823" s="5"/>
    </row>
    <row r="824" spans="11:14" ht="12.75" customHeight="1">
      <c r="K824" s="5"/>
      <c r="L824" s="5"/>
      <c r="N824" s="5"/>
    </row>
    <row r="825" spans="11:14" ht="12.75" customHeight="1">
      <c r="K825" s="5"/>
      <c r="L825" s="5"/>
      <c r="N825" s="5"/>
    </row>
    <row r="826" spans="11:14" ht="12.75" customHeight="1">
      <c r="K826" s="5"/>
      <c r="L826" s="5"/>
      <c r="N826" s="5"/>
    </row>
    <row r="827" spans="11:14" ht="12.75" customHeight="1">
      <c r="K827" s="5"/>
      <c r="L827" s="5"/>
      <c r="N827" s="5"/>
    </row>
    <row r="828" spans="11:14" ht="12.75" customHeight="1">
      <c r="K828" s="5"/>
      <c r="L828" s="5"/>
      <c r="N828" s="5"/>
    </row>
    <row r="829" spans="11:14" ht="12.75" customHeight="1">
      <c r="K829" s="5"/>
      <c r="L829" s="5"/>
      <c r="N829" s="5"/>
    </row>
    <row r="830" spans="11:14" ht="12.75" customHeight="1">
      <c r="K830" s="5"/>
      <c r="L830" s="5"/>
      <c r="N830" s="5"/>
    </row>
    <row r="831" spans="11:14" ht="12.75" customHeight="1">
      <c r="K831" s="5"/>
      <c r="L831" s="5"/>
      <c r="N831" s="5"/>
    </row>
    <row r="832" spans="11:14" ht="12.75" customHeight="1">
      <c r="K832" s="5"/>
      <c r="L832" s="5"/>
      <c r="N832" s="5"/>
    </row>
    <row r="833" spans="11:14" ht="12.75" customHeight="1">
      <c r="K833" s="5"/>
      <c r="L833" s="5"/>
      <c r="N833" s="5"/>
    </row>
    <row r="834" spans="11:14" ht="12.75" customHeight="1">
      <c r="K834" s="5"/>
      <c r="L834" s="5"/>
      <c r="N834" s="5"/>
    </row>
    <row r="835" spans="11:14" ht="12.75" customHeight="1">
      <c r="K835" s="5"/>
      <c r="L835" s="5"/>
      <c r="N835" s="5"/>
    </row>
    <row r="836" spans="11:14" ht="12.75" customHeight="1">
      <c r="K836" s="5"/>
      <c r="L836" s="5"/>
      <c r="N836" s="5"/>
    </row>
    <row r="837" spans="11:14" ht="12.75" customHeight="1">
      <c r="K837" s="5"/>
      <c r="L837" s="5"/>
      <c r="N837" s="5"/>
    </row>
    <row r="838" spans="11:14" ht="12.75" customHeight="1">
      <c r="K838" s="5"/>
      <c r="L838" s="5"/>
      <c r="N838" s="5"/>
    </row>
    <row r="839" spans="11:14" ht="12.75" customHeight="1">
      <c r="K839" s="5"/>
      <c r="L839" s="5"/>
      <c r="N839" s="5"/>
    </row>
    <row r="840" spans="11:14" ht="12.75" customHeight="1">
      <c r="K840" s="5"/>
      <c r="L840" s="5"/>
      <c r="N840" s="5"/>
    </row>
    <row r="841" spans="11:14" ht="12.75" customHeight="1">
      <c r="K841" s="5"/>
      <c r="L841" s="5"/>
      <c r="N841" s="5"/>
    </row>
    <row r="842" spans="11:14" ht="12.75" customHeight="1">
      <c r="K842" s="5"/>
      <c r="L842" s="5"/>
      <c r="N842" s="5"/>
    </row>
    <row r="843" spans="11:14" ht="12.75" customHeight="1">
      <c r="K843" s="5"/>
      <c r="L843" s="5"/>
      <c r="N843" s="5"/>
    </row>
    <row r="844" spans="11:14" ht="12.75" customHeight="1">
      <c r="K844" s="5"/>
      <c r="L844" s="5"/>
      <c r="N844" s="5"/>
    </row>
    <row r="845" spans="11:14" ht="12.75" customHeight="1">
      <c r="K845" s="5"/>
      <c r="L845" s="5"/>
      <c r="N845" s="5"/>
    </row>
    <row r="846" spans="11:14" ht="12.75" customHeight="1">
      <c r="K846" s="5"/>
      <c r="L846" s="5"/>
      <c r="N846" s="5"/>
    </row>
    <row r="847" spans="11:14" ht="12.75" customHeight="1">
      <c r="K847" s="5"/>
      <c r="L847" s="5"/>
      <c r="N847" s="5"/>
    </row>
    <row r="848" spans="11:14" ht="12.75" customHeight="1">
      <c r="K848" s="5"/>
      <c r="L848" s="5"/>
      <c r="N848" s="5"/>
    </row>
    <row r="849" spans="11:14" ht="12.75" customHeight="1">
      <c r="K849" s="5"/>
      <c r="L849" s="5"/>
      <c r="N849" s="5"/>
    </row>
    <row r="850" spans="11:14" ht="12.75" customHeight="1">
      <c r="K850" s="5"/>
      <c r="L850" s="5"/>
      <c r="N850" s="5"/>
    </row>
    <row r="851" spans="11:14" ht="12.75" customHeight="1">
      <c r="K851" s="5"/>
      <c r="L851" s="5"/>
      <c r="N851" s="5"/>
    </row>
    <row r="852" spans="11:14" ht="12.75" customHeight="1">
      <c r="K852" s="5"/>
      <c r="L852" s="5"/>
      <c r="N852" s="5"/>
    </row>
    <row r="853" spans="11:14" ht="12.75" customHeight="1">
      <c r="K853" s="5"/>
      <c r="L853" s="5"/>
      <c r="N853" s="5"/>
    </row>
    <row r="854" spans="11:14" ht="12.75" customHeight="1">
      <c r="K854" s="5"/>
      <c r="L854" s="5"/>
      <c r="N854" s="5"/>
    </row>
    <row r="855" spans="11:14" ht="12.75" customHeight="1">
      <c r="K855" s="5"/>
      <c r="L855" s="5"/>
      <c r="N855" s="5"/>
    </row>
    <row r="856" spans="11:14" ht="12.75" customHeight="1">
      <c r="K856" s="5"/>
      <c r="L856" s="5"/>
      <c r="N856" s="5"/>
    </row>
    <row r="857" spans="11:14" ht="12.75" customHeight="1">
      <c r="K857" s="5"/>
      <c r="L857" s="5"/>
      <c r="N857" s="5"/>
    </row>
    <row r="858" spans="11:14" ht="12.75" customHeight="1">
      <c r="K858" s="5"/>
      <c r="L858" s="5"/>
      <c r="N858" s="5"/>
    </row>
    <row r="859" spans="11:14" ht="12.75" customHeight="1">
      <c r="K859" s="5"/>
      <c r="L859" s="5"/>
      <c r="N859" s="5"/>
    </row>
    <row r="860" spans="11:14" ht="12.75" customHeight="1">
      <c r="K860" s="5"/>
      <c r="L860" s="5"/>
      <c r="N860" s="5"/>
    </row>
    <row r="861" spans="11:14" ht="12.75" customHeight="1">
      <c r="K861" s="5"/>
      <c r="L861" s="5"/>
      <c r="N861" s="5"/>
    </row>
    <row r="862" spans="11:14" ht="12.75" customHeight="1">
      <c r="K862" s="5"/>
      <c r="L862" s="5"/>
      <c r="N862" s="5"/>
    </row>
    <row r="863" spans="11:14" ht="12.75" customHeight="1">
      <c r="K863" s="5"/>
      <c r="L863" s="5"/>
      <c r="N863" s="5"/>
    </row>
    <row r="864" spans="11:14" ht="12.75" customHeight="1">
      <c r="K864" s="5"/>
      <c r="L864" s="5"/>
      <c r="N864" s="5"/>
    </row>
    <row r="865" spans="11:14" ht="12.75" customHeight="1">
      <c r="K865" s="5"/>
      <c r="L865" s="5"/>
      <c r="N865" s="5"/>
    </row>
    <row r="866" spans="11:14" ht="12.75" customHeight="1">
      <c r="K866" s="5"/>
      <c r="L866" s="5"/>
      <c r="N866" s="5"/>
    </row>
    <row r="867" spans="11:14" ht="12.75" customHeight="1">
      <c r="K867" s="5"/>
      <c r="L867" s="5"/>
      <c r="N867" s="5"/>
    </row>
    <row r="868" spans="11:14" ht="12.75" customHeight="1">
      <c r="K868" s="5"/>
      <c r="L868" s="5"/>
      <c r="N868" s="5"/>
    </row>
    <row r="869" spans="11:14" ht="12.75" customHeight="1">
      <c r="K869" s="5"/>
      <c r="L869" s="5"/>
      <c r="N869" s="5"/>
    </row>
    <row r="870" spans="11:14" ht="12.75" customHeight="1">
      <c r="K870" s="5"/>
      <c r="L870" s="5"/>
      <c r="N870" s="5"/>
    </row>
    <row r="871" spans="11:14" ht="12.75" customHeight="1">
      <c r="K871" s="5"/>
      <c r="L871" s="5"/>
      <c r="N871" s="5"/>
    </row>
    <row r="872" spans="11:14" ht="12.75" customHeight="1">
      <c r="K872" s="5"/>
      <c r="L872" s="5"/>
      <c r="N872" s="5"/>
    </row>
    <row r="873" spans="11:14" ht="12.75" customHeight="1">
      <c r="K873" s="5"/>
      <c r="L873" s="5"/>
      <c r="N873" s="5"/>
    </row>
    <row r="874" spans="11:14" ht="12.75" customHeight="1">
      <c r="K874" s="5"/>
      <c r="L874" s="5"/>
      <c r="N874" s="5"/>
    </row>
    <row r="875" spans="11:14" ht="12.75" customHeight="1">
      <c r="K875" s="5"/>
      <c r="L875" s="5"/>
      <c r="N875" s="5"/>
    </row>
    <row r="876" spans="11:14" ht="12.75" customHeight="1">
      <c r="K876" s="5"/>
      <c r="L876" s="5"/>
      <c r="N876" s="5"/>
    </row>
    <row r="877" spans="11:14" ht="12.75" customHeight="1">
      <c r="K877" s="5"/>
      <c r="L877" s="5"/>
      <c r="N877" s="5"/>
    </row>
    <row r="878" spans="11:14" ht="12.75" customHeight="1">
      <c r="K878" s="5"/>
      <c r="L878" s="5"/>
      <c r="N878" s="5"/>
    </row>
    <row r="879" spans="11:14" ht="12.75" customHeight="1">
      <c r="K879" s="5"/>
      <c r="L879" s="5"/>
      <c r="N879" s="5"/>
    </row>
    <row r="880" spans="11:14" ht="12.75" customHeight="1">
      <c r="K880" s="5"/>
      <c r="L880" s="5"/>
      <c r="N880" s="5"/>
    </row>
    <row r="881" spans="11:14" ht="12.75" customHeight="1">
      <c r="K881" s="5"/>
      <c r="L881" s="5"/>
      <c r="N881" s="5"/>
    </row>
    <row r="882" spans="11:14" ht="12.75" customHeight="1">
      <c r="K882" s="5"/>
      <c r="L882" s="5"/>
      <c r="N882" s="5"/>
    </row>
    <row r="883" spans="11:14" ht="12.75" customHeight="1">
      <c r="K883" s="5"/>
      <c r="L883" s="5"/>
      <c r="N883" s="5"/>
    </row>
    <row r="884" spans="11:14" ht="12.75" customHeight="1">
      <c r="K884" s="5"/>
      <c r="L884" s="5"/>
      <c r="N884" s="5"/>
    </row>
    <row r="885" spans="11:14" ht="12.75" customHeight="1">
      <c r="K885" s="5"/>
      <c r="L885" s="5"/>
      <c r="N885" s="5"/>
    </row>
    <row r="886" spans="11:14" ht="12.75" customHeight="1">
      <c r="K886" s="5"/>
      <c r="L886" s="5"/>
      <c r="N886" s="5"/>
    </row>
    <row r="887" spans="11:14" ht="12.75" customHeight="1">
      <c r="K887" s="5"/>
      <c r="L887" s="5"/>
      <c r="N887" s="5"/>
    </row>
    <row r="888" spans="11:14" ht="12.75" customHeight="1">
      <c r="K888" s="5"/>
      <c r="L888" s="5"/>
      <c r="N888" s="5"/>
    </row>
    <row r="889" spans="11:14" ht="12.75" customHeight="1">
      <c r="K889" s="5"/>
      <c r="L889" s="5"/>
      <c r="N889" s="5"/>
    </row>
    <row r="890" spans="11:14" ht="12.75" customHeight="1">
      <c r="K890" s="5"/>
      <c r="L890" s="5"/>
      <c r="N890" s="5"/>
    </row>
    <row r="891" spans="11:14" ht="12.75" customHeight="1">
      <c r="K891" s="5"/>
      <c r="L891" s="5"/>
      <c r="N891" s="5"/>
    </row>
    <row r="892" spans="11:14" ht="12.75" customHeight="1">
      <c r="K892" s="5"/>
      <c r="L892" s="5"/>
      <c r="N892" s="5"/>
    </row>
    <row r="893" spans="11:14" ht="12.75" customHeight="1">
      <c r="K893" s="5"/>
      <c r="L893" s="5"/>
      <c r="N893" s="5"/>
    </row>
    <row r="894" spans="11:14" ht="12.75" customHeight="1">
      <c r="K894" s="5"/>
      <c r="L894" s="5"/>
      <c r="N894" s="5"/>
    </row>
    <row r="895" spans="11:14" ht="12.75" customHeight="1">
      <c r="K895" s="5"/>
      <c r="L895" s="5"/>
      <c r="N895" s="5"/>
    </row>
    <row r="896" spans="11:14" ht="12.75" customHeight="1">
      <c r="K896" s="5"/>
      <c r="L896" s="5"/>
      <c r="N896" s="5"/>
    </row>
    <row r="897" spans="11:14" ht="12.75" customHeight="1">
      <c r="K897" s="5"/>
      <c r="L897" s="5"/>
      <c r="N897" s="5"/>
    </row>
    <row r="898" spans="11:14" ht="12.75" customHeight="1">
      <c r="K898" s="5"/>
      <c r="L898" s="5"/>
      <c r="N898" s="5"/>
    </row>
    <row r="899" spans="11:14" ht="12.75" customHeight="1">
      <c r="K899" s="5"/>
      <c r="L899" s="5"/>
      <c r="N899" s="5"/>
    </row>
    <row r="900" spans="11:14" ht="12.75" customHeight="1">
      <c r="K900" s="5"/>
      <c r="L900" s="5"/>
      <c r="N900" s="5"/>
    </row>
    <row r="901" spans="11:14" ht="12.75" customHeight="1">
      <c r="K901" s="5"/>
      <c r="L901" s="5"/>
      <c r="N901" s="5"/>
    </row>
    <row r="902" spans="11:14" ht="12.75" customHeight="1">
      <c r="K902" s="5"/>
      <c r="L902" s="5"/>
      <c r="N902" s="5"/>
    </row>
    <row r="903" spans="11:14" ht="12.75" customHeight="1">
      <c r="K903" s="5"/>
      <c r="L903" s="5"/>
      <c r="N903" s="5"/>
    </row>
    <row r="904" spans="11:14" ht="12.75" customHeight="1">
      <c r="K904" s="5"/>
      <c r="L904" s="5"/>
      <c r="N904" s="5"/>
    </row>
    <row r="905" spans="11:14" ht="12.75" customHeight="1">
      <c r="K905" s="5"/>
      <c r="L905" s="5"/>
      <c r="N905" s="5"/>
    </row>
    <row r="906" spans="11:14" ht="12.75" customHeight="1">
      <c r="K906" s="5"/>
      <c r="L906" s="5"/>
      <c r="N906" s="5"/>
    </row>
    <row r="907" spans="11:14" ht="12.75" customHeight="1">
      <c r="K907" s="5"/>
      <c r="L907" s="5"/>
      <c r="N907" s="5"/>
    </row>
    <row r="908" spans="11:14" ht="12.75" customHeight="1">
      <c r="K908" s="5"/>
      <c r="L908" s="5"/>
      <c r="N908" s="5"/>
    </row>
    <row r="909" spans="11:14" ht="12.75" customHeight="1">
      <c r="K909" s="5"/>
      <c r="L909" s="5"/>
      <c r="N909" s="5"/>
    </row>
    <row r="910" spans="11:14" ht="12.75" customHeight="1">
      <c r="K910" s="5"/>
      <c r="L910" s="5"/>
      <c r="N910" s="5"/>
    </row>
    <row r="911" spans="11:14" ht="12.75" customHeight="1">
      <c r="K911" s="5"/>
      <c r="L911" s="5"/>
      <c r="N911" s="5"/>
    </row>
    <row r="912" spans="11:14" ht="12.75" customHeight="1">
      <c r="K912" s="5"/>
      <c r="L912" s="5"/>
      <c r="N912" s="5"/>
    </row>
    <row r="913" spans="11:14" ht="12.75" customHeight="1">
      <c r="K913" s="5"/>
      <c r="L913" s="5"/>
      <c r="N913" s="5"/>
    </row>
    <row r="914" spans="11:14" ht="12.75" customHeight="1">
      <c r="K914" s="5"/>
      <c r="L914" s="5"/>
      <c r="N914" s="5"/>
    </row>
    <row r="915" spans="11:14" ht="12.75" customHeight="1">
      <c r="K915" s="5"/>
      <c r="L915" s="5"/>
      <c r="N915" s="5"/>
    </row>
    <row r="916" spans="11:14" ht="12.75" customHeight="1">
      <c r="K916" s="5"/>
      <c r="L916" s="5"/>
      <c r="N916" s="5"/>
    </row>
    <row r="917" spans="11:14" ht="12.75" customHeight="1">
      <c r="K917" s="5"/>
      <c r="L917" s="5"/>
      <c r="N917" s="5"/>
    </row>
    <row r="918" spans="11:14" ht="12.75" customHeight="1">
      <c r="K918" s="5"/>
      <c r="L918" s="5"/>
      <c r="N918" s="5"/>
    </row>
    <row r="919" spans="11:14" ht="12.75" customHeight="1">
      <c r="K919" s="5"/>
      <c r="L919" s="5"/>
      <c r="N919" s="5"/>
    </row>
    <row r="920" spans="11:14" ht="12.75" customHeight="1">
      <c r="K920" s="5"/>
      <c r="L920" s="5"/>
      <c r="N920" s="5"/>
    </row>
    <row r="921" spans="11:14" ht="12.75" customHeight="1">
      <c r="K921" s="5"/>
      <c r="L921" s="5"/>
      <c r="N921" s="5"/>
    </row>
    <row r="922" spans="11:14" ht="12.75" customHeight="1">
      <c r="K922" s="5"/>
      <c r="L922" s="5"/>
      <c r="N922" s="5"/>
    </row>
    <row r="923" spans="11:14" ht="12.75" customHeight="1">
      <c r="K923" s="5"/>
      <c r="L923" s="5"/>
      <c r="N923" s="5"/>
    </row>
    <row r="924" spans="11:14" ht="12.75" customHeight="1">
      <c r="K924" s="5"/>
      <c r="L924" s="5"/>
      <c r="N924" s="5"/>
    </row>
    <row r="925" spans="11:14" ht="12.75" customHeight="1">
      <c r="K925" s="5"/>
      <c r="L925" s="5"/>
      <c r="N925" s="5"/>
    </row>
    <row r="926" spans="11:14" ht="12.75" customHeight="1">
      <c r="K926" s="5"/>
      <c r="L926" s="5"/>
      <c r="N926" s="5"/>
    </row>
    <row r="927" spans="11:14" ht="12.75" customHeight="1">
      <c r="K927" s="5"/>
      <c r="L927" s="5"/>
      <c r="N927" s="5"/>
    </row>
    <row r="928" spans="11:14" ht="12.75" customHeight="1">
      <c r="K928" s="5"/>
      <c r="L928" s="5"/>
      <c r="N928" s="5"/>
    </row>
    <row r="929" spans="11:14" ht="12.75" customHeight="1">
      <c r="K929" s="5"/>
      <c r="L929" s="5"/>
      <c r="N929" s="5"/>
    </row>
    <row r="930" spans="11:14" ht="12.75" customHeight="1">
      <c r="K930" s="5"/>
      <c r="L930" s="5"/>
      <c r="N930" s="5"/>
    </row>
    <row r="931" spans="11:14" ht="12.75" customHeight="1">
      <c r="K931" s="5"/>
      <c r="L931" s="5"/>
      <c r="N931" s="5"/>
    </row>
    <row r="932" spans="11:14" ht="12.75" customHeight="1">
      <c r="K932" s="5"/>
      <c r="L932" s="5"/>
      <c r="N932" s="5"/>
    </row>
    <row r="933" spans="11:14" ht="12.75" customHeight="1">
      <c r="K933" s="5"/>
      <c r="L933" s="5"/>
      <c r="N933" s="5"/>
    </row>
    <row r="934" spans="11:14" ht="12.75" customHeight="1">
      <c r="K934" s="5"/>
      <c r="L934" s="5"/>
      <c r="N934" s="5"/>
    </row>
    <row r="935" spans="11:14" ht="12.75" customHeight="1">
      <c r="K935" s="5"/>
      <c r="L935" s="5"/>
      <c r="N935" s="5"/>
    </row>
    <row r="936" spans="11:14" ht="12.75" customHeight="1">
      <c r="K936" s="5"/>
      <c r="L936" s="5"/>
      <c r="N936" s="5"/>
    </row>
    <row r="937" spans="11:14" ht="12.75" customHeight="1">
      <c r="K937" s="5"/>
      <c r="L937" s="5"/>
      <c r="N937" s="5"/>
    </row>
    <row r="938" spans="11:14" ht="12.75" customHeight="1">
      <c r="K938" s="5"/>
      <c r="L938" s="5"/>
      <c r="N938" s="5"/>
    </row>
    <row r="939" spans="11:14" ht="12.75" customHeight="1">
      <c r="K939" s="5"/>
      <c r="L939" s="5"/>
      <c r="N939" s="5"/>
    </row>
    <row r="940" spans="11:14" ht="12.75" customHeight="1">
      <c r="K940" s="5"/>
      <c r="L940" s="5"/>
      <c r="N940" s="5"/>
    </row>
    <row r="941" spans="11:14" ht="12.75" customHeight="1">
      <c r="K941" s="5"/>
      <c r="L941" s="5"/>
      <c r="N941" s="5"/>
    </row>
    <row r="942" spans="11:14" ht="12.75" customHeight="1">
      <c r="K942" s="5"/>
      <c r="L942" s="5"/>
      <c r="N942" s="5"/>
    </row>
    <row r="943" spans="11:14" ht="12.75" customHeight="1">
      <c r="K943" s="5"/>
      <c r="L943" s="5"/>
      <c r="N943" s="5"/>
    </row>
    <row r="944" spans="11:14" ht="12.75" customHeight="1">
      <c r="K944" s="5"/>
      <c r="L944" s="5"/>
      <c r="N944" s="5"/>
    </row>
    <row r="945" spans="11:14" ht="12.75" customHeight="1">
      <c r="K945" s="5"/>
      <c r="L945" s="5"/>
      <c r="N945" s="5"/>
    </row>
    <row r="946" spans="11:14" ht="12.75" customHeight="1">
      <c r="K946" s="5"/>
      <c r="L946" s="5"/>
      <c r="N946" s="5"/>
    </row>
    <row r="947" spans="11:14" ht="12.75" customHeight="1">
      <c r="K947" s="5"/>
      <c r="L947" s="5"/>
      <c r="N947" s="5"/>
    </row>
    <row r="948" spans="11:14" ht="12.75" customHeight="1">
      <c r="K948" s="5"/>
      <c r="L948" s="5"/>
      <c r="N948" s="5"/>
    </row>
    <row r="949" spans="11:14" ht="12.75" customHeight="1">
      <c r="K949" s="5"/>
      <c r="L949" s="5"/>
      <c r="N949" s="5"/>
    </row>
    <row r="950" spans="11:14" ht="12.75" customHeight="1">
      <c r="K950" s="5"/>
      <c r="L950" s="5"/>
      <c r="N950" s="5"/>
    </row>
    <row r="951" spans="11:14" ht="12.75" customHeight="1">
      <c r="K951" s="5"/>
      <c r="L951" s="5"/>
      <c r="N951" s="5"/>
    </row>
    <row r="952" spans="11:14" ht="12.75" customHeight="1">
      <c r="K952" s="5"/>
      <c r="L952" s="5"/>
      <c r="N952" s="5"/>
    </row>
    <row r="953" spans="11:14" ht="12.75" customHeight="1">
      <c r="K953" s="5"/>
      <c r="L953" s="5"/>
      <c r="N953" s="5"/>
    </row>
    <row r="954" spans="11:14" ht="12.75" customHeight="1">
      <c r="K954" s="5"/>
      <c r="L954" s="5"/>
      <c r="N954" s="5"/>
    </row>
    <row r="955" spans="11:14" ht="12.75" customHeight="1">
      <c r="K955" s="5"/>
      <c r="L955" s="5"/>
      <c r="N955" s="5"/>
    </row>
    <row r="956" spans="11:14" ht="12.75" customHeight="1">
      <c r="K956" s="5"/>
      <c r="L956" s="5"/>
      <c r="N956" s="5"/>
    </row>
    <row r="957" spans="11:14" ht="12.75" customHeight="1">
      <c r="K957" s="5"/>
      <c r="L957" s="5"/>
      <c r="N957" s="5"/>
    </row>
    <row r="958" spans="11:14" ht="12.75" customHeight="1">
      <c r="K958" s="5"/>
      <c r="L958" s="5"/>
      <c r="N958" s="5"/>
    </row>
    <row r="959" spans="11:14" ht="12.75" customHeight="1">
      <c r="K959" s="5"/>
      <c r="L959" s="5"/>
      <c r="N959" s="5"/>
    </row>
    <row r="960" spans="11:14" ht="12.75" customHeight="1">
      <c r="K960" s="5"/>
      <c r="L960" s="5"/>
      <c r="N960" s="5"/>
    </row>
    <row r="961" spans="11:14" ht="12.75" customHeight="1">
      <c r="K961" s="5"/>
      <c r="L961" s="5"/>
      <c r="N961" s="5"/>
    </row>
    <row r="962" spans="11:14" ht="12.75" customHeight="1">
      <c r="K962" s="5"/>
      <c r="L962" s="5"/>
      <c r="N962" s="5"/>
    </row>
    <row r="963" spans="11:14" ht="12.75" customHeight="1">
      <c r="K963" s="5"/>
      <c r="L963" s="5"/>
      <c r="N963" s="5"/>
    </row>
    <row r="964" spans="11:14" ht="12.75" customHeight="1">
      <c r="K964" s="5"/>
      <c r="L964" s="5"/>
      <c r="N964" s="5"/>
    </row>
    <row r="965" spans="11:14" ht="12.75" customHeight="1">
      <c r="K965" s="5"/>
      <c r="L965" s="5"/>
      <c r="N965" s="5"/>
    </row>
    <row r="966" spans="11:14" ht="12.75" customHeight="1">
      <c r="K966" s="5"/>
      <c r="L966" s="5"/>
      <c r="N966" s="5"/>
    </row>
    <row r="967" spans="11:14" ht="12.75" customHeight="1">
      <c r="K967" s="5"/>
      <c r="L967" s="5"/>
      <c r="N967" s="5"/>
    </row>
    <row r="968" spans="11:14" ht="12.75" customHeight="1">
      <c r="K968" s="5"/>
      <c r="L968" s="5"/>
      <c r="N968" s="5"/>
    </row>
    <row r="969" spans="11:14" ht="12.75" customHeight="1">
      <c r="K969" s="5"/>
      <c r="L969" s="5"/>
      <c r="N969" s="5"/>
    </row>
    <row r="970" spans="11:14" ht="12.75" customHeight="1">
      <c r="K970" s="5"/>
      <c r="L970" s="5"/>
      <c r="N970" s="5"/>
    </row>
    <row r="971" spans="11:14" ht="12.75" customHeight="1">
      <c r="K971" s="5"/>
      <c r="L971" s="5"/>
      <c r="N971" s="5"/>
    </row>
    <row r="972" spans="11:14" ht="12.75" customHeight="1">
      <c r="K972" s="5"/>
      <c r="L972" s="5"/>
      <c r="N972" s="5"/>
    </row>
    <row r="973" spans="11:14" ht="12.75" customHeight="1">
      <c r="K973" s="5"/>
      <c r="L973" s="5"/>
      <c r="N973" s="5"/>
    </row>
    <row r="974" spans="11:14" ht="12.75" customHeight="1">
      <c r="K974" s="5"/>
      <c r="L974" s="5"/>
      <c r="N974" s="5"/>
    </row>
    <row r="975" spans="11:14" ht="12.75" customHeight="1">
      <c r="K975" s="5"/>
      <c r="L975" s="5"/>
      <c r="N975" s="5"/>
    </row>
    <row r="976" spans="11:14" ht="12.75" customHeight="1">
      <c r="K976" s="5"/>
      <c r="L976" s="5"/>
      <c r="N976" s="5"/>
    </row>
    <row r="977" spans="11:14" ht="12.75" customHeight="1">
      <c r="K977" s="5"/>
      <c r="L977" s="5"/>
      <c r="N977" s="5"/>
    </row>
    <row r="978" spans="11:14" ht="12.75" customHeight="1">
      <c r="K978" s="5"/>
      <c r="L978" s="5"/>
      <c r="N978" s="5"/>
    </row>
    <row r="979" spans="11:14" ht="12.75" customHeight="1">
      <c r="K979" s="5"/>
      <c r="L979" s="5"/>
      <c r="N979" s="5"/>
    </row>
    <row r="980" spans="11:14" ht="12.75" customHeight="1">
      <c r="K980" s="5"/>
      <c r="L980" s="5"/>
      <c r="N980" s="5"/>
    </row>
    <row r="981" spans="11:14" ht="12.75" customHeight="1">
      <c r="K981" s="5"/>
      <c r="L981" s="5"/>
      <c r="N981" s="5"/>
    </row>
    <row r="982" spans="11:14" ht="12.75" customHeight="1">
      <c r="K982" s="5"/>
      <c r="L982" s="5"/>
      <c r="N982" s="5"/>
    </row>
    <row r="983" spans="11:14" ht="12.75" customHeight="1">
      <c r="K983" s="5"/>
      <c r="L983" s="5"/>
      <c r="N983" s="5"/>
    </row>
    <row r="984" spans="11:14" ht="12.75" customHeight="1">
      <c r="K984" s="5"/>
      <c r="L984" s="5"/>
      <c r="N984" s="5"/>
    </row>
    <row r="985" spans="11:14" ht="12.75" customHeight="1">
      <c r="K985" s="5"/>
      <c r="L985" s="5"/>
      <c r="N985" s="5"/>
    </row>
    <row r="986" spans="11:14" ht="12.75" customHeight="1">
      <c r="K986" s="5"/>
      <c r="L986" s="5"/>
      <c r="N986" s="5"/>
    </row>
    <row r="987" spans="11:14" ht="12.75" customHeight="1">
      <c r="K987" s="5"/>
      <c r="L987" s="5"/>
      <c r="N987" s="5"/>
    </row>
    <row r="988" spans="11:14" ht="12.75" customHeight="1">
      <c r="K988" s="5"/>
      <c r="L988" s="5"/>
      <c r="N988" s="5"/>
    </row>
    <row r="989" spans="11:14" ht="12.75" customHeight="1">
      <c r="K989" s="5"/>
      <c r="L989" s="5"/>
      <c r="N989" s="5"/>
    </row>
    <row r="990" spans="11:14" ht="12.75" customHeight="1">
      <c r="K990" s="5"/>
      <c r="L990" s="5"/>
      <c r="N990" s="5"/>
    </row>
    <row r="991" spans="11:14" ht="12.75" customHeight="1">
      <c r="K991" s="5"/>
      <c r="L991" s="5"/>
      <c r="N991" s="5"/>
    </row>
    <row r="992" spans="11:14" ht="12.75" customHeight="1">
      <c r="K992" s="5"/>
      <c r="L992" s="5"/>
      <c r="N992" s="5"/>
    </row>
    <row r="993" spans="11:14" ht="12.75" customHeight="1">
      <c r="K993" s="5"/>
      <c r="L993" s="5"/>
      <c r="N993" s="5"/>
    </row>
    <row r="994" spans="11:14" ht="12.75" customHeight="1">
      <c r="K994" s="5"/>
      <c r="L994" s="5"/>
      <c r="N994" s="5"/>
    </row>
    <row r="995" spans="11:14" ht="12.75" customHeight="1">
      <c r="K995" s="5"/>
      <c r="L995" s="5"/>
      <c r="N995" s="5"/>
    </row>
    <row r="996" spans="11:14" ht="12.75" customHeight="1">
      <c r="K996" s="5"/>
      <c r="L996" s="5"/>
      <c r="N996" s="5"/>
    </row>
    <row r="997" spans="11:14" ht="12.75" customHeight="1">
      <c r="K997" s="5"/>
      <c r="L997" s="5"/>
      <c r="N997" s="5"/>
    </row>
    <row r="998" spans="11:14" ht="12.75" customHeight="1">
      <c r="K998" s="5"/>
      <c r="L998" s="5"/>
      <c r="N998" s="5"/>
    </row>
    <row r="999" spans="11:14" ht="12.75" customHeight="1">
      <c r="K999" s="5"/>
      <c r="L999" s="5"/>
      <c r="N999" s="5"/>
    </row>
    <row r="1000" spans="11:14" ht="12.75" customHeight="1">
      <c r="K1000" s="5"/>
      <c r="L1000" s="5"/>
      <c r="N1000" s="5"/>
    </row>
    <row r="1001" spans="11:14" ht="12.75" customHeight="1">
      <c r="K1001" s="5"/>
      <c r="L1001" s="5"/>
      <c r="N1001" s="5"/>
    </row>
  </sheetData>
  <mergeCells count="244">
    <mergeCell ref="P450:P451"/>
    <mergeCell ref="Q450:Q451"/>
    <mergeCell ref="B469:I469"/>
    <mergeCell ref="B449:I449"/>
    <mergeCell ref="A450:A451"/>
    <mergeCell ref="B450:I450"/>
    <mergeCell ref="J450:J451"/>
    <mergeCell ref="K450:K451"/>
    <mergeCell ref="L450:L451"/>
    <mergeCell ref="M450:M451"/>
    <mergeCell ref="N450:N451"/>
    <mergeCell ref="O450:O451"/>
    <mergeCell ref="Q381:Q382"/>
    <mergeCell ref="A381:A382"/>
    <mergeCell ref="B381:I381"/>
    <mergeCell ref="J381:J382"/>
    <mergeCell ref="K381:K382"/>
    <mergeCell ref="L381:L382"/>
    <mergeCell ref="M381:M382"/>
    <mergeCell ref="N381:N382"/>
    <mergeCell ref="O381:O382"/>
    <mergeCell ref="P381:P382"/>
    <mergeCell ref="A243:A244"/>
    <mergeCell ref="B243:I243"/>
    <mergeCell ref="A220:A221"/>
    <mergeCell ref="B220:I220"/>
    <mergeCell ref="J220:J221"/>
    <mergeCell ref="K220:K221"/>
    <mergeCell ref="L220:L221"/>
    <mergeCell ref="M220:M221"/>
    <mergeCell ref="L243:L244"/>
    <mergeCell ref="M243:M244"/>
    <mergeCell ref="N266:N267"/>
    <mergeCell ref="B173:I173"/>
    <mergeCell ref="B193:I193"/>
    <mergeCell ref="Q243:Q244"/>
    <mergeCell ref="N220:N221"/>
    <mergeCell ref="O220:O221"/>
    <mergeCell ref="P220:P221"/>
    <mergeCell ref="Q220:Q221"/>
    <mergeCell ref="N243:N244"/>
    <mergeCell ref="O243:O244"/>
    <mergeCell ref="P243:P244"/>
    <mergeCell ref="O266:O267"/>
    <mergeCell ref="P266:P267"/>
    <mergeCell ref="Q266:Q267"/>
    <mergeCell ref="J151:J152"/>
    <mergeCell ref="K151:K152"/>
    <mergeCell ref="L151:L152"/>
    <mergeCell ref="B174:I174"/>
    <mergeCell ref="J174:J175"/>
    <mergeCell ref="K174:K175"/>
    <mergeCell ref="J243:J244"/>
    <mergeCell ref="K243:K244"/>
    <mergeCell ref="B266:I266"/>
    <mergeCell ref="J266:J267"/>
    <mergeCell ref="K266:K267"/>
    <mergeCell ref="L266:L267"/>
    <mergeCell ref="B196:I196"/>
    <mergeCell ref="B216:I216"/>
    <mergeCell ref="B219:I219"/>
    <mergeCell ref="B239:I239"/>
    <mergeCell ref="B242:I242"/>
    <mergeCell ref="B262:I262"/>
    <mergeCell ref="B265:I265"/>
    <mergeCell ref="A266:A267"/>
    <mergeCell ref="A289:A290"/>
    <mergeCell ref="A312:A313"/>
    <mergeCell ref="P289:P290"/>
    <mergeCell ref="Q289:Q290"/>
    <mergeCell ref="B289:I289"/>
    <mergeCell ref="J289:J290"/>
    <mergeCell ref="K289:K290"/>
    <mergeCell ref="L289:L290"/>
    <mergeCell ref="M289:M290"/>
    <mergeCell ref="N289:N290"/>
    <mergeCell ref="O289:O290"/>
    <mergeCell ref="Q312:Q313"/>
    <mergeCell ref="O312:O313"/>
    <mergeCell ref="P312:P313"/>
    <mergeCell ref="B312:I312"/>
    <mergeCell ref="J312:J313"/>
    <mergeCell ref="K312:K313"/>
    <mergeCell ref="L312:L313"/>
    <mergeCell ref="M312:M313"/>
    <mergeCell ref="N312:N313"/>
    <mergeCell ref="B285:I285"/>
    <mergeCell ref="B288:I288"/>
    <mergeCell ref="M266:M267"/>
    <mergeCell ref="A197:A198"/>
    <mergeCell ref="P197:P198"/>
    <mergeCell ref="Q197:Q198"/>
    <mergeCell ref="B197:I197"/>
    <mergeCell ref="J197:J198"/>
    <mergeCell ref="K197:K198"/>
    <mergeCell ref="L197:L198"/>
    <mergeCell ref="M197:M198"/>
    <mergeCell ref="N197:N198"/>
    <mergeCell ref="O197:O198"/>
    <mergeCell ref="Q128:Q129"/>
    <mergeCell ref="A151:A152"/>
    <mergeCell ref="Q151:Q152"/>
    <mergeCell ref="L174:L175"/>
    <mergeCell ref="M174:M175"/>
    <mergeCell ref="N174:N175"/>
    <mergeCell ref="O174:O175"/>
    <mergeCell ref="P174:P175"/>
    <mergeCell ref="Q174:Q175"/>
    <mergeCell ref="A174:A175"/>
    <mergeCell ref="K128:K129"/>
    <mergeCell ref="L128:L129"/>
    <mergeCell ref="M151:M152"/>
    <mergeCell ref="N151:N152"/>
    <mergeCell ref="O151:O152"/>
    <mergeCell ref="P151:P152"/>
    <mergeCell ref="M128:M129"/>
    <mergeCell ref="N128:N129"/>
    <mergeCell ref="O128:O129"/>
    <mergeCell ref="P128:P129"/>
    <mergeCell ref="B147:I147"/>
    <mergeCell ref="B150:I150"/>
    <mergeCell ref="B170:I170"/>
    <mergeCell ref="B151:I151"/>
    <mergeCell ref="A105:A106"/>
    <mergeCell ref="B105:I105"/>
    <mergeCell ref="J105:J106"/>
    <mergeCell ref="A128:A129"/>
    <mergeCell ref="B128:I128"/>
    <mergeCell ref="J128:J129"/>
    <mergeCell ref="B101:I101"/>
    <mergeCell ref="B104:I104"/>
    <mergeCell ref="B124:I124"/>
    <mergeCell ref="B127:I127"/>
    <mergeCell ref="K105:K106"/>
    <mergeCell ref="L105:L106"/>
    <mergeCell ref="M105:M106"/>
    <mergeCell ref="N105:N106"/>
    <mergeCell ref="O105:O106"/>
    <mergeCell ref="P105:P106"/>
    <mergeCell ref="Q105:Q106"/>
    <mergeCell ref="J82:J83"/>
    <mergeCell ref="K82:K83"/>
    <mergeCell ref="M82:M83"/>
    <mergeCell ref="N82:N83"/>
    <mergeCell ref="O82:O83"/>
    <mergeCell ref="P82:P83"/>
    <mergeCell ref="Q82:Q83"/>
    <mergeCell ref="M59:M60"/>
    <mergeCell ref="N59:N60"/>
    <mergeCell ref="O59:O60"/>
    <mergeCell ref="P59:P60"/>
    <mergeCell ref="Q59:Q60"/>
    <mergeCell ref="A59:A60"/>
    <mergeCell ref="B59:I59"/>
    <mergeCell ref="J59:J60"/>
    <mergeCell ref="K59:K60"/>
    <mergeCell ref="L59:L60"/>
    <mergeCell ref="B82:I82"/>
    <mergeCell ref="L82:L83"/>
    <mergeCell ref="A82:A83"/>
    <mergeCell ref="A13:A14"/>
    <mergeCell ref="B13:I13"/>
    <mergeCell ref="K36:K37"/>
    <mergeCell ref="L36:L37"/>
    <mergeCell ref="A36:A37"/>
    <mergeCell ref="B55:I55"/>
    <mergeCell ref="B35:I35"/>
    <mergeCell ref="B58:I58"/>
    <mergeCell ref="B78:I78"/>
    <mergeCell ref="B81:I81"/>
    <mergeCell ref="G5:Q5"/>
    <mergeCell ref="G6:Q6"/>
    <mergeCell ref="G7:Q7"/>
    <mergeCell ref="G8:Q8"/>
    <mergeCell ref="M36:M37"/>
    <mergeCell ref="N36:N37"/>
    <mergeCell ref="O36:O37"/>
    <mergeCell ref="P36:P37"/>
    <mergeCell ref="Q36:Q37"/>
    <mergeCell ref="J13:J14"/>
    <mergeCell ref="K13:K14"/>
    <mergeCell ref="B36:I36"/>
    <mergeCell ref="J36:J37"/>
    <mergeCell ref="L13:L14"/>
    <mergeCell ref="M13:M14"/>
    <mergeCell ref="N13:N14"/>
    <mergeCell ref="O13:O14"/>
    <mergeCell ref="P13:P14"/>
    <mergeCell ref="Q13:Q14"/>
    <mergeCell ref="B12:I12"/>
    <mergeCell ref="B32:I32"/>
    <mergeCell ref="Q335:Q336"/>
    <mergeCell ref="A335:A336"/>
    <mergeCell ref="B335:I335"/>
    <mergeCell ref="J335:J336"/>
    <mergeCell ref="K335:K336"/>
    <mergeCell ref="L335:L336"/>
    <mergeCell ref="M335:M336"/>
    <mergeCell ref="N335:N336"/>
    <mergeCell ref="O335:O336"/>
    <mergeCell ref="P335:P336"/>
    <mergeCell ref="Q358:Q359"/>
    <mergeCell ref="A358:A359"/>
    <mergeCell ref="B358:I358"/>
    <mergeCell ref="J358:J359"/>
    <mergeCell ref="K358:K359"/>
    <mergeCell ref="L358:L359"/>
    <mergeCell ref="M358:M359"/>
    <mergeCell ref="N358:N359"/>
    <mergeCell ref="O358:O359"/>
    <mergeCell ref="P358:P359"/>
    <mergeCell ref="Q404:Q405"/>
    <mergeCell ref="A404:A405"/>
    <mergeCell ref="B404:I404"/>
    <mergeCell ref="J404:J405"/>
    <mergeCell ref="K404:K405"/>
    <mergeCell ref="L404:L405"/>
    <mergeCell ref="M404:M405"/>
    <mergeCell ref="N404:N405"/>
    <mergeCell ref="O404:O405"/>
    <mergeCell ref="P404:P405"/>
    <mergeCell ref="B403:I403"/>
    <mergeCell ref="B423:I423"/>
    <mergeCell ref="B308:I308"/>
    <mergeCell ref="B311:I311"/>
    <mergeCell ref="B331:I331"/>
    <mergeCell ref="B334:I334"/>
    <mergeCell ref="B354:I354"/>
    <mergeCell ref="B357:I357"/>
    <mergeCell ref="B377:I377"/>
    <mergeCell ref="B380:I380"/>
    <mergeCell ref="B400:I400"/>
    <mergeCell ref="P427:P428"/>
    <mergeCell ref="Q427:Q428"/>
    <mergeCell ref="B446:I446"/>
    <mergeCell ref="B426:I426"/>
    <mergeCell ref="A427:A428"/>
    <mergeCell ref="B427:I427"/>
    <mergeCell ref="J427:J428"/>
    <mergeCell ref="K427:K428"/>
    <mergeCell ref="L427:L428"/>
    <mergeCell ref="M427:M428"/>
    <mergeCell ref="N427:N428"/>
    <mergeCell ref="O427:O428"/>
  </mergeCells>
  <pageMargins left="0.7" right="0.7" top="0.75" bottom="0.75" header="0" footer="0"/>
  <pageSetup orientation="landscape"/>
  <ignoredErrors>
    <ignoredError sqref="N229 N275 N298 N321" formula="1"/>
    <ignoredError sqref="K216" formulaRange="1"/>
    <ignoredError sqref="A15:A31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8080"/>
  </sheetPr>
  <dimension ref="A1:Q988"/>
  <sheetViews>
    <sheetView topLeftCell="A238" zoomScaleNormal="100" workbookViewId="0">
      <selection activeCell="I248" sqref="I248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128" bestFit="1" customWidth="1"/>
    <col min="9" max="15" width="12.85546875" customWidth="1"/>
    <col min="16" max="26" width="10" customWidth="1"/>
  </cols>
  <sheetData>
    <row r="1" spans="1:17" s="155" customFormat="1" ht="15" customHeight="1">
      <c r="H1" s="128"/>
    </row>
    <row r="2" spans="1:17" s="155" customFormat="1" ht="15" customHeight="1">
      <c r="H2" s="128"/>
    </row>
    <row r="3" spans="1:17" s="155" customFormat="1" ht="15" customHeight="1">
      <c r="H3" s="128"/>
    </row>
    <row r="4" spans="1:17" s="155" customFormat="1" ht="15" customHeight="1">
      <c r="H4" s="128"/>
    </row>
    <row r="5" spans="1:17" s="155" customFormat="1" ht="15.6" customHeight="1">
      <c r="H5" s="128"/>
    </row>
    <row r="6" spans="1:17" s="155" customFormat="1" ht="15.6" customHeight="1">
      <c r="H6" s="128"/>
    </row>
    <row r="7" spans="1:17" s="155" customFormat="1" ht="15.6" customHeight="1">
      <c r="H7" s="128"/>
    </row>
    <row r="8" spans="1:17" s="155" customFormat="1" ht="15.6" customHeight="1">
      <c r="H8" s="128"/>
    </row>
    <row r="9" spans="1:17" s="155" customFormat="1" ht="15.6" customHeight="1">
      <c r="H9" s="128"/>
    </row>
    <row r="10" spans="1:17" ht="15.6" customHeight="1">
      <c r="F10" s="1"/>
      <c r="G10" s="221"/>
      <c r="H10" s="210"/>
      <c r="I10" s="210"/>
      <c r="J10" s="210"/>
      <c r="K10" s="210"/>
      <c r="L10" s="210"/>
      <c r="M10" s="210"/>
      <c r="N10" s="210"/>
      <c r="O10" s="210"/>
      <c r="P10" s="210"/>
      <c r="Q10" s="210"/>
    </row>
    <row r="11" spans="1:17" ht="15.6" customHeight="1">
      <c r="F11" s="2"/>
      <c r="G11" s="211"/>
      <c r="H11" s="210"/>
      <c r="I11" s="210"/>
      <c r="J11" s="210"/>
      <c r="K11" s="210"/>
      <c r="L11" s="210"/>
      <c r="M11" s="210"/>
      <c r="N11" s="210"/>
      <c r="O11" s="210"/>
    </row>
    <row r="12" spans="1:17" ht="15.6" customHeight="1">
      <c r="F12" s="3"/>
      <c r="G12" s="212"/>
      <c r="H12" s="210"/>
      <c r="I12" s="210"/>
      <c r="J12" s="210"/>
      <c r="K12" s="210"/>
      <c r="L12" s="210"/>
      <c r="M12" s="210"/>
      <c r="N12" s="210"/>
      <c r="O12" s="210"/>
    </row>
    <row r="13" spans="1:17" ht="15.6" customHeight="1">
      <c r="F13" s="4"/>
      <c r="G13" s="213"/>
      <c r="H13" s="210"/>
      <c r="I13" s="210"/>
      <c r="J13" s="210"/>
      <c r="K13" s="210"/>
      <c r="L13" s="210"/>
      <c r="M13" s="210"/>
      <c r="N13" s="210"/>
      <c r="O13" s="210"/>
    </row>
    <row r="14" spans="1:17" ht="12.75" customHeight="1">
      <c r="I14" s="5"/>
      <c r="J14" s="5"/>
      <c r="L14" s="5"/>
    </row>
    <row r="15" spans="1:17" ht="26.25">
      <c r="A15" s="7"/>
      <c r="B15" s="217" t="s">
        <v>72</v>
      </c>
      <c r="C15" s="217"/>
      <c r="D15" s="217"/>
      <c r="E15" s="217"/>
      <c r="F15" s="217"/>
      <c r="G15" s="217"/>
      <c r="H15" s="63">
        <v>1402</v>
      </c>
      <c r="I15" s="50"/>
      <c r="J15" s="50"/>
      <c r="K15" s="50"/>
      <c r="L15" s="50"/>
      <c r="M15" s="50"/>
      <c r="N15" s="6"/>
      <c r="O15" s="6"/>
    </row>
    <row r="16" spans="1:17" ht="20.25">
      <c r="A16" s="218" t="s">
        <v>1</v>
      </c>
      <c r="B16" s="197" t="s">
        <v>2</v>
      </c>
      <c r="C16" s="205"/>
      <c r="D16" s="205"/>
      <c r="E16" s="205"/>
      <c r="F16" s="205"/>
      <c r="G16" s="205"/>
      <c r="H16" s="200" t="s">
        <v>3</v>
      </c>
      <c r="I16" s="191" t="s">
        <v>4</v>
      </c>
      <c r="J16" s="191" t="s">
        <v>5</v>
      </c>
      <c r="K16" s="202" t="s">
        <v>6</v>
      </c>
      <c r="L16" s="191" t="s">
        <v>7</v>
      </c>
      <c r="M16" s="189" t="s">
        <v>8</v>
      </c>
      <c r="N16" s="189" t="s">
        <v>9</v>
      </c>
      <c r="O16" s="191" t="s">
        <v>10</v>
      </c>
    </row>
    <row r="17" spans="1:16" ht="15.75" customHeight="1">
      <c r="A17" s="204"/>
      <c r="B17" s="9" t="s">
        <v>11</v>
      </c>
      <c r="C17" s="9" t="s">
        <v>12</v>
      </c>
      <c r="D17" s="9" t="s">
        <v>13</v>
      </c>
      <c r="E17" s="9" t="s">
        <v>14</v>
      </c>
      <c r="F17" s="9" t="s">
        <v>15</v>
      </c>
      <c r="G17" s="9" t="s">
        <v>16</v>
      </c>
      <c r="H17" s="207"/>
      <c r="I17" s="204"/>
      <c r="J17" s="204"/>
      <c r="K17" s="204"/>
      <c r="L17" s="204"/>
      <c r="M17" s="204"/>
      <c r="N17" s="204"/>
      <c r="O17" s="204"/>
    </row>
    <row r="18" spans="1:16" ht="15" customHeight="1">
      <c r="A18" s="64" t="s">
        <v>52</v>
      </c>
      <c r="B18" s="31">
        <v>148</v>
      </c>
      <c r="C18" s="31"/>
      <c r="D18" s="31"/>
      <c r="E18" s="31"/>
      <c r="F18" s="31"/>
      <c r="G18" s="31"/>
      <c r="H18" s="51"/>
      <c r="I18" s="32"/>
      <c r="J18" s="33"/>
      <c r="K18" s="34"/>
      <c r="L18" s="35"/>
      <c r="M18" s="36">
        <v>148</v>
      </c>
      <c r="N18" s="37"/>
      <c r="O18" s="35"/>
    </row>
    <row r="19" spans="1:16" ht="15" customHeight="1">
      <c r="A19" s="64" t="s">
        <v>53</v>
      </c>
      <c r="B19" s="31"/>
      <c r="C19" s="31">
        <v>139</v>
      </c>
      <c r="D19" s="31"/>
      <c r="E19" s="31"/>
      <c r="F19" s="31"/>
      <c r="G19" s="31"/>
      <c r="H19" s="51"/>
      <c r="I19" s="38"/>
      <c r="J19" s="17"/>
      <c r="K19" s="39"/>
      <c r="L19" s="55">
        <f>IF(C19=0,"",C19/B18)</f>
        <v>0.93918918918918914</v>
      </c>
      <c r="M19" s="41">
        <v>139</v>
      </c>
      <c r="N19" s="56">
        <f t="shared" ref="N19:N23" si="0">IF(M19=0,"",M19/M18)</f>
        <v>0.93918918918918914</v>
      </c>
      <c r="O19" s="56">
        <f t="shared" ref="O19:O23" si="1">IF(M19=0,"",100%-N19)</f>
        <v>6.0810810810810856E-2</v>
      </c>
    </row>
    <row r="20" spans="1:16" ht="15" customHeight="1">
      <c r="A20" s="64" t="s">
        <v>54</v>
      </c>
      <c r="B20" s="31"/>
      <c r="C20" s="31"/>
      <c r="D20" s="31">
        <v>133</v>
      </c>
      <c r="E20" s="31"/>
      <c r="F20" s="31"/>
      <c r="G20" s="31"/>
      <c r="H20" s="51"/>
      <c r="I20" s="38"/>
      <c r="J20" s="17"/>
      <c r="K20" s="39"/>
      <c r="L20" s="90">
        <f>IF(D20=0,"",D20/C19)</f>
        <v>0.95683453237410077</v>
      </c>
      <c r="M20" s="41">
        <v>133</v>
      </c>
      <c r="N20" s="42">
        <f t="shared" si="0"/>
        <v>0.95683453237410077</v>
      </c>
      <c r="O20" s="42">
        <f t="shared" si="1"/>
        <v>4.3165467625899234E-2</v>
      </c>
      <c r="P20" s="57">
        <f>M20/M18</f>
        <v>0.89864864864864868</v>
      </c>
    </row>
    <row r="21" spans="1:16" ht="15" customHeight="1">
      <c r="A21" s="64" t="s">
        <v>55</v>
      </c>
      <c r="B21" s="31"/>
      <c r="C21" s="31"/>
      <c r="D21" s="31"/>
      <c r="E21" s="31">
        <v>119</v>
      </c>
      <c r="F21" s="31"/>
      <c r="G21" s="31"/>
      <c r="H21" s="51"/>
      <c r="I21" s="38"/>
      <c r="J21" s="17"/>
      <c r="K21" s="39"/>
      <c r="L21" s="90">
        <f>IF(E21=0,"",E21/D20)</f>
        <v>0.89473684210526316</v>
      </c>
      <c r="M21" s="41">
        <v>236</v>
      </c>
      <c r="N21" s="42">
        <f t="shared" si="0"/>
        <v>1.7744360902255638</v>
      </c>
      <c r="O21" s="42">
        <f t="shared" si="1"/>
        <v>-0.77443609022556381</v>
      </c>
    </row>
    <row r="22" spans="1:16" ht="15" customHeight="1">
      <c r="A22" s="64" t="s">
        <v>56</v>
      </c>
      <c r="B22" s="31"/>
      <c r="C22" s="31"/>
      <c r="D22" s="31"/>
      <c r="E22" s="31"/>
      <c r="F22" s="31">
        <v>112</v>
      </c>
      <c r="G22" s="31"/>
      <c r="H22" s="51">
        <v>5</v>
      </c>
      <c r="I22" s="38"/>
      <c r="J22" s="17"/>
      <c r="K22" s="39"/>
      <c r="L22" s="90">
        <f>IF(F22=0,"",F22/E21)</f>
        <v>0.94117647058823528</v>
      </c>
      <c r="M22" s="41">
        <v>233</v>
      </c>
      <c r="N22" s="42">
        <f t="shared" si="0"/>
        <v>0.98728813559322037</v>
      </c>
      <c r="O22" s="42">
        <f t="shared" si="1"/>
        <v>1.2711864406779627E-2</v>
      </c>
    </row>
    <row r="23" spans="1:16" ht="15" customHeight="1">
      <c r="A23" s="64" t="s">
        <v>57</v>
      </c>
      <c r="B23" s="31"/>
      <c r="C23" s="31"/>
      <c r="D23" s="31"/>
      <c r="E23" s="31"/>
      <c r="F23" s="31"/>
      <c r="G23" s="31">
        <v>122</v>
      </c>
      <c r="H23" s="51">
        <v>96</v>
      </c>
      <c r="I23" s="38"/>
      <c r="J23" s="17"/>
      <c r="K23" s="39"/>
      <c r="L23" s="90">
        <f>IF(G23=0,"",G23/F22)</f>
        <v>1.0892857142857142</v>
      </c>
      <c r="M23" s="91">
        <v>126</v>
      </c>
      <c r="N23" s="42">
        <f t="shared" si="0"/>
        <v>0.54077253218884125</v>
      </c>
      <c r="O23" s="42">
        <f t="shared" si="1"/>
        <v>0.45922746781115875</v>
      </c>
    </row>
    <row r="24" spans="1:16" ht="15" customHeight="1">
      <c r="A24" s="64" t="s">
        <v>58</v>
      </c>
      <c r="B24" s="31"/>
      <c r="C24" s="31"/>
      <c r="D24" s="31"/>
      <c r="E24" s="31"/>
      <c r="F24" s="31"/>
      <c r="G24" s="31"/>
      <c r="H24" s="51">
        <v>5</v>
      </c>
      <c r="I24" s="38"/>
      <c r="J24" s="17"/>
      <c r="K24" s="18"/>
      <c r="L24" s="92"/>
      <c r="M24" s="91"/>
      <c r="N24" s="93"/>
      <c r="O24" s="94"/>
    </row>
    <row r="25" spans="1:16" ht="15" customHeight="1">
      <c r="A25" s="64" t="s">
        <v>59</v>
      </c>
      <c r="B25" s="31"/>
      <c r="C25" s="31"/>
      <c r="D25" s="31"/>
      <c r="E25" s="31"/>
      <c r="F25" s="31"/>
      <c r="G25" s="31">
        <v>3</v>
      </c>
      <c r="H25" s="51">
        <v>2</v>
      </c>
      <c r="I25" s="38"/>
      <c r="J25" s="17"/>
      <c r="K25" s="18"/>
      <c r="L25" s="92"/>
      <c r="M25" s="91">
        <v>3</v>
      </c>
      <c r="N25" s="93"/>
      <c r="O25" s="94"/>
    </row>
    <row r="26" spans="1:16" ht="15" customHeight="1">
      <c r="A26" s="64" t="s">
        <v>60</v>
      </c>
      <c r="B26" s="31"/>
      <c r="C26" s="31"/>
      <c r="D26" s="31"/>
      <c r="E26" s="31"/>
      <c r="F26" s="31"/>
      <c r="G26" s="31"/>
      <c r="H26" s="51"/>
      <c r="I26" s="38"/>
      <c r="J26" s="17"/>
      <c r="K26" s="18"/>
      <c r="L26" s="92"/>
      <c r="M26" s="91"/>
      <c r="N26" s="93"/>
      <c r="O26" s="94"/>
    </row>
    <row r="27" spans="1:16" ht="15" customHeight="1">
      <c r="A27" s="64" t="s">
        <v>61</v>
      </c>
      <c r="B27" s="115"/>
      <c r="C27" s="115"/>
      <c r="D27" s="115"/>
      <c r="E27" s="115"/>
      <c r="F27" s="115"/>
      <c r="G27" s="115"/>
      <c r="H27" s="51"/>
      <c r="I27" s="47"/>
      <c r="J27" s="48"/>
      <c r="K27" s="49"/>
      <c r="L27" s="95"/>
      <c r="M27" s="91"/>
      <c r="N27" s="96"/>
      <c r="O27" s="97"/>
    </row>
    <row r="28" spans="1:16" ht="18" customHeight="1">
      <c r="A28" s="14"/>
      <c r="B28" s="193" t="s">
        <v>37</v>
      </c>
      <c r="C28" s="193"/>
      <c r="D28" s="193"/>
      <c r="E28" s="193"/>
      <c r="F28" s="193"/>
      <c r="G28" s="193"/>
      <c r="H28" s="114">
        <f>SUM(H18:H27)</f>
        <v>108</v>
      </c>
      <c r="I28" s="15">
        <f>IF(SUM(H22:H23)=0,"",SUM(H22:H23)/B18)</f>
        <v>0.68243243243243246</v>
      </c>
      <c r="J28" s="15">
        <f>IF(H28=0,"",H28/B18)</f>
        <v>0.72972972972972971</v>
      </c>
      <c r="K28" s="15">
        <f>IF(H23=0,"",J28-I28)</f>
        <v>4.7297297297297258E-2</v>
      </c>
      <c r="L28" s="5"/>
      <c r="M28" s="6"/>
      <c r="N28" s="16"/>
      <c r="O28" s="5"/>
    </row>
    <row r="29" spans="1:16" ht="12.75" customHeight="1">
      <c r="I29" s="5"/>
      <c r="J29" s="5"/>
      <c r="K29" s="5"/>
      <c r="L29" s="5"/>
    </row>
    <row r="30" spans="1:16" ht="12.75" customHeight="1">
      <c r="I30" s="5"/>
      <c r="J30" s="5"/>
      <c r="L30" s="5"/>
    </row>
    <row r="31" spans="1:16" ht="26.25" customHeight="1">
      <c r="A31" s="7"/>
      <c r="B31" s="217" t="s">
        <v>72</v>
      </c>
      <c r="C31" s="214"/>
      <c r="D31" s="214"/>
      <c r="E31" s="214"/>
      <c r="F31" s="214"/>
      <c r="G31" s="214"/>
      <c r="H31" s="63">
        <v>1501</v>
      </c>
      <c r="I31" s="50"/>
      <c r="J31" s="50"/>
      <c r="K31" s="50"/>
      <c r="L31" s="50"/>
      <c r="M31" s="50"/>
      <c r="N31" s="6"/>
      <c r="O31" s="6"/>
    </row>
    <row r="32" spans="1:16" ht="20.25">
      <c r="A32" s="218" t="s">
        <v>1</v>
      </c>
      <c r="B32" s="197" t="s">
        <v>2</v>
      </c>
      <c r="C32" s="205"/>
      <c r="D32" s="205"/>
      <c r="E32" s="205"/>
      <c r="F32" s="205"/>
      <c r="G32" s="205"/>
      <c r="H32" s="200" t="s">
        <v>3</v>
      </c>
      <c r="I32" s="191" t="s">
        <v>4</v>
      </c>
      <c r="J32" s="191" t="s">
        <v>5</v>
      </c>
      <c r="K32" s="202" t="s">
        <v>6</v>
      </c>
      <c r="L32" s="191" t="s">
        <v>7</v>
      </c>
      <c r="M32" s="189" t="s">
        <v>8</v>
      </c>
      <c r="N32" s="189" t="s">
        <v>9</v>
      </c>
      <c r="O32" s="191" t="s">
        <v>10</v>
      </c>
    </row>
    <row r="33" spans="1:16" ht="15.75" customHeight="1">
      <c r="A33" s="204"/>
      <c r="B33" s="9" t="s">
        <v>11</v>
      </c>
      <c r="C33" s="9" t="s">
        <v>12</v>
      </c>
      <c r="D33" s="9" t="s">
        <v>13</v>
      </c>
      <c r="E33" s="9" t="s">
        <v>14</v>
      </c>
      <c r="F33" s="9" t="s">
        <v>15</v>
      </c>
      <c r="G33" s="9" t="s">
        <v>16</v>
      </c>
      <c r="H33" s="207"/>
      <c r="I33" s="204"/>
      <c r="J33" s="204"/>
      <c r="K33" s="204"/>
      <c r="L33" s="204"/>
      <c r="M33" s="204"/>
      <c r="N33" s="204"/>
      <c r="O33" s="204"/>
    </row>
    <row r="34" spans="1:16" ht="15.75" customHeight="1">
      <c r="A34" s="10" t="s">
        <v>53</v>
      </c>
      <c r="B34" s="31">
        <v>25</v>
      </c>
      <c r="C34" s="31"/>
      <c r="D34" s="31"/>
      <c r="E34" s="31"/>
      <c r="F34" s="31"/>
      <c r="G34" s="31"/>
      <c r="H34" s="51"/>
      <c r="I34" s="32"/>
      <c r="J34" s="33"/>
      <c r="K34" s="34"/>
      <c r="L34" s="35"/>
      <c r="M34" s="36">
        <v>25</v>
      </c>
      <c r="N34" s="37"/>
      <c r="O34" s="35"/>
    </row>
    <row r="35" spans="1:16" ht="15.75" customHeight="1">
      <c r="A35" s="10" t="s">
        <v>54</v>
      </c>
      <c r="B35" s="31"/>
      <c r="C35" s="31">
        <v>13</v>
      </c>
      <c r="D35" s="31"/>
      <c r="E35" s="31"/>
      <c r="F35" s="31"/>
      <c r="G35" s="31"/>
      <c r="H35" s="51"/>
      <c r="I35" s="38"/>
      <c r="J35" s="17"/>
      <c r="K35" s="39"/>
      <c r="L35" s="55">
        <f>IF(C35=0,"",C35/B34)</f>
        <v>0.52</v>
      </c>
      <c r="M35" s="41">
        <v>13</v>
      </c>
      <c r="N35" s="56">
        <f t="shared" ref="N35:N39" si="2">IF(M35=0,"",M35/M34)</f>
        <v>0.52</v>
      </c>
      <c r="O35" s="56">
        <f t="shared" ref="O35:O39" si="3">IF(M35=0,"",100%-N35)</f>
        <v>0.48</v>
      </c>
    </row>
    <row r="36" spans="1:16" ht="15.75" customHeight="1">
      <c r="A36" s="10" t="s">
        <v>55</v>
      </c>
      <c r="B36" s="31"/>
      <c r="C36" s="31"/>
      <c r="D36" s="31">
        <v>10</v>
      </c>
      <c r="E36" s="31"/>
      <c r="F36" s="31"/>
      <c r="G36" s="31"/>
      <c r="H36" s="51"/>
      <c r="I36" s="38"/>
      <c r="J36" s="17"/>
      <c r="K36" s="39"/>
      <c r="L36" s="90">
        <f>IF(D36=0,"",D36/C35)</f>
        <v>0.76923076923076927</v>
      </c>
      <c r="M36" s="41">
        <v>10</v>
      </c>
      <c r="N36" s="42">
        <f t="shared" si="2"/>
        <v>0.76923076923076927</v>
      </c>
      <c r="O36" s="42">
        <f t="shared" si="3"/>
        <v>0.23076923076923073</v>
      </c>
      <c r="P36" s="57">
        <f>M36/M34</f>
        <v>0.4</v>
      </c>
    </row>
    <row r="37" spans="1:16" ht="15.75" customHeight="1">
      <c r="A37" s="10" t="s">
        <v>56</v>
      </c>
      <c r="B37" s="31"/>
      <c r="C37" s="31"/>
      <c r="D37" s="31"/>
      <c r="E37" s="31">
        <v>10</v>
      </c>
      <c r="F37" s="31"/>
      <c r="G37" s="31"/>
      <c r="H37" s="51"/>
      <c r="I37" s="38"/>
      <c r="J37" s="17"/>
      <c r="K37" s="39"/>
      <c r="L37" s="90">
        <f>IF(E37=0,"",E37/D36)</f>
        <v>1</v>
      </c>
      <c r="M37" s="41">
        <v>10</v>
      </c>
      <c r="N37" s="42">
        <f t="shared" si="2"/>
        <v>1</v>
      </c>
      <c r="O37" s="42">
        <f t="shared" si="3"/>
        <v>0</v>
      </c>
    </row>
    <row r="38" spans="1:16" ht="15.75" customHeight="1">
      <c r="A38" s="10" t="s">
        <v>57</v>
      </c>
      <c r="B38" s="31"/>
      <c r="C38" s="31"/>
      <c r="D38" s="31"/>
      <c r="E38" s="31"/>
      <c r="F38" s="31">
        <v>8</v>
      </c>
      <c r="G38" s="31"/>
      <c r="H38" s="51"/>
      <c r="I38" s="38"/>
      <c r="J38" s="17"/>
      <c r="K38" s="39"/>
      <c r="L38" s="90">
        <f>IF(F38=0,"",F38/E37)</f>
        <v>0.8</v>
      </c>
      <c r="M38" s="41">
        <v>8</v>
      </c>
      <c r="N38" s="42">
        <f t="shared" si="2"/>
        <v>0.8</v>
      </c>
      <c r="O38" s="42">
        <f t="shared" si="3"/>
        <v>0.19999999999999996</v>
      </c>
    </row>
    <row r="39" spans="1:16" ht="15.75" customHeight="1">
      <c r="A39" s="10" t="s">
        <v>58</v>
      </c>
      <c r="B39" s="31"/>
      <c r="C39" s="31"/>
      <c r="D39" s="31"/>
      <c r="E39" s="31"/>
      <c r="F39" s="31"/>
      <c r="G39" s="31">
        <v>8</v>
      </c>
      <c r="H39" s="51">
        <v>8</v>
      </c>
      <c r="I39" s="38"/>
      <c r="J39" s="17"/>
      <c r="K39" s="39"/>
      <c r="L39" s="90">
        <f>IF(G39=0,"",G39/F38)</f>
        <v>1</v>
      </c>
      <c r="M39" s="91">
        <v>8</v>
      </c>
      <c r="N39" s="42">
        <f t="shared" si="2"/>
        <v>1</v>
      </c>
      <c r="O39" s="42">
        <f t="shared" si="3"/>
        <v>0</v>
      </c>
    </row>
    <row r="40" spans="1:16" ht="15.75" customHeight="1">
      <c r="A40" s="10" t="s">
        <v>59</v>
      </c>
      <c r="B40" s="31"/>
      <c r="C40" s="31"/>
      <c r="D40" s="31"/>
      <c r="E40" s="31"/>
      <c r="F40" s="31"/>
      <c r="G40" s="31">
        <v>2</v>
      </c>
      <c r="H40" s="51"/>
      <c r="I40" s="38"/>
      <c r="J40" s="17"/>
      <c r="K40" s="18"/>
      <c r="L40" s="59"/>
      <c r="M40" s="91">
        <v>2</v>
      </c>
      <c r="N40" s="60"/>
      <c r="O40" s="98"/>
    </row>
    <row r="41" spans="1:16" ht="15.75" customHeight="1">
      <c r="A41" s="10" t="s">
        <v>60</v>
      </c>
      <c r="B41" s="31"/>
      <c r="C41" s="31"/>
      <c r="D41" s="31"/>
      <c r="E41" s="31"/>
      <c r="F41" s="31"/>
      <c r="G41" s="31"/>
      <c r="H41" s="51"/>
      <c r="I41" s="38"/>
      <c r="J41" s="17"/>
      <c r="K41" s="18"/>
      <c r="L41" s="59"/>
      <c r="M41" s="91"/>
      <c r="N41" s="60"/>
      <c r="O41" s="98"/>
    </row>
    <row r="42" spans="1:16" ht="15.75" customHeight="1">
      <c r="A42" s="10" t="s">
        <v>61</v>
      </c>
      <c r="B42" s="31"/>
      <c r="C42" s="31"/>
      <c r="D42" s="31"/>
      <c r="E42" s="31"/>
      <c r="F42" s="31"/>
      <c r="G42" s="31"/>
      <c r="H42" s="51"/>
      <c r="I42" s="38"/>
      <c r="J42" s="17"/>
      <c r="K42" s="18"/>
      <c r="L42" s="59"/>
      <c r="M42" s="91"/>
      <c r="N42" s="60"/>
      <c r="O42" s="98"/>
    </row>
    <row r="43" spans="1:16" ht="15.75" customHeight="1">
      <c r="A43" s="10" t="s">
        <v>62</v>
      </c>
      <c r="B43" s="115"/>
      <c r="C43" s="115"/>
      <c r="D43" s="115"/>
      <c r="E43" s="115"/>
      <c r="F43" s="115"/>
      <c r="G43" s="115"/>
      <c r="H43" s="51"/>
      <c r="I43" s="47"/>
      <c r="J43" s="48"/>
      <c r="K43" s="49"/>
      <c r="L43" s="99"/>
      <c r="M43" s="91"/>
      <c r="N43" s="100"/>
      <c r="O43" s="101"/>
    </row>
    <row r="44" spans="1:16" ht="18.75" customHeight="1">
      <c r="A44" s="14"/>
      <c r="B44" s="193" t="s">
        <v>37</v>
      </c>
      <c r="C44" s="193"/>
      <c r="D44" s="193"/>
      <c r="E44" s="193"/>
      <c r="F44" s="193"/>
      <c r="G44" s="193"/>
      <c r="H44" s="114">
        <f>SUM(H34:H43)</f>
        <v>8</v>
      </c>
      <c r="I44" s="15">
        <f>IF(H39=0,"",H39/B34)</f>
        <v>0.32</v>
      </c>
      <c r="J44" s="15">
        <f>IF(H44=0,"",H44/B34)</f>
        <v>0.32</v>
      </c>
      <c r="K44" s="15">
        <f>(J44-I44)</f>
        <v>0</v>
      </c>
      <c r="L44" s="5"/>
      <c r="M44" s="6"/>
      <c r="N44" s="16"/>
      <c r="O44" s="5"/>
    </row>
    <row r="45" spans="1:16" ht="12.75" customHeight="1">
      <c r="I45" s="5"/>
      <c r="J45" s="5"/>
      <c r="L45" s="5"/>
    </row>
    <row r="46" spans="1:16" ht="12.75" customHeight="1">
      <c r="I46" s="5"/>
      <c r="J46" s="5"/>
      <c r="L46" s="5"/>
    </row>
    <row r="47" spans="1:16" ht="26.25" customHeight="1">
      <c r="A47" s="7"/>
      <c r="B47" s="217" t="s">
        <v>72</v>
      </c>
      <c r="C47" s="214"/>
      <c r="D47" s="214"/>
      <c r="E47" s="214"/>
      <c r="F47" s="214"/>
      <c r="G47" s="214"/>
      <c r="H47" s="63">
        <v>1502</v>
      </c>
      <c r="I47" s="50"/>
      <c r="J47" s="50"/>
      <c r="K47" s="50"/>
      <c r="L47" s="50"/>
      <c r="M47" s="50"/>
      <c r="N47" s="6"/>
      <c r="O47" s="6"/>
    </row>
    <row r="48" spans="1:16" ht="20.25">
      <c r="A48" s="218" t="s">
        <v>1</v>
      </c>
      <c r="B48" s="197" t="s">
        <v>2</v>
      </c>
      <c r="C48" s="205"/>
      <c r="D48" s="205"/>
      <c r="E48" s="205"/>
      <c r="F48" s="205"/>
      <c r="G48" s="205"/>
      <c r="H48" s="200" t="s">
        <v>3</v>
      </c>
      <c r="I48" s="191" t="s">
        <v>4</v>
      </c>
      <c r="J48" s="191" t="s">
        <v>5</v>
      </c>
      <c r="K48" s="202" t="s">
        <v>6</v>
      </c>
      <c r="L48" s="191" t="s">
        <v>7</v>
      </c>
      <c r="M48" s="189" t="s">
        <v>8</v>
      </c>
      <c r="N48" s="189" t="s">
        <v>9</v>
      </c>
      <c r="O48" s="191" t="s">
        <v>10</v>
      </c>
    </row>
    <row r="49" spans="1:16" ht="15.75" customHeight="1">
      <c r="A49" s="204"/>
      <c r="B49" s="9" t="s">
        <v>11</v>
      </c>
      <c r="C49" s="9" t="s">
        <v>12</v>
      </c>
      <c r="D49" s="9" t="s">
        <v>13</v>
      </c>
      <c r="E49" s="9" t="s">
        <v>14</v>
      </c>
      <c r="F49" s="9" t="s">
        <v>15</v>
      </c>
      <c r="G49" s="9" t="s">
        <v>16</v>
      </c>
      <c r="H49" s="207"/>
      <c r="I49" s="204"/>
      <c r="J49" s="204"/>
      <c r="K49" s="204"/>
      <c r="L49" s="204"/>
      <c r="M49" s="204"/>
      <c r="N49" s="204"/>
      <c r="O49" s="204"/>
    </row>
    <row r="50" spans="1:16" ht="15.75" customHeight="1">
      <c r="A50" s="10" t="s">
        <v>54</v>
      </c>
      <c r="B50" s="31">
        <v>201</v>
      </c>
      <c r="C50" s="31"/>
      <c r="D50" s="31"/>
      <c r="E50" s="31"/>
      <c r="F50" s="31"/>
      <c r="G50" s="31"/>
      <c r="H50" s="51"/>
      <c r="I50" s="32"/>
      <c r="J50" s="33"/>
      <c r="K50" s="34"/>
      <c r="L50" s="35"/>
      <c r="M50" s="36">
        <v>198</v>
      </c>
      <c r="N50" s="37"/>
      <c r="O50" s="35"/>
    </row>
    <row r="51" spans="1:16" ht="15.75" customHeight="1">
      <c r="A51" s="10" t="s">
        <v>55</v>
      </c>
      <c r="B51" s="31"/>
      <c r="C51" s="31">
        <v>187</v>
      </c>
      <c r="D51" s="31"/>
      <c r="E51" s="31"/>
      <c r="F51" s="31"/>
      <c r="G51" s="31"/>
      <c r="H51" s="51"/>
      <c r="I51" s="38"/>
      <c r="J51" s="17"/>
      <c r="K51" s="39"/>
      <c r="L51" s="55">
        <f>IF(C51=0,"",C51/B50)</f>
        <v>0.93034825870646765</v>
      </c>
      <c r="M51" s="41">
        <v>327</v>
      </c>
      <c r="N51" s="56">
        <f t="shared" ref="N51:N55" si="4">IF(M51=0,"",M51/M50)</f>
        <v>1.6515151515151516</v>
      </c>
      <c r="O51" s="56">
        <f t="shared" ref="O51:O55" si="5">IF(M51=0,"",100%-N51)</f>
        <v>-0.6515151515151516</v>
      </c>
    </row>
    <row r="52" spans="1:16" ht="15.75" customHeight="1">
      <c r="A52" s="10" t="s">
        <v>56</v>
      </c>
      <c r="B52" s="31"/>
      <c r="C52" s="31"/>
      <c r="D52" s="31">
        <v>181</v>
      </c>
      <c r="E52" s="31"/>
      <c r="F52" s="31"/>
      <c r="G52" s="31"/>
      <c r="H52" s="51"/>
      <c r="I52" s="38"/>
      <c r="J52" s="17"/>
      <c r="K52" s="39"/>
      <c r="L52" s="90">
        <f>IF(D52=0,"",D52/C51)</f>
        <v>0.96791443850267378</v>
      </c>
      <c r="M52" s="41">
        <v>310</v>
      </c>
      <c r="N52" s="42">
        <f t="shared" si="4"/>
        <v>0.94801223241590216</v>
      </c>
      <c r="O52" s="42">
        <f t="shared" si="5"/>
        <v>5.1987767584097844E-2</v>
      </c>
      <c r="P52" s="57">
        <v>0.8</v>
      </c>
    </row>
    <row r="53" spans="1:16" ht="15.75" customHeight="1">
      <c r="A53" s="10" t="s">
        <v>57</v>
      </c>
      <c r="B53" s="31"/>
      <c r="C53" s="31"/>
      <c r="D53" s="31"/>
      <c r="E53" s="31">
        <v>266</v>
      </c>
      <c r="F53" s="31"/>
      <c r="G53" s="31"/>
      <c r="H53" s="51"/>
      <c r="I53" s="38"/>
      <c r="J53" s="17"/>
      <c r="K53" s="39"/>
      <c r="L53" s="90">
        <f>IF(E53=0,"",E53/D52)</f>
        <v>1.4696132596685083</v>
      </c>
      <c r="M53" s="41">
        <v>270</v>
      </c>
      <c r="N53" s="42">
        <f t="shared" si="4"/>
        <v>0.87096774193548387</v>
      </c>
      <c r="O53" s="42">
        <f t="shared" si="5"/>
        <v>0.12903225806451613</v>
      </c>
    </row>
    <row r="54" spans="1:16" ht="15.75" customHeight="1">
      <c r="A54" s="10" t="s">
        <v>58</v>
      </c>
      <c r="B54" s="31"/>
      <c r="C54" s="31"/>
      <c r="D54" s="31"/>
      <c r="E54" s="31"/>
      <c r="F54" s="31">
        <v>159</v>
      </c>
      <c r="G54" s="31"/>
      <c r="H54" s="51">
        <v>8</v>
      </c>
      <c r="I54" s="38"/>
      <c r="J54" s="17"/>
      <c r="K54" s="39"/>
      <c r="L54" s="90">
        <f>IF(F54=0,"",F54/E53)</f>
        <v>0.59774436090225569</v>
      </c>
      <c r="M54" s="41">
        <v>168</v>
      </c>
      <c r="N54" s="42">
        <f t="shared" si="4"/>
        <v>0.62222222222222223</v>
      </c>
      <c r="O54" s="42">
        <f t="shared" si="5"/>
        <v>0.37777777777777777</v>
      </c>
    </row>
    <row r="55" spans="1:16" ht="15.75" customHeight="1">
      <c r="A55" s="10" t="s">
        <v>59</v>
      </c>
      <c r="B55" s="31"/>
      <c r="C55" s="31"/>
      <c r="D55" s="31"/>
      <c r="E55" s="31"/>
      <c r="F55" s="31"/>
      <c r="G55" s="31">
        <v>159</v>
      </c>
      <c r="H55" s="51">
        <v>126</v>
      </c>
      <c r="I55" s="38"/>
      <c r="J55" s="17"/>
      <c r="K55" s="39"/>
      <c r="L55" s="90">
        <f>IF(G55=0,"",G55/F54)</f>
        <v>1</v>
      </c>
      <c r="M55" s="91">
        <v>159</v>
      </c>
      <c r="N55" s="42">
        <f t="shared" si="4"/>
        <v>0.9464285714285714</v>
      </c>
      <c r="O55" s="42">
        <f t="shared" si="5"/>
        <v>5.3571428571428603E-2</v>
      </c>
    </row>
    <row r="56" spans="1:16" ht="15.75" customHeight="1">
      <c r="A56" s="10" t="s">
        <v>60</v>
      </c>
      <c r="B56" s="31"/>
      <c r="C56" s="31"/>
      <c r="D56" s="31"/>
      <c r="E56" s="31"/>
      <c r="F56" s="31"/>
      <c r="G56" s="31">
        <v>16</v>
      </c>
      <c r="H56" s="51">
        <v>13</v>
      </c>
      <c r="I56" s="38"/>
      <c r="J56" s="17"/>
      <c r="K56" s="18"/>
      <c r="L56" s="59"/>
      <c r="M56" s="91">
        <v>26</v>
      </c>
      <c r="N56" s="60"/>
      <c r="O56" s="98"/>
    </row>
    <row r="57" spans="1:16" ht="15.75" customHeight="1">
      <c r="A57" s="10" t="s">
        <v>61</v>
      </c>
      <c r="B57" s="31"/>
      <c r="C57" s="31"/>
      <c r="D57" s="31"/>
      <c r="E57" s="31"/>
      <c r="F57" s="31"/>
      <c r="G57" s="31">
        <v>6</v>
      </c>
      <c r="H57" s="51">
        <v>4</v>
      </c>
      <c r="I57" s="38"/>
      <c r="J57" s="17"/>
      <c r="K57" s="18"/>
      <c r="L57" s="59"/>
      <c r="M57" s="91">
        <v>9</v>
      </c>
      <c r="N57" s="60"/>
      <c r="O57" s="98"/>
    </row>
    <row r="58" spans="1:16" ht="15.75" customHeight="1">
      <c r="A58" s="10" t="s">
        <v>62</v>
      </c>
      <c r="B58" s="31"/>
      <c r="C58" s="31"/>
      <c r="D58" s="31"/>
      <c r="E58" s="31"/>
      <c r="F58" s="31"/>
      <c r="G58" s="31">
        <v>3</v>
      </c>
      <c r="H58" s="51">
        <v>3</v>
      </c>
      <c r="I58" s="38"/>
      <c r="J58" s="17"/>
      <c r="K58" s="18"/>
      <c r="L58" s="59"/>
      <c r="M58" s="91">
        <v>5</v>
      </c>
      <c r="N58" s="60"/>
      <c r="O58" s="98"/>
    </row>
    <row r="59" spans="1:16" ht="15.75" customHeight="1">
      <c r="A59" s="10" t="s">
        <v>63</v>
      </c>
      <c r="B59" s="115"/>
      <c r="C59" s="115"/>
      <c r="D59" s="115"/>
      <c r="E59" s="115"/>
      <c r="F59" s="115"/>
      <c r="G59" s="115"/>
      <c r="H59" s="51"/>
      <c r="I59" s="47"/>
      <c r="J59" s="48"/>
      <c r="K59" s="49"/>
      <c r="L59" s="99"/>
      <c r="M59" s="91"/>
      <c r="N59" s="100"/>
      <c r="O59" s="101"/>
    </row>
    <row r="60" spans="1:16" ht="18.75" customHeight="1">
      <c r="A60" s="14"/>
      <c r="B60" s="193" t="s">
        <v>37</v>
      </c>
      <c r="C60" s="193"/>
      <c r="D60" s="193"/>
      <c r="E60" s="193"/>
      <c r="F60" s="193"/>
      <c r="G60" s="193"/>
      <c r="H60" s="114">
        <f>SUM(H50:H59)</f>
        <v>154</v>
      </c>
      <c r="I60" s="15">
        <f>(H54+H55)/B50</f>
        <v>0.66666666666666663</v>
      </c>
      <c r="J60" s="15">
        <f>IF(H60=0,"",H60/B50)</f>
        <v>0.76616915422885568</v>
      </c>
      <c r="K60" s="15">
        <f>J60-I60</f>
        <v>9.9502487562189046E-2</v>
      </c>
      <c r="L60" s="5"/>
      <c r="M60" s="6"/>
      <c r="N60" s="16"/>
      <c r="O60" s="5"/>
    </row>
    <row r="61" spans="1:16" ht="12.75" customHeight="1">
      <c r="I61" s="5"/>
      <c r="J61" s="5"/>
      <c r="L61" s="5"/>
    </row>
    <row r="62" spans="1:16" ht="12.75" customHeight="1">
      <c r="I62" s="5"/>
      <c r="J62" s="5"/>
      <c r="L62" s="5"/>
    </row>
    <row r="63" spans="1:16" ht="26.25" customHeight="1">
      <c r="A63" s="7"/>
      <c r="B63" s="217" t="s">
        <v>72</v>
      </c>
      <c r="C63" s="214"/>
      <c r="D63" s="214"/>
      <c r="E63" s="214"/>
      <c r="F63" s="214"/>
      <c r="G63" s="214"/>
      <c r="H63" s="63">
        <v>1601</v>
      </c>
      <c r="I63" s="50"/>
      <c r="J63" s="50"/>
      <c r="K63" s="50"/>
      <c r="L63" s="50"/>
      <c r="M63" s="50"/>
      <c r="N63" s="6"/>
      <c r="O63" s="6"/>
    </row>
    <row r="64" spans="1:16" ht="20.25">
      <c r="A64" s="218" t="s">
        <v>1</v>
      </c>
      <c r="B64" s="197" t="s">
        <v>2</v>
      </c>
      <c r="C64" s="205"/>
      <c r="D64" s="205"/>
      <c r="E64" s="205"/>
      <c r="F64" s="205"/>
      <c r="G64" s="205"/>
      <c r="H64" s="200" t="s">
        <v>3</v>
      </c>
      <c r="I64" s="191" t="s">
        <v>4</v>
      </c>
      <c r="J64" s="191" t="s">
        <v>5</v>
      </c>
      <c r="K64" s="202" t="s">
        <v>6</v>
      </c>
      <c r="L64" s="191" t="s">
        <v>7</v>
      </c>
      <c r="M64" s="189" t="s">
        <v>8</v>
      </c>
      <c r="N64" s="189" t="s">
        <v>9</v>
      </c>
      <c r="O64" s="191" t="s">
        <v>10</v>
      </c>
    </row>
    <row r="65" spans="1:16" ht="15.75" customHeight="1">
      <c r="A65" s="204"/>
      <c r="B65" s="9" t="s">
        <v>11</v>
      </c>
      <c r="C65" s="9" t="s">
        <v>12</v>
      </c>
      <c r="D65" s="9" t="s">
        <v>13</v>
      </c>
      <c r="E65" s="9" t="s">
        <v>14</v>
      </c>
      <c r="F65" s="9" t="s">
        <v>15</v>
      </c>
      <c r="G65" s="9" t="s">
        <v>16</v>
      </c>
      <c r="H65" s="207"/>
      <c r="I65" s="204"/>
      <c r="J65" s="204"/>
      <c r="K65" s="204"/>
      <c r="L65" s="204"/>
      <c r="M65" s="204"/>
      <c r="N65" s="204"/>
      <c r="O65" s="204"/>
    </row>
    <row r="66" spans="1:16" ht="15.75" customHeight="1">
      <c r="A66" s="10" t="s">
        <v>55</v>
      </c>
      <c r="B66" s="31">
        <v>28</v>
      </c>
      <c r="C66" s="31"/>
      <c r="D66" s="31"/>
      <c r="E66" s="31"/>
      <c r="F66" s="31"/>
      <c r="G66" s="31"/>
      <c r="H66" s="51"/>
      <c r="I66" s="32"/>
      <c r="J66" s="33"/>
      <c r="K66" s="34"/>
      <c r="L66" s="35"/>
      <c r="M66" s="36">
        <f>B66</f>
        <v>28</v>
      </c>
      <c r="N66" s="37"/>
      <c r="O66" s="35"/>
    </row>
    <row r="67" spans="1:16" ht="15.75" customHeight="1">
      <c r="A67" s="10" t="s">
        <v>56</v>
      </c>
      <c r="B67" s="31"/>
      <c r="C67" s="31">
        <v>27</v>
      </c>
      <c r="D67" s="31"/>
      <c r="E67" s="31"/>
      <c r="F67" s="31"/>
      <c r="G67" s="31"/>
      <c r="H67" s="51"/>
      <c r="I67" s="38"/>
      <c r="J67" s="17"/>
      <c r="K67" s="39"/>
      <c r="L67" s="55">
        <f>IF(C67=0,"",C67/B66)</f>
        <v>0.9642857142857143</v>
      </c>
      <c r="M67" s="41">
        <v>27</v>
      </c>
      <c r="N67" s="56">
        <f t="shared" ref="N67:N71" si="6">IF(M67=0,"",M67/M66)</f>
        <v>0.9642857142857143</v>
      </c>
      <c r="O67" s="56">
        <f t="shared" ref="O67:O71" si="7">IF(M67=0,"",100%-N67)</f>
        <v>3.5714285714285698E-2</v>
      </c>
    </row>
    <row r="68" spans="1:16" ht="15.75" customHeight="1">
      <c r="A68" s="10" t="s">
        <v>57</v>
      </c>
      <c r="B68" s="31"/>
      <c r="C68" s="31"/>
      <c r="D68" s="31">
        <v>25</v>
      </c>
      <c r="E68" s="31"/>
      <c r="F68" s="31"/>
      <c r="G68" s="31"/>
      <c r="H68" s="51"/>
      <c r="I68" s="38"/>
      <c r="J68" s="17"/>
      <c r="K68" s="39"/>
      <c r="L68" s="90">
        <f>IF(D68=0,"",D68/C67)</f>
        <v>0.92592592592592593</v>
      </c>
      <c r="M68" s="41">
        <v>25</v>
      </c>
      <c r="N68" s="42">
        <f t="shared" si="6"/>
        <v>0.92592592592592593</v>
      </c>
      <c r="O68" s="42">
        <f t="shared" si="7"/>
        <v>7.407407407407407E-2</v>
      </c>
      <c r="P68" s="57">
        <f>M68/M66</f>
        <v>0.8928571428571429</v>
      </c>
    </row>
    <row r="69" spans="1:16" ht="15.75" customHeight="1">
      <c r="A69" s="10" t="s">
        <v>58</v>
      </c>
      <c r="B69" s="31"/>
      <c r="C69" s="31"/>
      <c r="D69" s="31"/>
      <c r="E69" s="31">
        <v>22</v>
      </c>
      <c r="F69" s="31"/>
      <c r="G69" s="31"/>
      <c r="H69" s="51"/>
      <c r="I69" s="38"/>
      <c r="J69" s="17"/>
      <c r="K69" s="39"/>
      <c r="L69" s="90">
        <f>IF(E69=0,"",E69/D68)</f>
        <v>0.88</v>
      </c>
      <c r="M69" s="41">
        <v>23</v>
      </c>
      <c r="N69" s="42">
        <f t="shared" si="6"/>
        <v>0.92</v>
      </c>
      <c r="O69" s="42">
        <f t="shared" si="7"/>
        <v>7.999999999999996E-2</v>
      </c>
    </row>
    <row r="70" spans="1:16" ht="15.75" customHeight="1">
      <c r="A70" s="10" t="s">
        <v>59</v>
      </c>
      <c r="B70" s="31"/>
      <c r="C70" s="31"/>
      <c r="D70" s="31"/>
      <c r="E70" s="31"/>
      <c r="F70" s="31">
        <v>16</v>
      </c>
      <c r="G70" s="31"/>
      <c r="H70" s="51"/>
      <c r="I70" s="38"/>
      <c r="J70" s="17"/>
      <c r="K70" s="39"/>
      <c r="L70" s="90">
        <f>IF(F70=0,"",F70/E69)</f>
        <v>0.72727272727272729</v>
      </c>
      <c r="M70" s="41">
        <v>17</v>
      </c>
      <c r="N70" s="42">
        <f t="shared" si="6"/>
        <v>0.73913043478260865</v>
      </c>
      <c r="O70" s="42">
        <f t="shared" si="7"/>
        <v>0.26086956521739135</v>
      </c>
    </row>
    <row r="71" spans="1:16" ht="15.75" customHeight="1">
      <c r="A71" s="10" t="s">
        <v>60</v>
      </c>
      <c r="B71" s="31"/>
      <c r="C71" s="31"/>
      <c r="D71" s="31"/>
      <c r="E71" s="31"/>
      <c r="F71" s="31"/>
      <c r="G71" s="31">
        <v>15</v>
      </c>
      <c r="H71" s="51">
        <v>11</v>
      </c>
      <c r="I71" s="38"/>
      <c r="J71" s="17"/>
      <c r="K71" s="39"/>
      <c r="L71" s="90">
        <f>IF(G71=0,"",G71/F70)</f>
        <v>0.9375</v>
      </c>
      <c r="M71" s="91">
        <v>17</v>
      </c>
      <c r="N71" s="42">
        <f t="shared" si="6"/>
        <v>1</v>
      </c>
      <c r="O71" s="42">
        <f t="shared" si="7"/>
        <v>0</v>
      </c>
    </row>
    <row r="72" spans="1:16" ht="15.75" customHeight="1">
      <c r="A72" s="10" t="s">
        <v>61</v>
      </c>
      <c r="B72" s="31"/>
      <c r="C72" s="31"/>
      <c r="D72" s="31"/>
      <c r="E72" s="31"/>
      <c r="F72" s="31"/>
      <c r="G72" s="31">
        <v>3</v>
      </c>
      <c r="H72" s="51">
        <v>3</v>
      </c>
      <c r="I72" s="38"/>
      <c r="J72" s="17"/>
      <c r="K72" s="18"/>
      <c r="L72" s="59"/>
      <c r="M72" s="91">
        <v>9</v>
      </c>
      <c r="N72" s="60"/>
      <c r="O72" s="98"/>
    </row>
    <row r="73" spans="1:16" ht="15.75" customHeight="1">
      <c r="A73" s="10" t="s">
        <v>62</v>
      </c>
      <c r="B73" s="31"/>
      <c r="C73" s="31"/>
      <c r="D73" s="31"/>
      <c r="E73" s="31"/>
      <c r="F73" s="31"/>
      <c r="G73" s="31">
        <v>2</v>
      </c>
      <c r="H73" s="51">
        <v>2</v>
      </c>
      <c r="I73" s="38"/>
      <c r="J73" s="17"/>
      <c r="K73" s="18"/>
      <c r="L73" s="59"/>
      <c r="M73" s="91">
        <v>2</v>
      </c>
      <c r="N73" s="60"/>
      <c r="O73" s="98"/>
    </row>
    <row r="74" spans="1:16" ht="15.75" customHeight="1">
      <c r="A74" s="10" t="s">
        <v>63</v>
      </c>
      <c r="B74" s="31"/>
      <c r="C74" s="31"/>
      <c r="D74" s="31"/>
      <c r="E74" s="31"/>
      <c r="F74" s="31"/>
      <c r="G74" s="31"/>
      <c r="H74" s="51"/>
      <c r="I74" s="38"/>
      <c r="J74" s="17"/>
      <c r="K74" s="18"/>
      <c r="L74" s="59"/>
      <c r="M74" s="91"/>
      <c r="N74" s="60"/>
      <c r="O74" s="98"/>
    </row>
    <row r="75" spans="1:16" ht="15.75" customHeight="1">
      <c r="A75" s="10" t="s">
        <v>64</v>
      </c>
      <c r="B75" s="115"/>
      <c r="C75" s="115"/>
      <c r="D75" s="115"/>
      <c r="E75" s="115"/>
      <c r="F75" s="115"/>
      <c r="G75" s="115"/>
      <c r="H75" s="51"/>
      <c r="I75" s="47"/>
      <c r="J75" s="48"/>
      <c r="K75" s="49"/>
      <c r="L75" s="99"/>
      <c r="M75" s="91"/>
      <c r="N75" s="100"/>
      <c r="O75" s="101"/>
    </row>
    <row r="76" spans="1:16" ht="18.75" customHeight="1">
      <c r="A76" s="14"/>
      <c r="B76" s="193" t="s">
        <v>37</v>
      </c>
      <c r="C76" s="193"/>
      <c r="D76" s="193"/>
      <c r="E76" s="193"/>
      <c r="F76" s="193"/>
      <c r="G76" s="193"/>
      <c r="H76" s="114">
        <f>SUM(H66:H75)</f>
        <v>16</v>
      </c>
      <c r="I76" s="15">
        <f>IF(H71=0,"",H71/B66)</f>
        <v>0.39285714285714285</v>
      </c>
      <c r="J76" s="15">
        <f>IF(H76=0,"",H76/B66)</f>
        <v>0.5714285714285714</v>
      </c>
      <c r="K76" s="15">
        <f>(J76-I76)</f>
        <v>0.17857142857142855</v>
      </c>
      <c r="L76" s="5"/>
      <c r="M76" s="6"/>
      <c r="N76" s="16"/>
      <c r="O76" s="5"/>
    </row>
    <row r="77" spans="1:16" ht="12.75" customHeight="1">
      <c r="I77" s="5"/>
      <c r="J77" s="5"/>
      <c r="L77" s="5"/>
    </row>
    <row r="78" spans="1:16" ht="12.75" customHeight="1">
      <c r="I78" s="5"/>
      <c r="J78" s="5"/>
      <c r="L78" s="5"/>
    </row>
    <row r="79" spans="1:16" ht="26.25" customHeight="1">
      <c r="A79" s="7"/>
      <c r="B79" s="217" t="s">
        <v>72</v>
      </c>
      <c r="C79" s="214"/>
      <c r="D79" s="214"/>
      <c r="E79" s="214"/>
      <c r="F79" s="214"/>
      <c r="G79" s="214"/>
      <c r="H79" s="63">
        <v>1602</v>
      </c>
      <c r="I79" s="50"/>
      <c r="J79" s="50"/>
      <c r="K79" s="50"/>
      <c r="L79" s="50"/>
      <c r="M79" s="50"/>
      <c r="N79" s="6"/>
      <c r="O79" s="6"/>
    </row>
    <row r="80" spans="1:16" ht="20.25">
      <c r="A80" s="218" t="s">
        <v>1</v>
      </c>
      <c r="B80" s="197" t="s">
        <v>2</v>
      </c>
      <c r="C80" s="205"/>
      <c r="D80" s="205"/>
      <c r="E80" s="205"/>
      <c r="F80" s="205"/>
      <c r="G80" s="205"/>
      <c r="H80" s="200" t="s">
        <v>3</v>
      </c>
      <c r="I80" s="191" t="s">
        <v>4</v>
      </c>
      <c r="J80" s="191" t="s">
        <v>5</v>
      </c>
      <c r="K80" s="202" t="s">
        <v>6</v>
      </c>
      <c r="L80" s="191" t="s">
        <v>7</v>
      </c>
      <c r="M80" s="189" t="s">
        <v>8</v>
      </c>
      <c r="N80" s="189" t="s">
        <v>9</v>
      </c>
      <c r="O80" s="191" t="s">
        <v>10</v>
      </c>
    </row>
    <row r="81" spans="1:16" ht="15.75">
      <c r="A81" s="204"/>
      <c r="B81" s="9" t="s">
        <v>11</v>
      </c>
      <c r="C81" s="9" t="s">
        <v>12</v>
      </c>
      <c r="D81" s="9" t="s">
        <v>13</v>
      </c>
      <c r="E81" s="9" t="s">
        <v>14</v>
      </c>
      <c r="F81" s="9" t="s">
        <v>15</v>
      </c>
      <c r="G81" s="9" t="s">
        <v>16</v>
      </c>
      <c r="H81" s="207"/>
      <c r="I81" s="204"/>
      <c r="J81" s="204"/>
      <c r="K81" s="204"/>
      <c r="L81" s="204"/>
      <c r="M81" s="204"/>
      <c r="N81" s="204"/>
      <c r="O81" s="204"/>
    </row>
    <row r="82" spans="1:16" ht="15.75" customHeight="1">
      <c r="A82" s="10" t="s">
        <v>56</v>
      </c>
      <c r="B82" s="31">
        <v>377</v>
      </c>
      <c r="C82" s="31"/>
      <c r="D82" s="31"/>
      <c r="E82" s="31"/>
      <c r="F82" s="31"/>
      <c r="G82" s="31"/>
      <c r="H82" s="51"/>
      <c r="I82" s="32"/>
      <c r="J82" s="33"/>
      <c r="K82" s="34"/>
      <c r="L82" s="35"/>
      <c r="M82" s="36">
        <f>B82</f>
        <v>377</v>
      </c>
      <c r="N82" s="37"/>
      <c r="O82" s="35"/>
    </row>
    <row r="83" spans="1:16" ht="15.75">
      <c r="A83" s="10" t="s">
        <v>57</v>
      </c>
      <c r="B83" s="31"/>
      <c r="C83" s="31">
        <v>344</v>
      </c>
      <c r="D83" s="31"/>
      <c r="E83" s="31"/>
      <c r="F83" s="31"/>
      <c r="G83" s="31"/>
      <c r="H83" s="51"/>
      <c r="I83" s="38"/>
      <c r="J83" s="17"/>
      <c r="K83" s="39"/>
      <c r="L83" s="55">
        <f>IF(C83=0,"",C83/B82)</f>
        <v>0.91246684350132623</v>
      </c>
      <c r="M83" s="41">
        <v>344</v>
      </c>
      <c r="N83" s="56">
        <f t="shared" ref="N83:N87" si="8">IF(M83=0,"",M83/M82)</f>
        <v>0.91246684350132623</v>
      </c>
      <c r="O83" s="56">
        <f t="shared" ref="O83:O87" si="9">IF(M83=0,"",100%-N83)</f>
        <v>8.753315649867377E-2</v>
      </c>
    </row>
    <row r="84" spans="1:16" ht="15.75" customHeight="1">
      <c r="A84" s="10" t="s">
        <v>58</v>
      </c>
      <c r="B84" s="31"/>
      <c r="C84" s="31"/>
      <c r="D84" s="31">
        <v>310</v>
      </c>
      <c r="E84" s="31"/>
      <c r="F84" s="31"/>
      <c r="G84" s="31"/>
      <c r="H84" s="51"/>
      <c r="I84" s="38"/>
      <c r="J84" s="17"/>
      <c r="K84" s="39"/>
      <c r="L84" s="90">
        <f>IF(D84=0,"",D84/C83)</f>
        <v>0.90116279069767447</v>
      </c>
      <c r="M84" s="41">
        <v>310</v>
      </c>
      <c r="N84" s="42">
        <f t="shared" si="8"/>
        <v>0.90116279069767447</v>
      </c>
      <c r="O84" s="42">
        <f t="shared" si="9"/>
        <v>9.8837209302325535E-2</v>
      </c>
      <c r="P84" s="57">
        <f>M84/M82</f>
        <v>0.82228116710875332</v>
      </c>
    </row>
    <row r="85" spans="1:16" ht="15.75" customHeight="1">
      <c r="A85" s="10" t="s">
        <v>59</v>
      </c>
      <c r="B85" s="31"/>
      <c r="C85" s="31"/>
      <c r="D85" s="31"/>
      <c r="E85" s="31">
        <v>310</v>
      </c>
      <c r="F85" s="31"/>
      <c r="G85" s="31"/>
      <c r="H85" s="51"/>
      <c r="I85" s="38"/>
      <c r="J85" s="17"/>
      <c r="K85" s="39"/>
      <c r="L85" s="90">
        <f>IF(E85=0,"",E85/D84)</f>
        <v>1</v>
      </c>
      <c r="M85" s="41">
        <v>310</v>
      </c>
      <c r="N85" s="42">
        <f t="shared" si="8"/>
        <v>1</v>
      </c>
      <c r="O85" s="42">
        <f t="shared" si="9"/>
        <v>0</v>
      </c>
    </row>
    <row r="86" spans="1:16" ht="15.75" customHeight="1">
      <c r="A86" s="10" t="s">
        <v>60</v>
      </c>
      <c r="B86" s="31"/>
      <c r="C86" s="31"/>
      <c r="D86" s="31"/>
      <c r="E86" s="31"/>
      <c r="F86" s="31">
        <v>299</v>
      </c>
      <c r="G86" s="31"/>
      <c r="H86" s="51">
        <v>3</v>
      </c>
      <c r="I86" s="38"/>
      <c r="J86" s="17"/>
      <c r="K86" s="39"/>
      <c r="L86" s="90">
        <f>IF(F86=0,"",F86/E85)</f>
        <v>0.96451612903225803</v>
      </c>
      <c r="M86" s="41">
        <v>304</v>
      </c>
      <c r="N86" s="42">
        <f t="shared" si="8"/>
        <v>0.98064516129032253</v>
      </c>
      <c r="O86" s="42">
        <f t="shared" si="9"/>
        <v>1.9354838709677469E-2</v>
      </c>
    </row>
    <row r="87" spans="1:16" ht="15.75" customHeight="1">
      <c r="A87" s="10" t="s">
        <v>61</v>
      </c>
      <c r="B87" s="31"/>
      <c r="C87" s="31"/>
      <c r="D87" s="31"/>
      <c r="E87" s="31"/>
      <c r="F87" s="31"/>
      <c r="G87" s="31">
        <v>189</v>
      </c>
      <c r="H87" s="51">
        <v>134</v>
      </c>
      <c r="I87" s="38"/>
      <c r="J87" s="17"/>
      <c r="K87" s="39"/>
      <c r="L87" s="90">
        <f>IF(G87=0,"",G87/F86)</f>
        <v>0.63210702341137126</v>
      </c>
      <c r="M87" s="91">
        <v>194</v>
      </c>
      <c r="N87" s="42">
        <f t="shared" si="8"/>
        <v>0.63815789473684215</v>
      </c>
      <c r="O87" s="42">
        <f t="shared" si="9"/>
        <v>0.36184210526315785</v>
      </c>
    </row>
    <row r="88" spans="1:16" ht="15.75" customHeight="1">
      <c r="A88" s="10" t="s">
        <v>62</v>
      </c>
      <c r="B88" s="31"/>
      <c r="C88" s="31"/>
      <c r="D88" s="31"/>
      <c r="E88" s="31"/>
      <c r="F88" s="31"/>
      <c r="G88" s="31">
        <v>15</v>
      </c>
      <c r="H88" s="51">
        <v>14</v>
      </c>
      <c r="I88" s="38"/>
      <c r="J88" s="17"/>
      <c r="K88" s="18"/>
      <c r="L88" s="59"/>
      <c r="M88" s="91">
        <v>21</v>
      </c>
      <c r="N88" s="60"/>
      <c r="O88" s="98"/>
    </row>
    <row r="89" spans="1:16" ht="15.75" customHeight="1">
      <c r="A89" s="10" t="s">
        <v>63</v>
      </c>
      <c r="B89" s="31"/>
      <c r="C89" s="31"/>
      <c r="D89" s="31"/>
      <c r="E89" s="31"/>
      <c r="F89" s="31"/>
      <c r="G89" s="31">
        <v>5</v>
      </c>
      <c r="H89" s="51">
        <v>5</v>
      </c>
      <c r="I89" s="38"/>
      <c r="J89" s="17"/>
      <c r="K89" s="18"/>
      <c r="L89" s="59"/>
      <c r="M89" s="91">
        <v>5</v>
      </c>
      <c r="N89" s="60"/>
      <c r="O89" s="98"/>
    </row>
    <row r="90" spans="1:16" ht="15.75" customHeight="1">
      <c r="A90" s="10" t="s">
        <v>64</v>
      </c>
      <c r="B90" s="31"/>
      <c r="C90" s="31"/>
      <c r="D90" s="31"/>
      <c r="E90" s="31"/>
      <c r="F90" s="31"/>
      <c r="G90" s="31"/>
      <c r="H90" s="51"/>
      <c r="I90" s="38"/>
      <c r="J90" s="17"/>
      <c r="K90" s="18"/>
      <c r="L90" s="59"/>
      <c r="M90" s="91"/>
      <c r="N90" s="60"/>
      <c r="O90" s="98"/>
    </row>
    <row r="91" spans="1:16" ht="15.75" customHeight="1">
      <c r="A91" s="10" t="s">
        <v>65</v>
      </c>
      <c r="B91" s="115"/>
      <c r="C91" s="115"/>
      <c r="D91" s="115"/>
      <c r="E91" s="115"/>
      <c r="F91" s="115"/>
      <c r="G91" s="115"/>
      <c r="H91" s="51"/>
      <c r="I91" s="47"/>
      <c r="J91" s="48"/>
      <c r="K91" s="49"/>
      <c r="L91" s="99"/>
      <c r="M91" s="91"/>
      <c r="N91" s="100"/>
      <c r="O91" s="101"/>
    </row>
    <row r="92" spans="1:16" ht="18.75" customHeight="1">
      <c r="A92" s="14"/>
      <c r="B92" s="193" t="s">
        <v>37</v>
      </c>
      <c r="C92" s="193"/>
      <c r="D92" s="193"/>
      <c r="E92" s="193"/>
      <c r="F92" s="193"/>
      <c r="G92" s="193"/>
      <c r="H92" s="114">
        <f>SUM(H82:H91)</f>
        <v>156</v>
      </c>
      <c r="I92" s="15">
        <f>SUM(H87+H86)/B82</f>
        <v>0.36339522546419101</v>
      </c>
      <c r="J92" s="15">
        <f>IF(H92=0,"",H92/B82)</f>
        <v>0.41379310344827586</v>
      </c>
      <c r="K92" s="15">
        <f>(J92-I92)</f>
        <v>5.0397877984084849E-2</v>
      </c>
      <c r="L92" s="5"/>
      <c r="M92" s="6"/>
      <c r="N92" s="16"/>
      <c r="O92" s="5"/>
    </row>
    <row r="93" spans="1:16" ht="12.75" customHeight="1">
      <c r="I93" s="5"/>
      <c r="J93" s="5"/>
      <c r="L93" s="5"/>
    </row>
    <row r="94" spans="1:16" ht="12.75" customHeight="1">
      <c r="I94" s="5"/>
      <c r="J94" s="5"/>
      <c r="L94" s="5"/>
    </row>
    <row r="95" spans="1:16" ht="26.25" customHeight="1">
      <c r="A95" s="7"/>
      <c r="B95" s="217" t="s">
        <v>72</v>
      </c>
      <c r="C95" s="214"/>
      <c r="D95" s="214"/>
      <c r="E95" s="214"/>
      <c r="F95" s="214"/>
      <c r="G95" s="214"/>
      <c r="H95" s="63">
        <v>1701</v>
      </c>
      <c r="I95" s="50"/>
      <c r="J95" s="50"/>
      <c r="K95" s="50"/>
      <c r="L95" s="50"/>
      <c r="M95" s="50"/>
      <c r="N95" s="6"/>
      <c r="O95" s="6"/>
    </row>
    <row r="96" spans="1:16" ht="20.25" customHeight="1">
      <c r="A96" s="218" t="s">
        <v>1</v>
      </c>
      <c r="B96" s="197" t="s">
        <v>2</v>
      </c>
      <c r="C96" s="205"/>
      <c r="D96" s="205"/>
      <c r="E96" s="205"/>
      <c r="F96" s="205"/>
      <c r="G96" s="205"/>
      <c r="H96" s="200" t="s">
        <v>3</v>
      </c>
      <c r="I96" s="191" t="s">
        <v>4</v>
      </c>
      <c r="J96" s="191" t="s">
        <v>5</v>
      </c>
      <c r="K96" s="202" t="s">
        <v>6</v>
      </c>
      <c r="L96" s="191" t="s">
        <v>7</v>
      </c>
      <c r="M96" s="189" t="s">
        <v>8</v>
      </c>
      <c r="N96" s="189" t="s">
        <v>9</v>
      </c>
      <c r="O96" s="191" t="s">
        <v>10</v>
      </c>
    </row>
    <row r="97" spans="1:16" ht="15.75" customHeight="1">
      <c r="A97" s="204"/>
      <c r="B97" s="9" t="s">
        <v>11</v>
      </c>
      <c r="C97" s="9" t="s">
        <v>12</v>
      </c>
      <c r="D97" s="9" t="s">
        <v>13</v>
      </c>
      <c r="E97" s="9" t="s">
        <v>14</v>
      </c>
      <c r="F97" s="9" t="s">
        <v>15</v>
      </c>
      <c r="G97" s="9" t="s">
        <v>16</v>
      </c>
      <c r="H97" s="207"/>
      <c r="I97" s="204"/>
      <c r="J97" s="204"/>
      <c r="K97" s="204"/>
      <c r="L97" s="204"/>
      <c r="M97" s="204"/>
      <c r="N97" s="204"/>
      <c r="O97" s="204"/>
    </row>
    <row r="98" spans="1:16" ht="15.75" customHeight="1">
      <c r="A98" s="9">
        <v>1701</v>
      </c>
      <c r="B98" s="31">
        <v>33</v>
      </c>
      <c r="C98" s="31"/>
      <c r="D98" s="31"/>
      <c r="E98" s="31"/>
      <c r="F98" s="31"/>
      <c r="G98" s="31"/>
      <c r="H98" s="51"/>
      <c r="I98" s="32"/>
      <c r="J98" s="33"/>
      <c r="K98" s="34"/>
      <c r="L98" s="35"/>
      <c r="M98" s="36">
        <f>B98</f>
        <v>33</v>
      </c>
      <c r="N98" s="37"/>
      <c r="O98" s="35"/>
    </row>
    <row r="99" spans="1:16" ht="15.75" customHeight="1">
      <c r="A99" s="9" t="s">
        <v>58</v>
      </c>
      <c r="B99" s="31"/>
      <c r="C99" s="31">
        <v>28</v>
      </c>
      <c r="D99" s="31"/>
      <c r="E99" s="31"/>
      <c r="F99" s="31"/>
      <c r="G99" s="31"/>
      <c r="H99" s="51"/>
      <c r="I99" s="38"/>
      <c r="J99" s="17"/>
      <c r="K99" s="39"/>
      <c r="L99" s="55">
        <f>IF(C99=0,"",C99/B98)</f>
        <v>0.84848484848484851</v>
      </c>
      <c r="M99" s="41">
        <v>29</v>
      </c>
      <c r="N99" s="56">
        <f t="shared" ref="N99:N103" si="10">IF(M99=0,"",M99/M98)</f>
        <v>0.87878787878787878</v>
      </c>
      <c r="O99" s="56">
        <f t="shared" ref="O99:O103" si="11">IF(M99=0,"",100%-N99)</f>
        <v>0.12121212121212122</v>
      </c>
    </row>
    <row r="100" spans="1:16" ht="15.75" customHeight="1">
      <c r="A100" s="9" t="s">
        <v>59</v>
      </c>
      <c r="B100" s="31"/>
      <c r="C100" s="31"/>
      <c r="D100" s="31">
        <v>26</v>
      </c>
      <c r="E100" s="31"/>
      <c r="F100" s="31"/>
      <c r="G100" s="31"/>
      <c r="H100" s="51"/>
      <c r="I100" s="38"/>
      <c r="J100" s="17"/>
      <c r="K100" s="39"/>
      <c r="L100" s="90">
        <f>IF(D100=0,"",D100/C99)</f>
        <v>0.9285714285714286</v>
      </c>
      <c r="M100" s="41">
        <v>28</v>
      </c>
      <c r="N100" s="42">
        <f t="shared" si="10"/>
        <v>0.96551724137931039</v>
      </c>
      <c r="O100" s="42">
        <f t="shared" si="11"/>
        <v>3.4482758620689613E-2</v>
      </c>
      <c r="P100" s="57">
        <f>M100/M98</f>
        <v>0.84848484848484851</v>
      </c>
    </row>
    <row r="101" spans="1:16" ht="15.75" customHeight="1">
      <c r="A101" s="9" t="s">
        <v>60</v>
      </c>
      <c r="B101" s="31"/>
      <c r="C101" s="31"/>
      <c r="D101" s="31"/>
      <c r="E101" s="31">
        <v>24</v>
      </c>
      <c r="F101" s="31"/>
      <c r="G101" s="31"/>
      <c r="H101" s="51"/>
      <c r="I101" s="38"/>
      <c r="J101" s="17"/>
      <c r="K101" s="39"/>
      <c r="L101" s="90">
        <f>IF(E101=0,"",E101/D100)</f>
        <v>0.92307692307692313</v>
      </c>
      <c r="M101" s="41">
        <v>28</v>
      </c>
      <c r="N101" s="42">
        <f t="shared" si="10"/>
        <v>1</v>
      </c>
      <c r="O101" s="42">
        <f t="shared" si="11"/>
        <v>0</v>
      </c>
    </row>
    <row r="102" spans="1:16" ht="15.75" customHeight="1">
      <c r="A102" s="9" t="s">
        <v>61</v>
      </c>
      <c r="B102" s="31"/>
      <c r="C102" s="31"/>
      <c r="D102" s="31"/>
      <c r="E102" s="31"/>
      <c r="F102" s="31">
        <v>24</v>
      </c>
      <c r="G102" s="31"/>
      <c r="H102" s="51"/>
      <c r="I102" s="38"/>
      <c r="J102" s="17"/>
      <c r="K102" s="39"/>
      <c r="L102" s="90">
        <f>IF(F102=0,"",F102/E101)</f>
        <v>1</v>
      </c>
      <c r="M102" s="41">
        <v>25</v>
      </c>
      <c r="N102" s="42">
        <f t="shared" si="10"/>
        <v>0.8928571428571429</v>
      </c>
      <c r="O102" s="42">
        <f t="shared" si="11"/>
        <v>0.1071428571428571</v>
      </c>
    </row>
    <row r="103" spans="1:16" ht="15.75" customHeight="1">
      <c r="A103" s="9">
        <v>1902</v>
      </c>
      <c r="B103" s="31"/>
      <c r="C103" s="31"/>
      <c r="D103" s="31"/>
      <c r="E103" s="31"/>
      <c r="F103" s="31"/>
      <c r="G103" s="31">
        <v>22</v>
      </c>
      <c r="H103" s="51">
        <v>18</v>
      </c>
      <c r="I103" s="38"/>
      <c r="J103" s="17"/>
      <c r="K103" s="39"/>
      <c r="L103" s="90">
        <f>IF(G103=0,"",G103/F102)</f>
        <v>0.91666666666666663</v>
      </c>
      <c r="M103" s="91">
        <v>23</v>
      </c>
      <c r="N103" s="42">
        <f t="shared" si="10"/>
        <v>0.92</v>
      </c>
      <c r="O103" s="42">
        <f t="shared" si="11"/>
        <v>7.999999999999996E-2</v>
      </c>
    </row>
    <row r="104" spans="1:16" ht="15.75" customHeight="1">
      <c r="A104" s="10" t="s">
        <v>63</v>
      </c>
      <c r="B104" s="31"/>
      <c r="C104" s="31"/>
      <c r="D104" s="31"/>
      <c r="E104" s="31"/>
      <c r="F104" s="31"/>
      <c r="G104" s="31">
        <v>4</v>
      </c>
      <c r="H104" s="51">
        <v>3</v>
      </c>
      <c r="I104" s="38"/>
      <c r="J104" s="17"/>
      <c r="K104" s="18"/>
      <c r="L104" s="59"/>
      <c r="M104" s="91">
        <v>4</v>
      </c>
      <c r="N104" s="60"/>
      <c r="O104" s="98"/>
    </row>
    <row r="105" spans="1:16" ht="15.75">
      <c r="A105" s="10" t="s">
        <v>64</v>
      </c>
      <c r="B105" s="31"/>
      <c r="C105" s="31"/>
      <c r="D105" s="31"/>
      <c r="E105" s="31"/>
      <c r="F105" s="31"/>
      <c r="G105" s="31">
        <v>1</v>
      </c>
      <c r="H105" s="51">
        <v>1</v>
      </c>
      <c r="I105" s="38"/>
      <c r="J105" s="17"/>
      <c r="K105" s="18"/>
      <c r="L105" s="59"/>
      <c r="M105" s="91">
        <v>1</v>
      </c>
      <c r="N105" s="60"/>
      <c r="O105" s="98"/>
    </row>
    <row r="106" spans="1:16" ht="15.75" customHeight="1">
      <c r="A106" s="10" t="s">
        <v>65</v>
      </c>
      <c r="B106" s="31"/>
      <c r="C106" s="31"/>
      <c r="D106" s="31"/>
      <c r="E106" s="31"/>
      <c r="F106" s="31"/>
      <c r="G106" s="31"/>
      <c r="H106" s="51"/>
      <c r="I106" s="38"/>
      <c r="J106" s="17"/>
      <c r="K106" s="18"/>
      <c r="L106" s="59"/>
      <c r="M106" s="91"/>
      <c r="N106" s="60"/>
      <c r="O106" s="98"/>
    </row>
    <row r="107" spans="1:16" ht="15.75" customHeight="1">
      <c r="A107" s="10" t="s">
        <v>66</v>
      </c>
      <c r="B107" s="115"/>
      <c r="C107" s="115"/>
      <c r="D107" s="115"/>
      <c r="E107" s="115"/>
      <c r="F107" s="115"/>
      <c r="G107" s="115"/>
      <c r="H107" s="51"/>
      <c r="I107" s="47"/>
      <c r="J107" s="48"/>
      <c r="K107" s="49"/>
      <c r="L107" s="99"/>
      <c r="M107" s="91"/>
      <c r="N107" s="100"/>
      <c r="O107" s="101"/>
    </row>
    <row r="108" spans="1:16" ht="18" customHeight="1">
      <c r="A108" s="14"/>
      <c r="B108" s="193" t="s">
        <v>37</v>
      </c>
      <c r="C108" s="193"/>
      <c r="D108" s="193"/>
      <c r="E108" s="193"/>
      <c r="F108" s="193"/>
      <c r="G108" s="193"/>
      <c r="H108" s="114">
        <f>SUM(H98:H107)</f>
        <v>22</v>
      </c>
      <c r="I108" s="15">
        <f>H103/B98</f>
        <v>0.54545454545454541</v>
      </c>
      <c r="J108" s="15">
        <f>IF(H108=0,"",H108/B98)</f>
        <v>0.66666666666666663</v>
      </c>
      <c r="K108" s="15">
        <f>(J108-I108)</f>
        <v>0.12121212121212122</v>
      </c>
      <c r="L108" s="5"/>
      <c r="M108" s="6"/>
      <c r="N108" s="16"/>
      <c r="O108" s="5"/>
    </row>
    <row r="109" spans="1:16" ht="12.75" customHeight="1">
      <c r="I109" s="5"/>
      <c r="J109" s="5"/>
      <c r="L109" s="5"/>
    </row>
    <row r="110" spans="1:16" ht="12.75" customHeight="1">
      <c r="I110" s="5"/>
      <c r="J110" s="5"/>
      <c r="L110" s="5"/>
    </row>
    <row r="111" spans="1:16" ht="26.25" customHeight="1">
      <c r="A111" s="7"/>
      <c r="B111" s="217" t="s">
        <v>72</v>
      </c>
      <c r="C111" s="214"/>
      <c r="D111" s="214"/>
      <c r="E111" s="214"/>
      <c r="F111" s="214"/>
      <c r="G111" s="214"/>
      <c r="H111" s="63">
        <v>1702</v>
      </c>
      <c r="I111" s="50"/>
      <c r="J111" s="50"/>
      <c r="K111" s="50"/>
      <c r="L111" s="50"/>
      <c r="M111" s="50"/>
      <c r="N111" s="6"/>
      <c r="O111" s="6"/>
    </row>
    <row r="112" spans="1:16" ht="20.25" customHeight="1">
      <c r="A112" s="218" t="s">
        <v>1</v>
      </c>
      <c r="B112" s="197" t="s">
        <v>2</v>
      </c>
      <c r="C112" s="205"/>
      <c r="D112" s="205"/>
      <c r="E112" s="205"/>
      <c r="F112" s="205"/>
      <c r="G112" s="205"/>
      <c r="H112" s="200" t="s">
        <v>3</v>
      </c>
      <c r="I112" s="191" t="s">
        <v>4</v>
      </c>
      <c r="J112" s="191" t="s">
        <v>5</v>
      </c>
      <c r="K112" s="202" t="s">
        <v>6</v>
      </c>
      <c r="L112" s="191" t="s">
        <v>7</v>
      </c>
      <c r="M112" s="189" t="s">
        <v>8</v>
      </c>
      <c r="N112" s="189" t="s">
        <v>9</v>
      </c>
      <c r="O112" s="191" t="s">
        <v>10</v>
      </c>
    </row>
    <row r="113" spans="1:16" ht="15.75" customHeight="1">
      <c r="A113" s="204"/>
      <c r="B113" s="9" t="s">
        <v>11</v>
      </c>
      <c r="C113" s="9" t="s">
        <v>12</v>
      </c>
      <c r="D113" s="9" t="s">
        <v>13</v>
      </c>
      <c r="E113" s="9" t="s">
        <v>14</v>
      </c>
      <c r="F113" s="9" t="s">
        <v>15</v>
      </c>
      <c r="G113" s="9" t="s">
        <v>16</v>
      </c>
      <c r="H113" s="207"/>
      <c r="I113" s="204"/>
      <c r="J113" s="204"/>
      <c r="K113" s="204"/>
      <c r="L113" s="204"/>
      <c r="M113" s="204"/>
      <c r="N113" s="204"/>
      <c r="O113" s="204"/>
    </row>
    <row r="114" spans="1:16" ht="15.75" customHeight="1">
      <c r="A114" s="9">
        <v>1702</v>
      </c>
      <c r="B114" s="31">
        <v>373</v>
      </c>
      <c r="C114" s="31"/>
      <c r="D114" s="31"/>
      <c r="E114" s="31"/>
      <c r="F114" s="31"/>
      <c r="G114" s="31"/>
      <c r="H114" s="51"/>
      <c r="I114" s="32"/>
      <c r="J114" s="33"/>
      <c r="K114" s="34"/>
      <c r="L114" s="35"/>
      <c r="M114" s="36">
        <f>B114</f>
        <v>373</v>
      </c>
      <c r="N114" s="37"/>
      <c r="O114" s="35"/>
    </row>
    <row r="115" spans="1:16" ht="15.75" customHeight="1">
      <c r="A115" s="9">
        <v>1801</v>
      </c>
      <c r="B115" s="31"/>
      <c r="C115" s="31">
        <v>314</v>
      </c>
      <c r="D115" s="31"/>
      <c r="E115" s="31"/>
      <c r="F115" s="31"/>
      <c r="G115" s="31"/>
      <c r="H115" s="51"/>
      <c r="I115" s="38"/>
      <c r="J115" s="17"/>
      <c r="K115" s="39"/>
      <c r="L115" s="55">
        <f>IF(C115=0,"",C115/B114)</f>
        <v>0.8418230563002681</v>
      </c>
      <c r="M115" s="41">
        <v>342</v>
      </c>
      <c r="N115" s="56">
        <f t="shared" ref="N115:N119" si="12">IF(M115=0,"",M115/M114)</f>
        <v>0.91689008042895437</v>
      </c>
      <c r="O115" s="56">
        <f t="shared" ref="O115:O119" si="13">IF(M115=0,"",100%-N115)</f>
        <v>8.3109919571045632E-2</v>
      </c>
    </row>
    <row r="116" spans="1:16" ht="15.75" customHeight="1">
      <c r="A116" s="9">
        <v>1802</v>
      </c>
      <c r="B116" s="31"/>
      <c r="C116" s="31"/>
      <c r="D116" s="31">
        <v>314</v>
      </c>
      <c r="E116" s="31"/>
      <c r="F116" s="31"/>
      <c r="G116" s="31"/>
      <c r="H116" s="51"/>
      <c r="I116" s="38"/>
      <c r="J116" s="17"/>
      <c r="K116" s="39"/>
      <c r="L116" s="90">
        <f>IF(D116=0,"",D116/C115)</f>
        <v>1</v>
      </c>
      <c r="M116" s="41">
        <v>342</v>
      </c>
      <c r="N116" s="42">
        <f t="shared" si="12"/>
        <v>1</v>
      </c>
      <c r="O116" s="42">
        <f t="shared" si="13"/>
        <v>0</v>
      </c>
      <c r="P116" s="57">
        <f>M116/M114</f>
        <v>0.91689008042895437</v>
      </c>
    </row>
    <row r="117" spans="1:16" ht="15.75" customHeight="1">
      <c r="A117" s="9">
        <v>1901</v>
      </c>
      <c r="B117" s="31"/>
      <c r="C117" s="31"/>
      <c r="D117" s="31"/>
      <c r="E117" s="31">
        <v>314</v>
      </c>
      <c r="F117" s="31"/>
      <c r="G117" s="31"/>
      <c r="H117" s="51"/>
      <c r="I117" s="38"/>
      <c r="J117" s="17"/>
      <c r="K117" s="39"/>
      <c r="L117" s="90">
        <f>IF(E117=0,"",E117/D116)</f>
        <v>1</v>
      </c>
      <c r="M117" s="41">
        <v>342</v>
      </c>
      <c r="N117" s="42">
        <f t="shared" si="12"/>
        <v>1</v>
      </c>
      <c r="O117" s="42">
        <f t="shared" si="13"/>
        <v>0</v>
      </c>
    </row>
    <row r="118" spans="1:16" ht="15.75" customHeight="1">
      <c r="A118" s="9">
        <v>1902</v>
      </c>
      <c r="B118" s="31"/>
      <c r="C118" s="31"/>
      <c r="D118" s="31"/>
      <c r="E118" s="31"/>
      <c r="F118" s="31">
        <v>258</v>
      </c>
      <c r="G118" s="31"/>
      <c r="H118" s="51"/>
      <c r="I118" s="38"/>
      <c r="J118" s="17"/>
      <c r="K118" s="39"/>
      <c r="L118" s="90">
        <f>IF(F118=0,"",F118/E117)</f>
        <v>0.82165605095541405</v>
      </c>
      <c r="M118" s="41">
        <v>273</v>
      </c>
      <c r="N118" s="42">
        <f t="shared" si="12"/>
        <v>0.79824561403508776</v>
      </c>
      <c r="O118" s="42">
        <f t="shared" si="13"/>
        <v>0.20175438596491224</v>
      </c>
    </row>
    <row r="119" spans="1:16" ht="15.75" customHeight="1">
      <c r="A119" s="9">
        <v>2001</v>
      </c>
      <c r="B119" s="31"/>
      <c r="C119" s="31"/>
      <c r="D119" s="31"/>
      <c r="E119" s="31"/>
      <c r="F119" s="31"/>
      <c r="G119" s="31">
        <v>254</v>
      </c>
      <c r="H119" s="51">
        <v>211</v>
      </c>
      <c r="I119" s="38"/>
      <c r="J119" s="17"/>
      <c r="K119" s="39"/>
      <c r="L119" s="90">
        <f>IF(G119=0,"",G119/F118)</f>
        <v>0.98449612403100772</v>
      </c>
      <c r="M119" s="91">
        <v>269</v>
      </c>
      <c r="N119" s="42">
        <f t="shared" si="12"/>
        <v>0.9853479853479854</v>
      </c>
      <c r="O119" s="42">
        <f t="shared" si="13"/>
        <v>1.46520146520146E-2</v>
      </c>
    </row>
    <row r="120" spans="1:16" ht="15.75" customHeight="1">
      <c r="A120" s="10" t="s">
        <v>64</v>
      </c>
      <c r="B120" s="31"/>
      <c r="C120" s="31"/>
      <c r="D120" s="31"/>
      <c r="E120" s="31"/>
      <c r="F120" s="31"/>
      <c r="G120" s="31">
        <v>43</v>
      </c>
      <c r="H120" s="51">
        <v>32</v>
      </c>
      <c r="I120" s="38"/>
      <c r="J120" s="17"/>
      <c r="K120" s="18"/>
      <c r="L120" s="59"/>
      <c r="M120" s="91">
        <v>52</v>
      </c>
      <c r="N120" s="60"/>
      <c r="O120" s="98"/>
    </row>
    <row r="121" spans="1:16" ht="15.75" customHeight="1">
      <c r="A121" s="10" t="s">
        <v>65</v>
      </c>
      <c r="B121" s="31"/>
      <c r="C121" s="31"/>
      <c r="D121" s="31"/>
      <c r="E121" s="31"/>
      <c r="F121" s="31"/>
      <c r="G121" s="31">
        <v>14</v>
      </c>
      <c r="H121" s="51">
        <v>9</v>
      </c>
      <c r="I121" s="38"/>
      <c r="J121" s="17"/>
      <c r="K121" s="18"/>
      <c r="L121" s="59"/>
      <c r="M121" s="91">
        <v>16</v>
      </c>
      <c r="N121" s="60"/>
      <c r="O121" s="98"/>
    </row>
    <row r="122" spans="1:16" ht="15.75" customHeight="1">
      <c r="A122" s="10" t="s">
        <v>66</v>
      </c>
      <c r="B122" s="31"/>
      <c r="C122" s="31"/>
      <c r="D122" s="31"/>
      <c r="E122" s="31"/>
      <c r="F122" s="31"/>
      <c r="G122" s="31">
        <v>6</v>
      </c>
      <c r="H122" s="110">
        <v>2</v>
      </c>
      <c r="I122" s="38"/>
      <c r="J122" s="17"/>
      <c r="K122" s="18"/>
      <c r="L122" s="59"/>
      <c r="M122" s="106">
        <v>7</v>
      </c>
      <c r="N122" s="60"/>
      <c r="O122" s="98"/>
    </row>
    <row r="123" spans="1:16" ht="15.75" customHeight="1">
      <c r="A123" s="10" t="s">
        <v>68</v>
      </c>
      <c r="B123" s="31"/>
      <c r="C123" s="31"/>
      <c r="D123" s="31"/>
      <c r="E123" s="31"/>
      <c r="F123" s="31"/>
      <c r="G123" s="109">
        <v>3</v>
      </c>
      <c r="H123" s="112">
        <v>3</v>
      </c>
      <c r="I123" s="102"/>
      <c r="J123" s="102"/>
      <c r="K123" s="103"/>
      <c r="L123" s="104"/>
      <c r="M123" s="89">
        <v>3</v>
      </c>
      <c r="N123" s="105"/>
      <c r="O123" s="108"/>
    </row>
    <row r="124" spans="1:16" ht="15.75" customHeight="1">
      <c r="A124" s="64" t="s">
        <v>69</v>
      </c>
      <c r="B124" s="115"/>
      <c r="C124" s="115"/>
      <c r="D124" s="115"/>
      <c r="E124" s="115"/>
      <c r="F124" s="115"/>
      <c r="G124" s="115"/>
      <c r="H124" s="111">
        <v>3</v>
      </c>
      <c r="I124" s="47"/>
      <c r="J124" s="48"/>
      <c r="K124" s="49"/>
      <c r="L124" s="107"/>
      <c r="M124" s="48"/>
      <c r="N124" s="48"/>
      <c r="O124" s="101"/>
    </row>
    <row r="125" spans="1:16" ht="18" customHeight="1">
      <c r="A125" s="14"/>
      <c r="B125" s="193" t="s">
        <v>37</v>
      </c>
      <c r="C125" s="193"/>
      <c r="D125" s="193"/>
      <c r="E125" s="193"/>
      <c r="F125" s="193"/>
      <c r="G125" s="193"/>
      <c r="H125" s="114">
        <f>SUM(H114:H124)</f>
        <v>260</v>
      </c>
      <c r="I125" s="15">
        <f>IF(H119=0,"",H119/B114)</f>
        <v>0.56568364611260058</v>
      </c>
      <c r="J125" s="15">
        <f>IF(H125=0,"",H125/B114)</f>
        <v>0.69705093833780163</v>
      </c>
      <c r="K125" s="65">
        <f>(J125-I125)</f>
        <v>0.13136729222520105</v>
      </c>
      <c r="L125" s="5"/>
      <c r="M125" s="6"/>
      <c r="N125" s="16"/>
      <c r="O125" s="5"/>
    </row>
    <row r="126" spans="1:16" ht="12.75" customHeight="1">
      <c r="I126" s="5"/>
      <c r="J126" s="5"/>
      <c r="L126" s="5"/>
    </row>
    <row r="127" spans="1:16" ht="12.75" customHeight="1">
      <c r="I127" s="5"/>
      <c r="J127" s="5"/>
      <c r="L127" s="5"/>
    </row>
    <row r="128" spans="1:16" ht="26.25" customHeight="1">
      <c r="A128" s="7"/>
      <c r="B128" s="217" t="s">
        <v>72</v>
      </c>
      <c r="C128" s="214"/>
      <c r="D128" s="214"/>
      <c r="E128" s="214"/>
      <c r="F128" s="214"/>
      <c r="G128" s="214"/>
      <c r="H128" s="63">
        <v>1801</v>
      </c>
      <c r="I128" s="50"/>
      <c r="J128" s="50"/>
      <c r="K128" s="50"/>
      <c r="L128" s="50"/>
      <c r="M128" s="50"/>
      <c r="N128" s="6"/>
      <c r="O128" s="6"/>
    </row>
    <row r="129" spans="1:16" ht="20.25" customHeight="1">
      <c r="A129" s="218" t="s">
        <v>1</v>
      </c>
      <c r="B129" s="197" t="s">
        <v>2</v>
      </c>
      <c r="C129" s="205"/>
      <c r="D129" s="205"/>
      <c r="E129" s="205"/>
      <c r="F129" s="205"/>
      <c r="G129" s="205"/>
      <c r="H129" s="200" t="s">
        <v>3</v>
      </c>
      <c r="I129" s="191" t="s">
        <v>4</v>
      </c>
      <c r="J129" s="191" t="s">
        <v>5</v>
      </c>
      <c r="K129" s="202" t="s">
        <v>6</v>
      </c>
      <c r="L129" s="191" t="s">
        <v>7</v>
      </c>
      <c r="M129" s="189" t="s">
        <v>8</v>
      </c>
      <c r="N129" s="189" t="s">
        <v>9</v>
      </c>
      <c r="O129" s="191" t="s">
        <v>10</v>
      </c>
    </row>
    <row r="130" spans="1:16" ht="15.75" customHeight="1">
      <c r="A130" s="204"/>
      <c r="B130" s="9" t="s">
        <v>11</v>
      </c>
      <c r="C130" s="9" t="s">
        <v>12</v>
      </c>
      <c r="D130" s="9" t="s">
        <v>13</v>
      </c>
      <c r="E130" s="9" t="s">
        <v>14</v>
      </c>
      <c r="F130" s="9" t="s">
        <v>15</v>
      </c>
      <c r="G130" s="9" t="s">
        <v>16</v>
      </c>
      <c r="H130" s="207"/>
      <c r="I130" s="204"/>
      <c r="J130" s="204"/>
      <c r="K130" s="204"/>
      <c r="L130" s="204"/>
      <c r="M130" s="204"/>
      <c r="N130" s="204"/>
      <c r="O130" s="204"/>
    </row>
    <row r="131" spans="1:16" ht="15.75" customHeight="1">
      <c r="A131" s="9">
        <v>1801</v>
      </c>
      <c r="B131" s="31">
        <v>26</v>
      </c>
      <c r="C131" s="31"/>
      <c r="D131" s="31"/>
      <c r="E131" s="31"/>
      <c r="F131" s="31"/>
      <c r="G131" s="31"/>
      <c r="H131" s="51"/>
      <c r="I131" s="32"/>
      <c r="J131" s="33"/>
      <c r="K131" s="34"/>
      <c r="L131" s="35"/>
      <c r="M131" s="36">
        <f>B131</f>
        <v>26</v>
      </c>
      <c r="N131" s="37"/>
      <c r="O131" s="35"/>
    </row>
    <row r="132" spans="1:16" ht="15.75" customHeight="1">
      <c r="A132" s="9">
        <v>1802</v>
      </c>
      <c r="B132" s="31"/>
      <c r="C132" s="31">
        <v>26</v>
      </c>
      <c r="D132" s="31"/>
      <c r="E132" s="31"/>
      <c r="F132" s="31"/>
      <c r="G132" s="31"/>
      <c r="H132" s="51"/>
      <c r="I132" s="38"/>
      <c r="J132" s="17"/>
      <c r="K132" s="39"/>
      <c r="L132" s="55">
        <f>IF(C132=0,"",C132/B131)</f>
        <v>1</v>
      </c>
      <c r="M132" s="41">
        <v>26</v>
      </c>
      <c r="N132" s="56">
        <f t="shared" ref="N132:N136" si="14">IF(M132=0,"",M132/M131)</f>
        <v>1</v>
      </c>
      <c r="O132" s="56">
        <f t="shared" ref="O132:O136" si="15">IF(M132=0,"",100%-N132)</f>
        <v>0</v>
      </c>
    </row>
    <row r="133" spans="1:16" ht="15.75" customHeight="1">
      <c r="A133" s="9">
        <v>1901</v>
      </c>
      <c r="B133" s="31"/>
      <c r="C133" s="31"/>
      <c r="D133" s="31">
        <v>15</v>
      </c>
      <c r="E133" s="31"/>
      <c r="F133" s="31"/>
      <c r="G133" s="31"/>
      <c r="H133" s="51"/>
      <c r="I133" s="38"/>
      <c r="J133" s="17"/>
      <c r="K133" s="39"/>
      <c r="L133" s="90">
        <f>IF(D133=0,"",D133/C132)</f>
        <v>0.57692307692307687</v>
      </c>
      <c r="M133" s="41">
        <v>15</v>
      </c>
      <c r="N133" s="42">
        <f t="shared" si="14"/>
        <v>0.57692307692307687</v>
      </c>
      <c r="O133" s="42">
        <f t="shared" si="15"/>
        <v>0.42307692307692313</v>
      </c>
      <c r="P133" s="57">
        <f>M133/M131</f>
        <v>0.57692307692307687</v>
      </c>
    </row>
    <row r="134" spans="1:16" ht="15.75" customHeight="1">
      <c r="A134" s="9">
        <v>1902</v>
      </c>
      <c r="B134" s="31"/>
      <c r="C134" s="31"/>
      <c r="D134" s="31"/>
      <c r="E134" s="31">
        <v>11</v>
      </c>
      <c r="F134" s="31"/>
      <c r="G134" s="31"/>
      <c r="H134" s="51"/>
      <c r="I134" s="38"/>
      <c r="J134" s="17"/>
      <c r="K134" s="39"/>
      <c r="L134" s="90">
        <f>IF(E134=0,"",E134/D133)</f>
        <v>0.73333333333333328</v>
      </c>
      <c r="M134" s="41">
        <v>13</v>
      </c>
      <c r="N134" s="42">
        <f t="shared" si="14"/>
        <v>0.8666666666666667</v>
      </c>
      <c r="O134" s="42">
        <f t="shared" si="15"/>
        <v>0.1333333333333333</v>
      </c>
    </row>
    <row r="135" spans="1:16" ht="15.75" customHeight="1">
      <c r="A135" s="9">
        <v>2001</v>
      </c>
      <c r="B135" s="31"/>
      <c r="C135" s="31"/>
      <c r="D135" s="31"/>
      <c r="E135" s="31"/>
      <c r="F135" s="31">
        <v>11</v>
      </c>
      <c r="G135" s="31"/>
      <c r="H135" s="51"/>
      <c r="I135" s="38"/>
      <c r="J135" s="17"/>
      <c r="K135" s="39"/>
      <c r="L135" s="90">
        <f>IF(F135=0,"",F135/E134)</f>
        <v>1</v>
      </c>
      <c r="M135" s="41">
        <v>13</v>
      </c>
      <c r="N135" s="42">
        <f t="shared" si="14"/>
        <v>1</v>
      </c>
      <c r="O135" s="42">
        <f t="shared" si="15"/>
        <v>0</v>
      </c>
    </row>
    <row r="136" spans="1:16" ht="15.75" customHeight="1">
      <c r="A136" s="66">
        <v>2002</v>
      </c>
      <c r="B136" s="31"/>
      <c r="C136" s="31"/>
      <c r="D136" s="31"/>
      <c r="E136" s="31"/>
      <c r="F136" s="31"/>
      <c r="G136" s="31">
        <v>10</v>
      </c>
      <c r="H136" s="51">
        <v>8</v>
      </c>
      <c r="I136" s="38"/>
      <c r="J136" s="17"/>
      <c r="K136" s="39"/>
      <c r="L136" s="90">
        <f>IF(G136=0,"",G136/F135)</f>
        <v>0.90909090909090906</v>
      </c>
      <c r="M136" s="91">
        <v>13</v>
      </c>
      <c r="N136" s="42">
        <f t="shared" si="14"/>
        <v>1</v>
      </c>
      <c r="O136" s="42">
        <f t="shared" si="15"/>
        <v>0</v>
      </c>
    </row>
    <row r="137" spans="1:16" ht="15.75" customHeight="1">
      <c r="A137" s="10" t="s">
        <v>65</v>
      </c>
      <c r="B137" s="31"/>
      <c r="C137" s="31"/>
      <c r="D137" s="31"/>
      <c r="E137" s="31"/>
      <c r="F137" s="31"/>
      <c r="G137" s="31">
        <v>4</v>
      </c>
      <c r="H137" s="51">
        <v>2</v>
      </c>
      <c r="I137" s="38"/>
      <c r="J137" s="17"/>
      <c r="K137" s="18"/>
      <c r="L137" s="59"/>
      <c r="M137" s="91">
        <v>5</v>
      </c>
      <c r="N137" s="60"/>
      <c r="O137" s="98"/>
    </row>
    <row r="138" spans="1:16" ht="15.75" customHeight="1">
      <c r="A138" s="10" t="s">
        <v>66</v>
      </c>
      <c r="B138" s="31"/>
      <c r="C138" s="31"/>
      <c r="D138" s="31"/>
      <c r="E138" s="31"/>
      <c r="F138" s="31"/>
      <c r="G138" s="31">
        <v>2</v>
      </c>
      <c r="H138" s="51">
        <v>2</v>
      </c>
      <c r="I138" s="38"/>
      <c r="J138" s="17"/>
      <c r="K138" s="18"/>
      <c r="L138" s="59"/>
      <c r="M138" s="91">
        <v>2</v>
      </c>
      <c r="N138" s="60"/>
      <c r="O138" s="98"/>
    </row>
    <row r="139" spans="1:16" ht="15.75" customHeight="1">
      <c r="A139" s="10" t="s">
        <v>68</v>
      </c>
      <c r="B139" s="31"/>
      <c r="C139" s="31"/>
      <c r="D139" s="31"/>
      <c r="E139" s="31"/>
      <c r="F139" s="31"/>
      <c r="G139" s="31"/>
      <c r="H139" s="51"/>
      <c r="I139" s="38"/>
      <c r="J139" s="17"/>
      <c r="K139" s="18"/>
      <c r="L139" s="59"/>
      <c r="M139" s="91"/>
      <c r="N139" s="60"/>
      <c r="O139" s="98"/>
    </row>
    <row r="140" spans="1:16" ht="15.75" customHeight="1">
      <c r="A140" s="10" t="s">
        <v>69</v>
      </c>
      <c r="B140" s="115"/>
      <c r="C140" s="115"/>
      <c r="D140" s="115"/>
      <c r="E140" s="115"/>
      <c r="F140" s="115"/>
      <c r="G140" s="115"/>
      <c r="H140" s="51"/>
      <c r="I140" s="47"/>
      <c r="J140" s="48"/>
      <c r="K140" s="49"/>
      <c r="L140" s="99"/>
      <c r="M140" s="91"/>
      <c r="N140" s="100"/>
      <c r="O140" s="101"/>
    </row>
    <row r="141" spans="1:16" ht="18" customHeight="1">
      <c r="A141" s="14"/>
      <c r="B141" s="193" t="s">
        <v>37</v>
      </c>
      <c r="C141" s="193"/>
      <c r="D141" s="193"/>
      <c r="E141" s="193"/>
      <c r="F141" s="193"/>
      <c r="G141" s="193"/>
      <c r="H141" s="114">
        <f>SUM(H131:H140)</f>
        <v>12</v>
      </c>
      <c r="I141" s="15">
        <f>IF(H136=0,"",H136/B131)</f>
        <v>0.30769230769230771</v>
      </c>
      <c r="J141" s="15">
        <f>IF(H141=0,"",H141/B131)</f>
        <v>0.46153846153846156</v>
      </c>
      <c r="K141" s="15">
        <f>(J141-I141)</f>
        <v>0.15384615384615385</v>
      </c>
      <c r="L141" s="5"/>
      <c r="M141" s="6"/>
      <c r="N141" s="16"/>
      <c r="O141" s="5"/>
    </row>
    <row r="142" spans="1:16" ht="12.75" customHeight="1">
      <c r="I142" s="5"/>
      <c r="J142" s="5"/>
      <c r="L142" s="5"/>
    </row>
    <row r="143" spans="1:16" ht="12.75" customHeight="1">
      <c r="I143" s="5"/>
      <c r="J143" s="5"/>
      <c r="L143" s="5"/>
    </row>
    <row r="144" spans="1:16" ht="26.25" customHeight="1">
      <c r="A144" s="7"/>
      <c r="B144" s="217" t="s">
        <v>72</v>
      </c>
      <c r="C144" s="214"/>
      <c r="D144" s="214"/>
      <c r="E144" s="214"/>
      <c r="F144" s="214"/>
      <c r="G144" s="214"/>
      <c r="H144" s="63">
        <v>1802</v>
      </c>
      <c r="I144" s="50"/>
      <c r="J144" s="50"/>
      <c r="K144" s="50"/>
      <c r="L144" s="50"/>
      <c r="M144" s="50"/>
      <c r="N144" s="6"/>
      <c r="O144" s="6"/>
    </row>
    <row r="145" spans="1:16" ht="20.25" customHeight="1">
      <c r="A145" s="218" t="s">
        <v>1</v>
      </c>
      <c r="B145" s="197" t="s">
        <v>2</v>
      </c>
      <c r="C145" s="205"/>
      <c r="D145" s="205"/>
      <c r="E145" s="205"/>
      <c r="F145" s="205"/>
      <c r="G145" s="205"/>
      <c r="H145" s="200" t="s">
        <v>3</v>
      </c>
      <c r="I145" s="191" t="s">
        <v>4</v>
      </c>
      <c r="J145" s="191" t="s">
        <v>5</v>
      </c>
      <c r="K145" s="202" t="s">
        <v>6</v>
      </c>
      <c r="L145" s="191" t="s">
        <v>7</v>
      </c>
      <c r="M145" s="189" t="s">
        <v>8</v>
      </c>
      <c r="N145" s="189" t="s">
        <v>9</v>
      </c>
      <c r="O145" s="191" t="s">
        <v>10</v>
      </c>
    </row>
    <row r="146" spans="1:16" ht="15.75" customHeight="1">
      <c r="A146" s="204"/>
      <c r="B146" s="9" t="s">
        <v>11</v>
      </c>
      <c r="C146" s="9" t="s">
        <v>12</v>
      </c>
      <c r="D146" s="9" t="s">
        <v>13</v>
      </c>
      <c r="E146" s="9" t="s">
        <v>14</v>
      </c>
      <c r="F146" s="9" t="s">
        <v>15</v>
      </c>
      <c r="G146" s="9" t="s">
        <v>16</v>
      </c>
      <c r="H146" s="207"/>
      <c r="I146" s="204"/>
      <c r="J146" s="204"/>
      <c r="K146" s="204"/>
      <c r="L146" s="204"/>
      <c r="M146" s="204"/>
      <c r="N146" s="204"/>
      <c r="O146" s="204"/>
    </row>
    <row r="147" spans="1:16" ht="15.75" customHeight="1">
      <c r="A147" s="9">
        <v>1802</v>
      </c>
      <c r="B147" s="31">
        <v>531</v>
      </c>
      <c r="C147" s="31"/>
      <c r="D147" s="31"/>
      <c r="E147" s="31"/>
      <c r="F147" s="31"/>
      <c r="G147" s="31"/>
      <c r="H147" s="51"/>
      <c r="I147" s="32"/>
      <c r="J147" s="33"/>
      <c r="K147" s="34"/>
      <c r="L147" s="35"/>
      <c r="M147" s="36">
        <f>B147</f>
        <v>531</v>
      </c>
      <c r="N147" s="37"/>
      <c r="O147" s="35"/>
    </row>
    <row r="148" spans="1:16" ht="15.75" customHeight="1">
      <c r="A148" s="9">
        <v>1901</v>
      </c>
      <c r="B148" s="31"/>
      <c r="C148" s="31">
        <v>454</v>
      </c>
      <c r="D148" s="31"/>
      <c r="E148" s="31"/>
      <c r="F148" s="31"/>
      <c r="G148" s="31"/>
      <c r="H148" s="51"/>
      <c r="I148" s="38"/>
      <c r="J148" s="17"/>
      <c r="K148" s="39"/>
      <c r="L148" s="55">
        <f>IF(C148=0,"",C148/B147)</f>
        <v>0.85499058380414317</v>
      </c>
      <c r="M148" s="41">
        <v>455</v>
      </c>
      <c r="N148" s="56">
        <f t="shared" ref="N148:N152" si="16">IF(M148=0,"",M148/M147)</f>
        <v>0.85687382297551784</v>
      </c>
      <c r="O148" s="56">
        <f t="shared" ref="O148:O152" si="17">IF(M148=0,"",100%-N148)</f>
        <v>0.14312617702448216</v>
      </c>
    </row>
    <row r="149" spans="1:16" ht="15.75" customHeight="1">
      <c r="A149" s="9">
        <v>1902</v>
      </c>
      <c r="B149" s="31"/>
      <c r="C149" s="31"/>
      <c r="D149" s="31">
        <v>336</v>
      </c>
      <c r="E149" s="31"/>
      <c r="F149" s="31"/>
      <c r="G149" s="31"/>
      <c r="H149" s="51"/>
      <c r="I149" s="38"/>
      <c r="J149" s="17"/>
      <c r="K149" s="39"/>
      <c r="L149" s="90">
        <f>IF(D149=0,"",D149/C148)</f>
        <v>0.74008810572687223</v>
      </c>
      <c r="M149" s="41">
        <v>340</v>
      </c>
      <c r="N149" s="42">
        <f t="shared" si="16"/>
        <v>0.74725274725274726</v>
      </c>
      <c r="O149" s="42">
        <f t="shared" si="17"/>
        <v>0.25274725274725274</v>
      </c>
      <c r="P149" s="57">
        <f>M149/M147</f>
        <v>0.64030131826741998</v>
      </c>
    </row>
    <row r="150" spans="1:16" ht="15.75" customHeight="1">
      <c r="A150" s="9">
        <v>2001</v>
      </c>
      <c r="B150" s="31"/>
      <c r="C150" s="31"/>
      <c r="D150" s="31"/>
      <c r="E150" s="31">
        <v>323</v>
      </c>
      <c r="F150" s="31"/>
      <c r="G150" s="31"/>
      <c r="H150" s="51"/>
      <c r="I150" s="38"/>
      <c r="J150" s="17"/>
      <c r="K150" s="39"/>
      <c r="L150" s="90">
        <f>IF(E150=0,"",E150/D149)</f>
        <v>0.96130952380952384</v>
      </c>
      <c r="M150" s="41">
        <v>332</v>
      </c>
      <c r="N150" s="42">
        <f t="shared" si="16"/>
        <v>0.97647058823529409</v>
      </c>
      <c r="O150" s="42">
        <f t="shared" si="17"/>
        <v>2.352941176470591E-2</v>
      </c>
    </row>
    <row r="151" spans="1:16" ht="15.75" customHeight="1">
      <c r="A151" s="9">
        <v>2002</v>
      </c>
      <c r="B151" s="31"/>
      <c r="C151" s="31"/>
      <c r="D151" s="31"/>
      <c r="E151" s="31"/>
      <c r="F151" s="31">
        <v>317</v>
      </c>
      <c r="G151" s="31"/>
      <c r="H151" s="51">
        <v>1</v>
      </c>
      <c r="I151" s="38"/>
      <c r="J151" s="17"/>
      <c r="K151" s="39"/>
      <c r="L151" s="90">
        <f>IF(F151=0,"",F151/E150)</f>
        <v>0.98142414860681115</v>
      </c>
      <c r="M151" s="41">
        <v>329</v>
      </c>
      <c r="N151" s="42">
        <f t="shared" si="16"/>
        <v>0.99096385542168675</v>
      </c>
      <c r="O151" s="42">
        <f t="shared" si="17"/>
        <v>9.0361445783132543E-3</v>
      </c>
    </row>
    <row r="152" spans="1:16" ht="15.75" customHeight="1">
      <c r="A152" s="66">
        <v>2101</v>
      </c>
      <c r="B152" s="31"/>
      <c r="C152" s="31"/>
      <c r="D152" s="31"/>
      <c r="E152" s="31"/>
      <c r="F152" s="31"/>
      <c r="G152" s="31">
        <v>308</v>
      </c>
      <c r="H152" s="51">
        <v>261</v>
      </c>
      <c r="I152" s="38"/>
      <c r="J152" s="17"/>
      <c r="K152" s="39"/>
      <c r="L152" s="90">
        <f>IF(G152=0,"",G152/F151)</f>
        <v>0.97160883280757093</v>
      </c>
      <c r="M152" s="91">
        <v>322</v>
      </c>
      <c r="N152" s="42">
        <f t="shared" si="16"/>
        <v>0.97872340425531912</v>
      </c>
      <c r="O152" s="42">
        <f t="shared" si="17"/>
        <v>2.1276595744680882E-2</v>
      </c>
    </row>
    <row r="153" spans="1:16" ht="15.75" customHeight="1">
      <c r="A153" s="10" t="s">
        <v>66</v>
      </c>
      <c r="B153" s="31"/>
      <c r="C153" s="31"/>
      <c r="D153" s="31"/>
      <c r="E153" s="31"/>
      <c r="F153" s="31"/>
      <c r="G153" s="31">
        <v>40</v>
      </c>
      <c r="H153" s="51">
        <v>29</v>
      </c>
      <c r="I153" s="38"/>
      <c r="J153" s="17"/>
      <c r="K153" s="18"/>
      <c r="L153" s="59"/>
      <c r="M153" s="91">
        <v>45</v>
      </c>
      <c r="N153" s="60"/>
      <c r="O153" s="98"/>
    </row>
    <row r="154" spans="1:16" ht="15.75" customHeight="1">
      <c r="A154" s="10" t="s">
        <v>68</v>
      </c>
      <c r="B154" s="31"/>
      <c r="C154" s="31"/>
      <c r="D154" s="31"/>
      <c r="E154" s="31"/>
      <c r="F154" s="31"/>
      <c r="G154" s="31">
        <v>3</v>
      </c>
      <c r="H154" s="51">
        <v>3</v>
      </c>
      <c r="I154" s="38"/>
      <c r="J154" s="17"/>
      <c r="K154" s="18"/>
      <c r="L154" s="59"/>
      <c r="M154" s="91">
        <v>5</v>
      </c>
      <c r="N154" s="60"/>
      <c r="O154" s="98"/>
    </row>
    <row r="155" spans="1:16" ht="15.75" customHeight="1">
      <c r="A155" s="10" t="s">
        <v>69</v>
      </c>
      <c r="B155" s="31"/>
      <c r="C155" s="31"/>
      <c r="D155" s="31"/>
      <c r="E155" s="31"/>
      <c r="F155" s="31"/>
      <c r="G155" s="31"/>
      <c r="H155" s="51">
        <v>3</v>
      </c>
      <c r="I155" s="38"/>
      <c r="J155" s="17"/>
      <c r="K155" s="18"/>
      <c r="L155" s="59"/>
      <c r="M155" s="91"/>
      <c r="N155" s="60"/>
      <c r="O155" s="98"/>
    </row>
    <row r="156" spans="1:16" ht="15.75">
      <c r="A156" s="10" t="s">
        <v>85</v>
      </c>
      <c r="B156" s="115"/>
      <c r="C156" s="115"/>
      <c r="D156" s="115"/>
      <c r="E156" s="115"/>
      <c r="F156" s="115"/>
      <c r="G156" s="115"/>
      <c r="H156" s="51"/>
      <c r="I156" s="47"/>
      <c r="J156" s="48"/>
      <c r="K156" s="49"/>
      <c r="L156" s="99"/>
      <c r="M156" s="91"/>
      <c r="N156" s="100"/>
      <c r="O156" s="101"/>
    </row>
    <row r="157" spans="1:16" ht="18" customHeight="1">
      <c r="A157" s="14"/>
      <c r="B157" s="193" t="s">
        <v>37</v>
      </c>
      <c r="C157" s="193"/>
      <c r="D157" s="193"/>
      <c r="E157" s="193"/>
      <c r="F157" s="193"/>
      <c r="G157" s="193"/>
      <c r="H157" s="114">
        <f>SUM(H147:H156)</f>
        <v>297</v>
      </c>
      <c r="I157" s="15">
        <f>(SUM(H151:H152)/B147)</f>
        <v>0.49340866290018831</v>
      </c>
      <c r="J157" s="15">
        <f>IF(H157=0,"",H157/B147)</f>
        <v>0.55932203389830504</v>
      </c>
      <c r="K157" s="15">
        <f>(J157-I157)</f>
        <v>6.5913370998116727E-2</v>
      </c>
      <c r="L157" s="5"/>
      <c r="M157" s="6"/>
      <c r="N157" s="16"/>
      <c r="O157" s="5"/>
    </row>
    <row r="158" spans="1:16" ht="12.75" customHeight="1">
      <c r="I158" s="5"/>
      <c r="J158" s="5"/>
      <c r="L158" s="5"/>
    </row>
    <row r="159" spans="1:16" ht="12.75" customHeight="1">
      <c r="I159" s="5"/>
      <c r="J159" s="5"/>
      <c r="L159" s="5"/>
    </row>
    <row r="160" spans="1:16" ht="26.25" customHeight="1">
      <c r="A160" s="7"/>
      <c r="B160" s="217" t="s">
        <v>72</v>
      </c>
      <c r="C160" s="214"/>
      <c r="D160" s="214"/>
      <c r="E160" s="214"/>
      <c r="F160" s="214"/>
      <c r="G160" s="214"/>
      <c r="H160" s="63">
        <v>1901</v>
      </c>
      <c r="I160" s="50"/>
      <c r="J160" s="50"/>
      <c r="K160" s="50"/>
      <c r="L160" s="50"/>
      <c r="M160" s="50"/>
      <c r="N160" s="6"/>
      <c r="O160" s="6"/>
    </row>
    <row r="161" spans="1:16" ht="20.25" customHeight="1">
      <c r="A161" s="218" t="s">
        <v>1</v>
      </c>
      <c r="B161" s="197" t="s">
        <v>2</v>
      </c>
      <c r="C161" s="205"/>
      <c r="D161" s="205"/>
      <c r="E161" s="205"/>
      <c r="F161" s="205"/>
      <c r="G161" s="205"/>
      <c r="H161" s="200" t="s">
        <v>3</v>
      </c>
      <c r="I161" s="191" t="s">
        <v>4</v>
      </c>
      <c r="J161" s="191" t="s">
        <v>5</v>
      </c>
      <c r="K161" s="202" t="s">
        <v>6</v>
      </c>
      <c r="L161" s="191" t="s">
        <v>7</v>
      </c>
      <c r="M161" s="189" t="s">
        <v>8</v>
      </c>
      <c r="N161" s="189" t="s">
        <v>9</v>
      </c>
      <c r="O161" s="191" t="s">
        <v>10</v>
      </c>
    </row>
    <row r="162" spans="1:16" ht="15.75" customHeight="1">
      <c r="A162" s="204"/>
      <c r="B162" s="9" t="s">
        <v>11</v>
      </c>
      <c r="C162" s="9" t="s">
        <v>12</v>
      </c>
      <c r="D162" s="9" t="s">
        <v>13</v>
      </c>
      <c r="E162" s="9" t="s">
        <v>14</v>
      </c>
      <c r="F162" s="9" t="s">
        <v>15</v>
      </c>
      <c r="G162" s="9" t="s">
        <v>16</v>
      </c>
      <c r="H162" s="207"/>
      <c r="I162" s="204"/>
      <c r="J162" s="204"/>
      <c r="K162" s="204"/>
      <c r="L162" s="204"/>
      <c r="M162" s="204"/>
      <c r="N162" s="204"/>
      <c r="O162" s="204"/>
    </row>
    <row r="163" spans="1:16" ht="15.75" customHeight="1">
      <c r="A163" s="9">
        <v>1901</v>
      </c>
      <c r="B163" s="31">
        <v>42</v>
      </c>
      <c r="C163" s="31"/>
      <c r="D163" s="31"/>
      <c r="E163" s="31"/>
      <c r="F163" s="31"/>
      <c r="G163" s="31"/>
      <c r="H163" s="51"/>
      <c r="I163" s="32"/>
      <c r="J163" s="33"/>
      <c r="K163" s="34"/>
      <c r="L163" s="35"/>
      <c r="M163" s="36">
        <f>B163</f>
        <v>42</v>
      </c>
      <c r="N163" s="37"/>
      <c r="O163" s="35"/>
    </row>
    <row r="164" spans="1:16" ht="15.75" customHeight="1">
      <c r="A164" s="9">
        <v>1902</v>
      </c>
      <c r="B164" s="31"/>
      <c r="C164" s="31">
        <v>17</v>
      </c>
      <c r="D164" s="31"/>
      <c r="E164" s="31"/>
      <c r="F164" s="31"/>
      <c r="G164" s="31"/>
      <c r="H164" s="51"/>
      <c r="I164" s="38"/>
      <c r="J164" s="17"/>
      <c r="K164" s="39"/>
      <c r="L164" s="55">
        <f>IF(C164=0,"",C164/B163)</f>
        <v>0.40476190476190477</v>
      </c>
      <c r="M164" s="41">
        <v>17</v>
      </c>
      <c r="N164" s="56">
        <f t="shared" ref="N164:N168" si="18">IF(M164=0,"",M164/M163)</f>
        <v>0.40476190476190477</v>
      </c>
      <c r="O164" s="56">
        <f t="shared" ref="O164:O168" si="19">IF(M164=0,"",100%-N164)</f>
        <v>0.59523809523809523</v>
      </c>
    </row>
    <row r="165" spans="1:16" ht="15.75" customHeight="1">
      <c r="A165" s="9">
        <v>2001</v>
      </c>
      <c r="B165" s="31"/>
      <c r="C165" s="31"/>
      <c r="D165" s="31">
        <v>17</v>
      </c>
      <c r="E165" s="31"/>
      <c r="F165" s="31"/>
      <c r="G165" s="31"/>
      <c r="H165" s="51"/>
      <c r="I165" s="38"/>
      <c r="J165" s="17"/>
      <c r="K165" s="39"/>
      <c r="L165" s="90">
        <f>IF(D165=0,"",D165/C164)</f>
        <v>1</v>
      </c>
      <c r="M165" s="41">
        <v>17</v>
      </c>
      <c r="N165" s="42">
        <f t="shared" si="18"/>
        <v>1</v>
      </c>
      <c r="O165" s="42">
        <f t="shared" si="19"/>
        <v>0</v>
      </c>
      <c r="P165" s="57">
        <f>M165/M163</f>
        <v>0.40476190476190477</v>
      </c>
    </row>
    <row r="166" spans="1:16" ht="15.75" customHeight="1">
      <c r="A166" s="9">
        <v>2002</v>
      </c>
      <c r="B166" s="31"/>
      <c r="C166" s="31"/>
      <c r="D166" s="31"/>
      <c r="E166" s="31">
        <v>17</v>
      </c>
      <c r="F166" s="31"/>
      <c r="G166" s="31"/>
      <c r="H166" s="51"/>
      <c r="I166" s="38"/>
      <c r="J166" s="17"/>
      <c r="K166" s="39"/>
      <c r="L166" s="90">
        <f>IF(E166=0,"",E166/D165)</f>
        <v>1</v>
      </c>
      <c r="M166" s="41">
        <v>17</v>
      </c>
      <c r="N166" s="42">
        <f t="shared" si="18"/>
        <v>1</v>
      </c>
      <c r="O166" s="42">
        <f t="shared" si="19"/>
        <v>0</v>
      </c>
    </row>
    <row r="167" spans="1:16" ht="15.75" customHeight="1">
      <c r="A167" s="9">
        <v>2101</v>
      </c>
      <c r="B167" s="31"/>
      <c r="C167" s="31"/>
      <c r="D167" s="31"/>
      <c r="E167" s="31"/>
      <c r="F167" s="31">
        <v>16</v>
      </c>
      <c r="G167" s="31"/>
      <c r="H167" s="51">
        <v>3</v>
      </c>
      <c r="I167" s="38"/>
      <c r="J167" s="17"/>
      <c r="K167" s="39"/>
      <c r="L167" s="90">
        <f>IF(F167=0,"",F167/E166)</f>
        <v>0.94117647058823528</v>
      </c>
      <c r="M167" s="41">
        <v>16</v>
      </c>
      <c r="N167" s="42">
        <f t="shared" si="18"/>
        <v>0.94117647058823528</v>
      </c>
      <c r="O167" s="42">
        <f t="shared" si="19"/>
        <v>5.8823529411764719E-2</v>
      </c>
    </row>
    <row r="168" spans="1:16" ht="15.75" customHeight="1">
      <c r="A168" s="66">
        <v>2102</v>
      </c>
      <c r="B168" s="31"/>
      <c r="C168" s="31"/>
      <c r="D168" s="31"/>
      <c r="E168" s="31"/>
      <c r="F168" s="31"/>
      <c r="G168" s="31">
        <v>9</v>
      </c>
      <c r="H168" s="51">
        <v>7</v>
      </c>
      <c r="I168" s="38"/>
      <c r="J168" s="17"/>
      <c r="K168" s="39"/>
      <c r="L168" s="90">
        <f>IF(G168=0,"",G168/F167)</f>
        <v>0.5625</v>
      </c>
      <c r="M168" s="91">
        <v>9</v>
      </c>
      <c r="N168" s="42">
        <f t="shared" si="18"/>
        <v>0.5625</v>
      </c>
      <c r="O168" s="42">
        <f t="shared" si="19"/>
        <v>0.4375</v>
      </c>
    </row>
    <row r="169" spans="1:16" ht="15.75" customHeight="1">
      <c r="A169" s="10" t="s">
        <v>68</v>
      </c>
      <c r="B169" s="31"/>
      <c r="C169" s="31"/>
      <c r="D169" s="31"/>
      <c r="E169" s="31"/>
      <c r="F169" s="31"/>
      <c r="G169" s="31">
        <v>2</v>
      </c>
      <c r="H169" s="51"/>
      <c r="I169" s="38"/>
      <c r="J169" s="17"/>
      <c r="K169" s="18"/>
      <c r="L169" s="59"/>
      <c r="M169" s="91">
        <v>2</v>
      </c>
      <c r="N169" s="60"/>
      <c r="O169" s="98"/>
    </row>
    <row r="170" spans="1:16" ht="15.75" customHeight="1">
      <c r="A170" s="10" t="s">
        <v>69</v>
      </c>
      <c r="B170" s="31"/>
      <c r="C170" s="31"/>
      <c r="D170" s="31"/>
      <c r="E170" s="31"/>
      <c r="F170" s="31"/>
      <c r="G170" s="31"/>
      <c r="H170" s="51"/>
      <c r="I170" s="38"/>
      <c r="J170" s="17"/>
      <c r="K170" s="18"/>
      <c r="L170" s="59"/>
      <c r="M170" s="91"/>
      <c r="N170" s="60"/>
      <c r="O170" s="98"/>
    </row>
    <row r="171" spans="1:16" ht="15.75" customHeight="1">
      <c r="A171" s="10" t="s">
        <v>70</v>
      </c>
      <c r="B171" s="31"/>
      <c r="C171" s="31"/>
      <c r="D171" s="31"/>
      <c r="E171" s="31"/>
      <c r="F171" s="31"/>
      <c r="G171" s="31"/>
      <c r="H171" s="51"/>
      <c r="I171" s="38"/>
      <c r="J171" s="17"/>
      <c r="K171" s="18"/>
      <c r="L171" s="59"/>
      <c r="M171" s="91"/>
      <c r="N171" s="60"/>
      <c r="O171" s="98"/>
    </row>
    <row r="172" spans="1:16" ht="15.75" customHeight="1">
      <c r="A172" s="10" t="s">
        <v>71</v>
      </c>
      <c r="B172" s="115"/>
      <c r="C172" s="115"/>
      <c r="D172" s="115"/>
      <c r="E172" s="115"/>
      <c r="F172" s="115"/>
      <c r="G172" s="115"/>
      <c r="H172" s="51"/>
      <c r="I172" s="47"/>
      <c r="J172" s="48"/>
      <c r="K172" s="49"/>
      <c r="L172" s="99"/>
      <c r="M172" s="91"/>
      <c r="N172" s="100"/>
      <c r="O172" s="101"/>
    </row>
    <row r="173" spans="1:16" ht="18" customHeight="1">
      <c r="A173" s="14"/>
      <c r="B173" s="193" t="s">
        <v>37</v>
      </c>
      <c r="C173" s="193"/>
      <c r="D173" s="193"/>
      <c r="E173" s="193"/>
      <c r="F173" s="193"/>
      <c r="G173" s="193"/>
      <c r="H173" s="114">
        <f>SUM(H163:H172)</f>
        <v>10</v>
      </c>
      <c r="I173" s="15">
        <f>(SUM(H167:H168)/B163)</f>
        <v>0.23809523809523808</v>
      </c>
      <c r="J173" s="15">
        <f>IF(H173=0,"",H173/B163)</f>
        <v>0.23809523809523808</v>
      </c>
      <c r="K173" s="15">
        <f>(J173-I173)</f>
        <v>0</v>
      </c>
      <c r="L173" s="5"/>
      <c r="M173" s="6"/>
      <c r="N173" s="16"/>
      <c r="O173" s="5"/>
    </row>
    <row r="174" spans="1:16" ht="12.75" customHeight="1">
      <c r="I174" s="5"/>
      <c r="J174" s="5"/>
      <c r="L174" s="5"/>
    </row>
    <row r="175" spans="1:16" ht="12.75" customHeight="1">
      <c r="I175" s="5"/>
      <c r="J175" s="5"/>
      <c r="L175" s="5"/>
    </row>
    <row r="176" spans="1:16" ht="26.25" customHeight="1">
      <c r="A176" s="7"/>
      <c r="B176" s="217" t="s">
        <v>72</v>
      </c>
      <c r="C176" s="214"/>
      <c r="D176" s="214"/>
      <c r="E176" s="214"/>
      <c r="F176" s="214"/>
      <c r="G176" s="214"/>
      <c r="H176" s="63">
        <v>1902</v>
      </c>
      <c r="I176" s="50"/>
      <c r="J176" s="50"/>
      <c r="K176" s="50"/>
      <c r="L176" s="50"/>
      <c r="M176" s="50"/>
      <c r="N176" s="6"/>
      <c r="O176" s="6"/>
    </row>
    <row r="177" spans="1:16" ht="20.25" customHeight="1">
      <c r="A177" s="218" t="s">
        <v>1</v>
      </c>
      <c r="B177" s="197" t="s">
        <v>2</v>
      </c>
      <c r="C177" s="205"/>
      <c r="D177" s="205"/>
      <c r="E177" s="205"/>
      <c r="F177" s="205"/>
      <c r="G177" s="205"/>
      <c r="H177" s="200" t="s">
        <v>3</v>
      </c>
      <c r="I177" s="191" t="s">
        <v>4</v>
      </c>
      <c r="J177" s="191" t="s">
        <v>5</v>
      </c>
      <c r="K177" s="202" t="s">
        <v>6</v>
      </c>
      <c r="L177" s="191" t="s">
        <v>7</v>
      </c>
      <c r="M177" s="189" t="s">
        <v>8</v>
      </c>
      <c r="N177" s="189" t="s">
        <v>9</v>
      </c>
      <c r="O177" s="191" t="s">
        <v>10</v>
      </c>
    </row>
    <row r="178" spans="1:16" ht="15.75" customHeight="1">
      <c r="A178" s="204"/>
      <c r="B178" s="9" t="s">
        <v>11</v>
      </c>
      <c r="C178" s="9" t="s">
        <v>12</v>
      </c>
      <c r="D178" s="9" t="s">
        <v>13</v>
      </c>
      <c r="E178" s="9" t="s">
        <v>14</v>
      </c>
      <c r="F178" s="9" t="s">
        <v>15</v>
      </c>
      <c r="G178" s="9" t="s">
        <v>16</v>
      </c>
      <c r="H178" s="207"/>
      <c r="I178" s="204"/>
      <c r="J178" s="204"/>
      <c r="K178" s="204"/>
      <c r="L178" s="204"/>
      <c r="M178" s="204"/>
      <c r="N178" s="204"/>
      <c r="O178" s="204"/>
    </row>
    <row r="179" spans="1:16" ht="15.75">
      <c r="A179" s="9">
        <v>1902</v>
      </c>
      <c r="B179" s="31">
        <v>382</v>
      </c>
      <c r="C179" s="31"/>
      <c r="D179" s="31"/>
      <c r="E179" s="31"/>
      <c r="F179" s="31"/>
      <c r="G179" s="31"/>
      <c r="H179" s="51"/>
      <c r="I179" s="32"/>
      <c r="J179" s="33"/>
      <c r="K179" s="34"/>
      <c r="L179" s="35"/>
      <c r="M179" s="36">
        <f>B179</f>
        <v>382</v>
      </c>
      <c r="N179" s="37"/>
      <c r="O179" s="35"/>
    </row>
    <row r="180" spans="1:16" ht="15.75">
      <c r="A180" s="9">
        <v>2001</v>
      </c>
      <c r="B180" s="31"/>
      <c r="C180" s="31">
        <v>369</v>
      </c>
      <c r="D180" s="31"/>
      <c r="E180" s="31"/>
      <c r="F180" s="31"/>
      <c r="G180" s="31"/>
      <c r="H180" s="51"/>
      <c r="I180" s="38"/>
      <c r="J180" s="17"/>
      <c r="K180" s="39"/>
      <c r="L180" s="55">
        <f>IF(C180=0,"",C180/B179)</f>
        <v>0.96596858638743455</v>
      </c>
      <c r="M180" s="41">
        <v>369</v>
      </c>
      <c r="N180" s="56">
        <f t="shared" ref="N180:N184" si="20">IF(M180=0,"",M180/M179)</f>
        <v>0.96596858638743455</v>
      </c>
      <c r="O180" s="56">
        <f t="shared" ref="O180:O184" si="21">IF(M180=0,"",100%-N180)</f>
        <v>3.4031413612565453E-2</v>
      </c>
    </row>
    <row r="181" spans="1:16" ht="15.75" customHeight="1">
      <c r="A181" s="9">
        <v>2002</v>
      </c>
      <c r="B181" s="31"/>
      <c r="C181" s="31"/>
      <c r="D181" s="31">
        <v>327</v>
      </c>
      <c r="E181" s="31"/>
      <c r="F181" s="31"/>
      <c r="G181" s="31"/>
      <c r="H181" s="51"/>
      <c r="I181" s="38"/>
      <c r="J181" s="17"/>
      <c r="K181" s="39"/>
      <c r="L181" s="90">
        <f>IF(D181=0,"",D181/C180)</f>
        <v>0.88617886178861793</v>
      </c>
      <c r="M181" s="41">
        <v>359</v>
      </c>
      <c r="N181" s="42">
        <f t="shared" si="20"/>
        <v>0.97289972899728994</v>
      </c>
      <c r="O181" s="42">
        <f t="shared" si="21"/>
        <v>2.7100271002710064E-2</v>
      </c>
      <c r="P181" s="57">
        <f>M181/M179</f>
        <v>0.93979057591623039</v>
      </c>
    </row>
    <row r="182" spans="1:16" ht="15.75" customHeight="1">
      <c r="A182" s="9">
        <v>2101</v>
      </c>
      <c r="B182" s="31"/>
      <c r="C182" s="31"/>
      <c r="D182" s="31"/>
      <c r="E182" s="31">
        <v>321</v>
      </c>
      <c r="F182" s="31"/>
      <c r="G182" s="31"/>
      <c r="H182" s="51"/>
      <c r="I182" s="38"/>
      <c r="J182" s="17"/>
      <c r="K182" s="39"/>
      <c r="L182" s="90">
        <f>IF(E182=0,"",E182/D181)</f>
        <v>0.98165137614678899</v>
      </c>
      <c r="M182" s="41">
        <v>347</v>
      </c>
      <c r="N182" s="42">
        <f t="shared" si="20"/>
        <v>0.96657381615598881</v>
      </c>
      <c r="O182" s="42">
        <f t="shared" si="21"/>
        <v>3.3426183844011192E-2</v>
      </c>
    </row>
    <row r="183" spans="1:16" ht="15.75" customHeight="1">
      <c r="A183" s="9">
        <v>2102</v>
      </c>
      <c r="B183" s="31"/>
      <c r="C183" s="31"/>
      <c r="D183" s="31"/>
      <c r="E183" s="31"/>
      <c r="F183" s="31">
        <v>302</v>
      </c>
      <c r="G183" s="31"/>
      <c r="H183" s="51"/>
      <c r="I183" s="38"/>
      <c r="J183" s="17"/>
      <c r="K183" s="39"/>
      <c r="L183" s="90">
        <f>IF(F183=0,"",F183/E182)</f>
        <v>0.94080996884735202</v>
      </c>
      <c r="M183" s="41">
        <v>335</v>
      </c>
      <c r="N183" s="42">
        <f t="shared" si="20"/>
        <v>0.96541786743515845</v>
      </c>
      <c r="O183" s="42">
        <f t="shared" si="21"/>
        <v>3.458213256484155E-2</v>
      </c>
    </row>
    <row r="184" spans="1:16" ht="15.75" customHeight="1">
      <c r="A184" s="66">
        <v>2201</v>
      </c>
      <c r="B184" s="31"/>
      <c r="C184" s="31"/>
      <c r="D184" s="31"/>
      <c r="E184" s="31"/>
      <c r="F184" s="31"/>
      <c r="G184" s="31">
        <v>280</v>
      </c>
      <c r="H184" s="51">
        <v>238</v>
      </c>
      <c r="I184" s="38"/>
      <c r="J184" s="17"/>
      <c r="K184" s="39"/>
      <c r="L184" s="90">
        <f>IF(G184=0,"",G184/F183)</f>
        <v>0.92715231788079466</v>
      </c>
      <c r="M184" s="91">
        <v>322</v>
      </c>
      <c r="N184" s="42">
        <f t="shared" si="20"/>
        <v>0.96119402985074631</v>
      </c>
      <c r="O184" s="42">
        <f t="shared" si="21"/>
        <v>3.8805970149253688E-2</v>
      </c>
    </row>
    <row r="185" spans="1:16" ht="15.75" customHeight="1">
      <c r="A185" s="10" t="s">
        <v>69</v>
      </c>
      <c r="B185" s="31"/>
      <c r="C185" s="31"/>
      <c r="D185" s="31"/>
      <c r="E185" s="31"/>
      <c r="F185" s="31"/>
      <c r="G185" s="31">
        <v>26</v>
      </c>
      <c r="H185" s="51">
        <v>20</v>
      </c>
      <c r="I185" s="38"/>
      <c r="J185" s="17"/>
      <c r="K185" s="18"/>
      <c r="L185" s="59"/>
      <c r="M185" s="91">
        <v>58</v>
      </c>
      <c r="N185" s="60"/>
      <c r="O185" s="98"/>
    </row>
    <row r="186" spans="1:16" ht="15.75" customHeight="1">
      <c r="A186" s="10" t="s">
        <v>70</v>
      </c>
      <c r="B186" s="31"/>
      <c r="C186" s="31"/>
      <c r="D186" s="31"/>
      <c r="E186" s="31"/>
      <c r="F186" s="31"/>
      <c r="G186" s="31">
        <v>37</v>
      </c>
      <c r="H186" s="51">
        <v>26</v>
      </c>
      <c r="I186" s="38"/>
      <c r="J186" s="17"/>
      <c r="K186" s="18"/>
      <c r="L186" s="59"/>
      <c r="M186" s="91">
        <v>53</v>
      </c>
      <c r="N186" s="60"/>
      <c r="O186" s="98"/>
    </row>
    <row r="187" spans="1:16" ht="15.75" customHeight="1">
      <c r="A187" s="10" t="s">
        <v>71</v>
      </c>
      <c r="B187" s="31"/>
      <c r="C187" s="31"/>
      <c r="D187" s="31"/>
      <c r="E187" s="31"/>
      <c r="F187" s="31"/>
      <c r="G187" s="31">
        <v>11</v>
      </c>
      <c r="H187" s="51">
        <v>8</v>
      </c>
      <c r="I187" s="38"/>
      <c r="J187" s="17"/>
      <c r="K187" s="18"/>
      <c r="L187" s="59"/>
      <c r="M187" s="91">
        <v>12</v>
      </c>
      <c r="N187" s="60"/>
      <c r="O187" s="98"/>
    </row>
    <row r="188" spans="1:16" ht="15.75" customHeight="1">
      <c r="A188" s="10" t="s">
        <v>73</v>
      </c>
      <c r="B188" s="115"/>
      <c r="C188" s="115"/>
      <c r="D188" s="115"/>
      <c r="E188" s="115"/>
      <c r="F188" s="115"/>
      <c r="G188" s="115">
        <v>3</v>
      </c>
      <c r="H188" s="51">
        <v>2</v>
      </c>
      <c r="I188" s="47"/>
      <c r="J188" s="48"/>
      <c r="K188" s="49"/>
      <c r="L188" s="99"/>
      <c r="M188" s="91">
        <v>3</v>
      </c>
      <c r="N188" s="100"/>
      <c r="O188" s="101"/>
    </row>
    <row r="189" spans="1:16" ht="18" customHeight="1">
      <c r="A189" s="14"/>
      <c r="B189" s="193" t="s">
        <v>37</v>
      </c>
      <c r="C189" s="193"/>
      <c r="D189" s="193"/>
      <c r="E189" s="193"/>
      <c r="F189" s="193"/>
      <c r="G189" s="193"/>
      <c r="H189" s="114">
        <f>SUM(H179:H188)</f>
        <v>294</v>
      </c>
      <c r="I189" s="15">
        <f>IF(H184=0,"",H184/B179)</f>
        <v>0.62303664921465973</v>
      </c>
      <c r="J189" s="15">
        <f>IF(H189=0,"",H189/B179)</f>
        <v>0.76963350785340312</v>
      </c>
      <c r="K189" s="15">
        <f>(J189-I189)</f>
        <v>0.14659685863874339</v>
      </c>
      <c r="L189" s="5"/>
      <c r="M189" s="6"/>
      <c r="N189" s="16"/>
      <c r="O189" s="5"/>
    </row>
    <row r="190" spans="1:16" ht="12.75" customHeight="1">
      <c r="I190" s="5"/>
      <c r="J190" s="5"/>
      <c r="L190" s="5"/>
    </row>
    <row r="191" spans="1:16" ht="12.75" customHeight="1">
      <c r="I191" s="5"/>
      <c r="J191" s="5"/>
      <c r="L191" s="5"/>
    </row>
    <row r="192" spans="1:16" ht="26.25">
      <c r="A192" s="7"/>
      <c r="B192" s="217" t="s">
        <v>72</v>
      </c>
      <c r="C192" s="214"/>
      <c r="D192" s="214"/>
      <c r="E192" s="214"/>
      <c r="F192" s="214"/>
      <c r="G192" s="214"/>
      <c r="H192" s="63">
        <v>2002</v>
      </c>
      <c r="I192" s="50"/>
      <c r="J192" s="50"/>
      <c r="K192" s="50"/>
      <c r="L192" s="50"/>
      <c r="M192" s="50"/>
      <c r="N192" s="6"/>
      <c r="O192" s="6"/>
    </row>
    <row r="193" spans="1:16" ht="20.25">
      <c r="A193" s="218" t="s">
        <v>1</v>
      </c>
      <c r="B193" s="197" t="s">
        <v>2</v>
      </c>
      <c r="C193" s="205"/>
      <c r="D193" s="205"/>
      <c r="E193" s="205"/>
      <c r="F193" s="205"/>
      <c r="G193" s="205"/>
      <c r="H193" s="200" t="s">
        <v>3</v>
      </c>
      <c r="I193" s="191" t="s">
        <v>4</v>
      </c>
      <c r="J193" s="191" t="s">
        <v>5</v>
      </c>
      <c r="K193" s="202" t="s">
        <v>6</v>
      </c>
      <c r="L193" s="191" t="s">
        <v>7</v>
      </c>
      <c r="M193" s="189" t="s">
        <v>8</v>
      </c>
      <c r="N193" s="189" t="s">
        <v>9</v>
      </c>
      <c r="O193" s="191" t="s">
        <v>10</v>
      </c>
    </row>
    <row r="194" spans="1:16" ht="15.75">
      <c r="A194" s="204"/>
      <c r="B194" s="9" t="s">
        <v>11</v>
      </c>
      <c r="C194" s="9" t="s">
        <v>12</v>
      </c>
      <c r="D194" s="9" t="s">
        <v>13</v>
      </c>
      <c r="E194" s="9" t="s">
        <v>14</v>
      </c>
      <c r="F194" s="9" t="s">
        <v>15</v>
      </c>
      <c r="G194" s="9" t="s">
        <v>16</v>
      </c>
      <c r="H194" s="207"/>
      <c r="I194" s="204"/>
      <c r="J194" s="204"/>
      <c r="K194" s="204"/>
      <c r="L194" s="204"/>
      <c r="M194" s="204"/>
      <c r="N194" s="204"/>
      <c r="O194" s="204"/>
    </row>
    <row r="195" spans="1:16" ht="15.75" customHeight="1">
      <c r="A195" s="9">
        <v>2002</v>
      </c>
      <c r="B195" s="31">
        <v>364</v>
      </c>
      <c r="C195" s="31"/>
      <c r="D195" s="31"/>
      <c r="E195" s="31"/>
      <c r="F195" s="31"/>
      <c r="G195" s="31"/>
      <c r="H195" s="51"/>
      <c r="I195" s="32"/>
      <c r="J195" s="33"/>
      <c r="K195" s="34"/>
      <c r="L195" s="35"/>
      <c r="M195" s="36">
        <f>B195</f>
        <v>364</v>
      </c>
      <c r="N195" s="37"/>
      <c r="O195" s="35"/>
    </row>
    <row r="196" spans="1:16" ht="15.75" customHeight="1">
      <c r="A196" s="9">
        <v>2101</v>
      </c>
      <c r="B196" s="31"/>
      <c r="C196" s="31">
        <v>327</v>
      </c>
      <c r="D196" s="31"/>
      <c r="E196" s="31"/>
      <c r="F196" s="31"/>
      <c r="G196" s="31"/>
      <c r="H196" s="51"/>
      <c r="I196" s="38"/>
      <c r="J196" s="17"/>
      <c r="K196" s="39"/>
      <c r="L196" s="55">
        <f>IF(C196=0,"",C196/B195)</f>
        <v>0.89835164835164838</v>
      </c>
      <c r="M196" s="41">
        <v>336</v>
      </c>
      <c r="N196" s="56">
        <f t="shared" ref="N196:N200" si="22">IF(M196=0,"",M196/M195)</f>
        <v>0.92307692307692313</v>
      </c>
      <c r="O196" s="56">
        <f t="shared" ref="O196:O200" si="23">IF(M196=0,"",100%-N196)</f>
        <v>7.6923076923076872E-2</v>
      </c>
    </row>
    <row r="197" spans="1:16" ht="15.75" customHeight="1">
      <c r="A197" s="9">
        <v>2102</v>
      </c>
      <c r="B197" s="31"/>
      <c r="C197" s="31"/>
      <c r="D197" s="31">
        <v>295</v>
      </c>
      <c r="E197" s="31"/>
      <c r="F197" s="31"/>
      <c r="G197" s="31"/>
      <c r="H197" s="51"/>
      <c r="I197" s="38"/>
      <c r="J197" s="17"/>
      <c r="K197" s="39"/>
      <c r="L197" s="90">
        <f>IF(D197=0,"",D197/C196)</f>
        <v>0.90214067278287458</v>
      </c>
      <c r="M197" s="41">
        <v>318</v>
      </c>
      <c r="N197" s="42">
        <f t="shared" si="22"/>
        <v>0.9464285714285714</v>
      </c>
      <c r="O197" s="42">
        <f t="shared" si="23"/>
        <v>5.3571428571428603E-2</v>
      </c>
      <c r="P197" s="57">
        <f>M197/M195</f>
        <v>0.87362637362637363</v>
      </c>
    </row>
    <row r="198" spans="1:16" ht="15.75" customHeight="1">
      <c r="A198" s="9">
        <v>2201</v>
      </c>
      <c r="B198" s="31"/>
      <c r="C198" s="31"/>
      <c r="D198" s="31"/>
      <c r="E198" s="31">
        <v>276</v>
      </c>
      <c r="F198" s="31"/>
      <c r="G198" s="31"/>
      <c r="H198" s="51"/>
      <c r="I198" s="38"/>
      <c r="J198" s="17"/>
      <c r="K198" s="39"/>
      <c r="L198" s="90">
        <f>IF(E198=0,"",E198/D197)</f>
        <v>0.93559322033898307</v>
      </c>
      <c r="M198" s="41">
        <v>316</v>
      </c>
      <c r="N198" s="42">
        <f t="shared" si="22"/>
        <v>0.99371069182389937</v>
      </c>
      <c r="O198" s="42">
        <f t="shared" si="23"/>
        <v>6.2893081761006275E-3</v>
      </c>
    </row>
    <row r="199" spans="1:16" ht="15.75" customHeight="1">
      <c r="A199" s="9">
        <v>2202</v>
      </c>
      <c r="B199" s="31"/>
      <c r="C199" s="31"/>
      <c r="D199" s="31"/>
      <c r="E199" s="31"/>
      <c r="F199" s="31">
        <v>256</v>
      </c>
      <c r="G199" s="31"/>
      <c r="H199" s="51"/>
      <c r="I199" s="38"/>
      <c r="J199" s="17"/>
      <c r="K199" s="39"/>
      <c r="L199" s="90">
        <f>IF(F199=0,"",F199/E198)</f>
        <v>0.92753623188405798</v>
      </c>
      <c r="M199" s="41">
        <v>293</v>
      </c>
      <c r="N199" s="42">
        <f t="shared" si="22"/>
        <v>0.92721518987341767</v>
      </c>
      <c r="O199" s="42">
        <f t="shared" si="23"/>
        <v>7.2784810126582333E-2</v>
      </c>
    </row>
    <row r="200" spans="1:16" ht="15.75" customHeight="1">
      <c r="A200" s="66">
        <v>2301</v>
      </c>
      <c r="B200" s="31"/>
      <c r="C200" s="31"/>
      <c r="D200" s="31"/>
      <c r="E200" s="31"/>
      <c r="F200" s="31"/>
      <c r="G200" s="31">
        <v>244</v>
      </c>
      <c r="H200" s="51">
        <v>205</v>
      </c>
      <c r="I200" s="38"/>
      <c r="J200" s="17"/>
      <c r="K200" s="39"/>
      <c r="L200" s="90">
        <f>IF(G200=0,"",G200/F199)</f>
        <v>0.953125</v>
      </c>
      <c r="M200" s="91">
        <v>276</v>
      </c>
      <c r="N200" s="42">
        <f t="shared" si="22"/>
        <v>0.94197952218430037</v>
      </c>
      <c r="O200" s="42">
        <f t="shared" si="23"/>
        <v>5.8020477815699634E-2</v>
      </c>
    </row>
    <row r="201" spans="1:16" ht="15.75" customHeight="1">
      <c r="A201" s="10" t="s">
        <v>71</v>
      </c>
      <c r="B201" s="31"/>
      <c r="C201" s="31"/>
      <c r="D201" s="31"/>
      <c r="E201" s="31"/>
      <c r="F201" s="31"/>
      <c r="G201" s="31">
        <v>27</v>
      </c>
      <c r="H201" s="51">
        <v>26</v>
      </c>
      <c r="I201" s="38"/>
      <c r="J201" s="17"/>
      <c r="K201" s="18"/>
      <c r="L201" s="59"/>
      <c r="M201" s="91">
        <v>51</v>
      </c>
      <c r="N201" s="60"/>
      <c r="O201" s="98"/>
    </row>
    <row r="202" spans="1:16" ht="15.75" customHeight="1">
      <c r="A202" s="10" t="s">
        <v>73</v>
      </c>
      <c r="B202" s="31"/>
      <c r="C202" s="31"/>
      <c r="D202" s="31"/>
      <c r="E202" s="31"/>
      <c r="F202" s="31"/>
      <c r="G202" s="31">
        <v>22</v>
      </c>
      <c r="H202" s="51">
        <v>16</v>
      </c>
      <c r="I202" s="38"/>
      <c r="J202" s="17"/>
      <c r="K202" s="18"/>
      <c r="L202" s="59"/>
      <c r="M202" s="91">
        <v>26</v>
      </c>
      <c r="N202" s="60"/>
      <c r="O202" s="98"/>
    </row>
    <row r="203" spans="1:16" ht="15.75" customHeight="1">
      <c r="A203" s="10" t="s">
        <v>74</v>
      </c>
      <c r="B203" s="31"/>
      <c r="C203" s="31"/>
      <c r="D203" s="31"/>
      <c r="E203" s="31"/>
      <c r="F203" s="31"/>
      <c r="G203" s="31">
        <v>2</v>
      </c>
      <c r="H203" s="51">
        <v>1</v>
      </c>
      <c r="I203" s="38"/>
      <c r="J203" s="17"/>
      <c r="K203" s="18"/>
      <c r="L203" s="59"/>
      <c r="M203" s="91">
        <v>4</v>
      </c>
      <c r="N203" s="60"/>
      <c r="O203" s="98"/>
    </row>
    <row r="204" spans="1:16" ht="15.75" customHeight="1">
      <c r="A204" s="10" t="s">
        <v>75</v>
      </c>
      <c r="B204" s="115"/>
      <c r="C204" s="115"/>
      <c r="D204" s="115"/>
      <c r="E204" s="115"/>
      <c r="F204" s="115"/>
      <c r="G204" s="115">
        <v>1</v>
      </c>
      <c r="H204" s="51">
        <v>1</v>
      </c>
      <c r="I204" s="47"/>
      <c r="J204" s="48"/>
      <c r="K204" s="49"/>
      <c r="L204" s="99"/>
      <c r="M204" s="91">
        <v>1</v>
      </c>
      <c r="N204" s="100"/>
      <c r="O204" s="101"/>
    </row>
    <row r="205" spans="1:16" ht="18" customHeight="1">
      <c r="A205" s="14"/>
      <c r="B205" s="193" t="s">
        <v>37</v>
      </c>
      <c r="C205" s="193"/>
      <c r="D205" s="193"/>
      <c r="E205" s="193"/>
      <c r="F205" s="193"/>
      <c r="G205" s="193"/>
      <c r="H205" s="114">
        <f>SUM(H195:H204)</f>
        <v>249</v>
      </c>
      <c r="I205" s="15">
        <f>IF(H200=0,"",H200/B195)</f>
        <v>0.56318681318681318</v>
      </c>
      <c r="J205" s="15">
        <f>IF(H205=0,"",H205/B195)</f>
        <v>0.68406593406593408</v>
      </c>
      <c r="K205" s="15">
        <f>(J205-I205)</f>
        <v>0.12087912087912089</v>
      </c>
      <c r="L205" s="5"/>
      <c r="M205" s="6"/>
      <c r="N205" s="16"/>
      <c r="O205" s="5"/>
    </row>
    <row r="206" spans="1:16" ht="12.75" customHeight="1">
      <c r="I206" s="5"/>
      <c r="J206" s="5"/>
      <c r="L206" s="5"/>
    </row>
    <row r="207" spans="1:16" ht="12.75" customHeight="1">
      <c r="I207" s="5"/>
      <c r="J207" s="5"/>
      <c r="L207" s="5"/>
    </row>
    <row r="208" spans="1:16" ht="26.25" customHeight="1">
      <c r="A208" s="7"/>
      <c r="B208" s="217" t="s">
        <v>72</v>
      </c>
      <c r="C208" s="214"/>
      <c r="D208" s="214"/>
      <c r="E208" s="214"/>
      <c r="F208" s="214"/>
      <c r="G208" s="214"/>
      <c r="H208" s="63">
        <v>2102</v>
      </c>
      <c r="I208" s="50"/>
      <c r="J208" s="50"/>
      <c r="K208" s="50"/>
      <c r="L208" s="50"/>
      <c r="M208" s="50"/>
      <c r="N208" s="6"/>
      <c r="O208" s="6"/>
    </row>
    <row r="209" spans="1:16" ht="20.25" customHeight="1">
      <c r="A209" s="218" t="s">
        <v>1</v>
      </c>
      <c r="B209" s="197" t="s">
        <v>2</v>
      </c>
      <c r="C209" s="205"/>
      <c r="D209" s="205"/>
      <c r="E209" s="205"/>
      <c r="F209" s="205"/>
      <c r="G209" s="205"/>
      <c r="H209" s="200" t="s">
        <v>3</v>
      </c>
      <c r="I209" s="191" t="s">
        <v>4</v>
      </c>
      <c r="J209" s="191" t="s">
        <v>5</v>
      </c>
      <c r="K209" s="202" t="s">
        <v>6</v>
      </c>
      <c r="L209" s="191" t="s">
        <v>7</v>
      </c>
      <c r="M209" s="189" t="s">
        <v>8</v>
      </c>
      <c r="N209" s="189" t="s">
        <v>9</v>
      </c>
      <c r="O209" s="191" t="s">
        <v>10</v>
      </c>
    </row>
    <row r="210" spans="1:16" ht="15.75" customHeight="1">
      <c r="A210" s="204"/>
      <c r="B210" s="9" t="s">
        <v>11</v>
      </c>
      <c r="C210" s="9" t="s">
        <v>12</v>
      </c>
      <c r="D210" s="9" t="s">
        <v>13</v>
      </c>
      <c r="E210" s="9" t="s">
        <v>14</v>
      </c>
      <c r="F210" s="9" t="s">
        <v>15</v>
      </c>
      <c r="G210" s="9" t="s">
        <v>16</v>
      </c>
      <c r="H210" s="207"/>
      <c r="I210" s="204"/>
      <c r="J210" s="204"/>
      <c r="K210" s="204"/>
      <c r="L210" s="204"/>
      <c r="M210" s="204"/>
      <c r="N210" s="204"/>
      <c r="O210" s="204"/>
    </row>
    <row r="211" spans="1:16" ht="15.75" customHeight="1">
      <c r="A211" s="9">
        <v>2102</v>
      </c>
      <c r="B211" s="31">
        <v>342</v>
      </c>
      <c r="C211" s="31"/>
      <c r="D211" s="31"/>
      <c r="E211" s="31"/>
      <c r="F211" s="31"/>
      <c r="G211" s="31"/>
      <c r="H211" s="51"/>
      <c r="I211" s="32"/>
      <c r="J211" s="33"/>
      <c r="K211" s="34"/>
      <c r="L211" s="35"/>
      <c r="M211" s="36">
        <f>B211</f>
        <v>342</v>
      </c>
      <c r="N211" s="37"/>
      <c r="O211" s="35"/>
    </row>
    <row r="212" spans="1:16" ht="15.75" customHeight="1">
      <c r="A212" s="9">
        <v>2201</v>
      </c>
      <c r="B212" s="31"/>
      <c r="C212" s="31">
        <v>317</v>
      </c>
      <c r="D212" s="31"/>
      <c r="E212" s="31"/>
      <c r="F212" s="31"/>
      <c r="G212" s="31"/>
      <c r="H212" s="51"/>
      <c r="I212" s="38"/>
      <c r="J212" s="17"/>
      <c r="K212" s="39"/>
      <c r="L212" s="55">
        <f>IF(C212=0,"",C212/B211)</f>
        <v>0.92690058479532167</v>
      </c>
      <c r="M212" s="41">
        <v>337</v>
      </c>
      <c r="N212" s="56">
        <f t="shared" ref="N212:N216" si="24">IF(M212=0,"",M212/M211)</f>
        <v>0.98538011695906436</v>
      </c>
      <c r="O212" s="56">
        <f t="shared" ref="O212:O216" si="25">IF(M212=0,"",100%-N212)</f>
        <v>1.4619883040935644E-2</v>
      </c>
    </row>
    <row r="213" spans="1:16" ht="15.75" customHeight="1">
      <c r="A213" s="9">
        <v>2202</v>
      </c>
      <c r="B213" s="31"/>
      <c r="C213" s="31"/>
      <c r="D213" s="31">
        <v>282</v>
      </c>
      <c r="E213" s="31"/>
      <c r="F213" s="31"/>
      <c r="G213" s="31"/>
      <c r="H213" s="51"/>
      <c r="I213" s="38"/>
      <c r="J213" s="17"/>
      <c r="K213" s="39"/>
      <c r="L213" s="90">
        <f>IF(D213=0,"",D213/C212)</f>
        <v>0.88958990536277605</v>
      </c>
      <c r="M213" s="41">
        <v>318</v>
      </c>
      <c r="N213" s="42">
        <f t="shared" si="24"/>
        <v>0.94362017804154308</v>
      </c>
      <c r="O213" s="42">
        <f t="shared" si="25"/>
        <v>5.6379821958456922E-2</v>
      </c>
      <c r="P213" s="57">
        <f>M213/M211</f>
        <v>0.92982456140350878</v>
      </c>
    </row>
    <row r="214" spans="1:16" ht="15.75" customHeight="1">
      <c r="A214" s="9">
        <v>2301</v>
      </c>
      <c r="B214" s="31"/>
      <c r="C214" s="31"/>
      <c r="D214" s="31"/>
      <c r="E214" s="31">
        <v>278</v>
      </c>
      <c r="F214" s="31"/>
      <c r="G214" s="31"/>
      <c r="H214" s="51"/>
      <c r="I214" s="38"/>
      <c r="J214" s="17"/>
      <c r="K214" s="39"/>
      <c r="L214" s="90">
        <f>IF(E214=0,"",E214/D213)</f>
        <v>0.98581560283687941</v>
      </c>
      <c r="M214" s="41">
        <v>307</v>
      </c>
      <c r="N214" s="42">
        <f t="shared" si="24"/>
        <v>0.96540880503144655</v>
      </c>
      <c r="O214" s="42">
        <f t="shared" si="25"/>
        <v>3.4591194968553451E-2</v>
      </c>
    </row>
    <row r="215" spans="1:16" ht="15.75" customHeight="1">
      <c r="A215" s="9">
        <v>2302</v>
      </c>
      <c r="B215" s="31"/>
      <c r="C215" s="31"/>
      <c r="D215" s="31"/>
      <c r="E215" s="31"/>
      <c r="F215" s="31">
        <v>271</v>
      </c>
      <c r="G215" s="31"/>
      <c r="H215" s="51"/>
      <c r="I215" s="38"/>
      <c r="J215" s="17"/>
      <c r="K215" s="39"/>
      <c r="L215" s="90">
        <f>IF(F215=0,"",F215/E214)</f>
        <v>0.97482014388489213</v>
      </c>
      <c r="M215" s="41">
        <v>290</v>
      </c>
      <c r="N215" s="42">
        <f t="shared" si="24"/>
        <v>0.94462540716612375</v>
      </c>
      <c r="O215" s="42">
        <f t="shared" si="25"/>
        <v>5.5374592833876246E-2</v>
      </c>
    </row>
    <row r="216" spans="1:16" ht="15.75" customHeight="1">
      <c r="A216" s="66">
        <v>2401</v>
      </c>
      <c r="B216" s="31"/>
      <c r="C216" s="31"/>
      <c r="D216" s="31"/>
      <c r="E216" s="31"/>
      <c r="F216" s="31"/>
      <c r="G216" s="31">
        <v>262</v>
      </c>
      <c r="H216" s="51">
        <v>207</v>
      </c>
      <c r="I216" s="38"/>
      <c r="J216" s="17"/>
      <c r="K216" s="39"/>
      <c r="L216" s="90">
        <f>IF(G216=0,"",G216/F215)</f>
        <v>0.96678966789667897</v>
      </c>
      <c r="M216" s="91">
        <v>282</v>
      </c>
      <c r="N216" s="42">
        <f t="shared" si="24"/>
        <v>0.97241379310344822</v>
      </c>
      <c r="O216" s="42">
        <f t="shared" si="25"/>
        <v>2.7586206896551779E-2</v>
      </c>
    </row>
    <row r="217" spans="1:16" ht="15.75" customHeight="1">
      <c r="A217" s="10" t="s">
        <v>74</v>
      </c>
      <c r="B217" s="31"/>
      <c r="C217" s="31"/>
      <c r="D217" s="31"/>
      <c r="E217" s="31"/>
      <c r="F217" s="31"/>
      <c r="G217" s="31">
        <v>30</v>
      </c>
      <c r="H217" s="51">
        <v>18</v>
      </c>
      <c r="I217" s="38"/>
      <c r="J217" s="17"/>
      <c r="K217" s="18"/>
      <c r="L217" s="59"/>
      <c r="M217" s="91">
        <v>52</v>
      </c>
      <c r="N217" s="60"/>
      <c r="O217" s="98"/>
    </row>
    <row r="218" spans="1:16" ht="15.75" customHeight="1">
      <c r="A218" s="10" t="s">
        <v>75</v>
      </c>
      <c r="B218" s="31"/>
      <c r="C218" s="31"/>
      <c r="D218" s="31"/>
      <c r="E218" s="31"/>
      <c r="F218" s="31"/>
      <c r="G218" s="31">
        <v>20</v>
      </c>
      <c r="H218" s="51">
        <v>15</v>
      </c>
      <c r="I218" s="38"/>
      <c r="J218" s="17"/>
      <c r="K218" s="18"/>
      <c r="L218" s="59"/>
      <c r="M218" s="91">
        <v>23</v>
      </c>
      <c r="N218" s="60"/>
      <c r="O218" s="98"/>
    </row>
    <row r="219" spans="1:16" ht="15.75" customHeight="1">
      <c r="A219" s="10" t="s">
        <v>76</v>
      </c>
      <c r="B219" s="31"/>
      <c r="C219" s="31"/>
      <c r="D219" s="31"/>
      <c r="E219" s="31"/>
      <c r="F219" s="31"/>
      <c r="G219" s="31">
        <v>6</v>
      </c>
      <c r="H219" s="51">
        <v>7</v>
      </c>
      <c r="I219" s="38"/>
      <c r="J219" s="17"/>
      <c r="K219" s="18"/>
      <c r="L219" s="59"/>
      <c r="M219" s="91">
        <v>6</v>
      </c>
      <c r="N219" s="60"/>
      <c r="O219" s="98"/>
    </row>
    <row r="220" spans="1:16" ht="15.75" customHeight="1">
      <c r="A220" s="64" t="s">
        <v>76</v>
      </c>
      <c r="B220" s="115"/>
      <c r="C220" s="115"/>
      <c r="D220" s="115"/>
      <c r="E220" s="115"/>
      <c r="F220" s="115"/>
      <c r="G220" s="115"/>
      <c r="H220" s="51"/>
      <c r="I220" s="38"/>
      <c r="J220" s="17"/>
      <c r="K220" s="18"/>
      <c r="L220" s="59"/>
      <c r="M220" s="91"/>
      <c r="N220" s="60"/>
      <c r="O220" s="98"/>
    </row>
    <row r="221" spans="1:16" ht="18" customHeight="1">
      <c r="A221" s="10" t="s">
        <v>77</v>
      </c>
      <c r="B221" s="115"/>
      <c r="C221" s="115"/>
      <c r="D221" s="115"/>
      <c r="E221" s="115"/>
      <c r="F221" s="115"/>
      <c r="G221" s="115">
        <v>1</v>
      </c>
      <c r="H221" s="51"/>
      <c r="I221" s="47"/>
      <c r="J221" s="48"/>
      <c r="K221" s="49"/>
      <c r="L221" s="99"/>
      <c r="M221" s="91">
        <v>1</v>
      </c>
      <c r="N221" s="100"/>
      <c r="O221" s="101"/>
    </row>
    <row r="222" spans="1:16" ht="18">
      <c r="A222" s="14"/>
      <c r="B222" s="193" t="s">
        <v>37</v>
      </c>
      <c r="C222" s="193"/>
      <c r="D222" s="193"/>
      <c r="E222" s="193"/>
      <c r="F222" s="193"/>
      <c r="G222" s="193"/>
      <c r="H222" s="114">
        <f>SUM(H211:H221)</f>
        <v>247</v>
      </c>
      <c r="I222" s="15">
        <f>IF(H216=0,"",H216/B211)</f>
        <v>0.60526315789473684</v>
      </c>
      <c r="J222" s="15">
        <f>IF(H222=0,"",H222/B211)</f>
        <v>0.72222222222222221</v>
      </c>
      <c r="K222" s="15">
        <f>(J222-I222)</f>
        <v>0.11695906432748537</v>
      </c>
      <c r="L222" s="5"/>
      <c r="M222" s="6"/>
      <c r="N222" s="16"/>
      <c r="O222" s="5"/>
    </row>
    <row r="223" spans="1:16" ht="12.75" customHeight="1">
      <c r="I223" s="5"/>
      <c r="J223" s="5"/>
      <c r="L223" s="5"/>
    </row>
    <row r="224" spans="1:16" ht="26.25" customHeight="1">
      <c r="I224" s="5"/>
      <c r="J224" s="5"/>
      <c r="L224" s="5"/>
    </row>
    <row r="225" spans="1:16" ht="26.25">
      <c r="A225" s="7"/>
      <c r="B225" s="217" t="s">
        <v>72</v>
      </c>
      <c r="C225" s="214"/>
      <c r="D225" s="214"/>
      <c r="E225" s="214"/>
      <c r="F225" s="214"/>
      <c r="G225" s="214"/>
      <c r="H225" s="63">
        <v>2202</v>
      </c>
      <c r="I225" s="50"/>
      <c r="J225" s="50"/>
      <c r="K225" s="50"/>
      <c r="L225" s="50"/>
      <c r="M225" s="50"/>
      <c r="N225" s="6"/>
      <c r="O225" s="6"/>
    </row>
    <row r="226" spans="1:16" ht="20.25">
      <c r="A226" s="218" t="s">
        <v>1</v>
      </c>
      <c r="B226" s="197" t="s">
        <v>2</v>
      </c>
      <c r="C226" s="205"/>
      <c r="D226" s="205"/>
      <c r="E226" s="205"/>
      <c r="F226" s="205"/>
      <c r="G226" s="205"/>
      <c r="H226" s="200" t="s">
        <v>3</v>
      </c>
      <c r="I226" s="191" t="s">
        <v>4</v>
      </c>
      <c r="J226" s="191" t="s">
        <v>5</v>
      </c>
      <c r="K226" s="202" t="s">
        <v>6</v>
      </c>
      <c r="L226" s="191" t="s">
        <v>7</v>
      </c>
      <c r="M226" s="189" t="s">
        <v>8</v>
      </c>
      <c r="N226" s="189" t="s">
        <v>9</v>
      </c>
      <c r="O226" s="191" t="s">
        <v>10</v>
      </c>
    </row>
    <row r="227" spans="1:16" ht="15.75" customHeight="1">
      <c r="A227" s="204"/>
      <c r="B227" s="9" t="s">
        <v>11</v>
      </c>
      <c r="C227" s="9" t="s">
        <v>12</v>
      </c>
      <c r="D227" s="9" t="s">
        <v>13</v>
      </c>
      <c r="E227" s="9" t="s">
        <v>14</v>
      </c>
      <c r="F227" s="9" t="s">
        <v>15</v>
      </c>
      <c r="G227" s="9" t="s">
        <v>16</v>
      </c>
      <c r="H227" s="207"/>
      <c r="I227" s="204"/>
      <c r="J227" s="204"/>
      <c r="K227" s="204"/>
      <c r="L227" s="204"/>
      <c r="M227" s="204"/>
      <c r="N227" s="204"/>
      <c r="O227" s="204"/>
    </row>
    <row r="228" spans="1:16" ht="15.75" customHeight="1">
      <c r="A228" s="9">
        <v>2202</v>
      </c>
      <c r="B228" s="31">
        <v>329</v>
      </c>
      <c r="C228" s="31"/>
      <c r="D228" s="31"/>
      <c r="E228" s="31"/>
      <c r="F228" s="31"/>
      <c r="G228" s="31"/>
      <c r="H228" s="51"/>
      <c r="I228" s="32"/>
      <c r="J228" s="33"/>
      <c r="K228" s="34"/>
      <c r="L228" s="35"/>
      <c r="M228" s="36">
        <f>B228</f>
        <v>329</v>
      </c>
      <c r="N228" s="37"/>
      <c r="O228" s="35"/>
    </row>
    <row r="229" spans="1:16" ht="15.75" customHeight="1">
      <c r="A229" s="9">
        <v>2301</v>
      </c>
      <c r="B229" s="31"/>
      <c r="C229" s="31">
        <v>322</v>
      </c>
      <c r="D229" s="31"/>
      <c r="E229" s="31"/>
      <c r="F229" s="31"/>
      <c r="G229" s="31"/>
      <c r="H229" s="51"/>
      <c r="I229" s="38"/>
      <c r="J229" s="17"/>
      <c r="K229" s="39"/>
      <c r="L229" s="55">
        <f>IF(C229=0,"",C229/B228)</f>
        <v>0.97872340425531912</v>
      </c>
      <c r="M229" s="41">
        <v>322</v>
      </c>
      <c r="N229" s="56">
        <f t="shared" ref="N229:N233" si="26">IF(M229=0,"",M229/M228)</f>
        <v>0.97872340425531912</v>
      </c>
      <c r="O229" s="56">
        <f t="shared" ref="O229:O233" si="27">IF(M229=0,"",100%-N229)</f>
        <v>2.1276595744680882E-2</v>
      </c>
      <c r="P229" s="57">
        <f>M230/M228</f>
        <v>0.95744680851063835</v>
      </c>
    </row>
    <row r="230" spans="1:16" ht="15.75" customHeight="1">
      <c r="A230" s="9">
        <v>2302</v>
      </c>
      <c r="B230" s="31"/>
      <c r="C230" s="31"/>
      <c r="D230" s="31">
        <v>313</v>
      </c>
      <c r="E230" s="31"/>
      <c r="F230" s="31"/>
      <c r="G230" s="31"/>
      <c r="H230" s="51"/>
      <c r="I230" s="38"/>
      <c r="J230" s="17"/>
      <c r="K230" s="39"/>
      <c r="L230" s="90">
        <f>IF(D230=0,"",D230/C229)</f>
        <v>0.97204968944099379</v>
      </c>
      <c r="M230" s="41">
        <v>315</v>
      </c>
      <c r="N230" s="42">
        <f t="shared" si="26"/>
        <v>0.97826086956521741</v>
      </c>
      <c r="O230" s="42">
        <f t="shared" si="27"/>
        <v>2.1739130434782594E-2</v>
      </c>
    </row>
    <row r="231" spans="1:16" ht="15.75" customHeight="1">
      <c r="A231" s="9">
        <v>2401</v>
      </c>
      <c r="B231" s="31"/>
      <c r="C231" s="31"/>
      <c r="D231" s="31"/>
      <c r="E231" s="31">
        <v>302</v>
      </c>
      <c r="F231" s="31"/>
      <c r="G231" s="31"/>
      <c r="H231" s="51"/>
      <c r="I231" s="38"/>
      <c r="J231" s="17"/>
      <c r="K231" s="39"/>
      <c r="L231" s="90">
        <f>IF(E231=0,"",E231/D230)</f>
        <v>0.96485623003194887</v>
      </c>
      <c r="M231" s="41">
        <v>308</v>
      </c>
      <c r="N231" s="42">
        <f t="shared" si="26"/>
        <v>0.97777777777777775</v>
      </c>
      <c r="O231" s="42">
        <f t="shared" si="27"/>
        <v>2.2222222222222254E-2</v>
      </c>
    </row>
    <row r="232" spans="1:16" ht="15.75" customHeight="1">
      <c r="A232" s="9">
        <v>2402</v>
      </c>
      <c r="B232" s="31"/>
      <c r="C232" s="31"/>
      <c r="D232" s="31"/>
      <c r="E232" s="31"/>
      <c r="F232" s="31">
        <v>288</v>
      </c>
      <c r="G232" s="31"/>
      <c r="H232" s="51"/>
      <c r="I232" s="38"/>
      <c r="J232" s="17"/>
      <c r="K232" s="39"/>
      <c r="L232" s="90">
        <f>IF(F232=0,"",F232/E231)</f>
        <v>0.95364238410596025</v>
      </c>
      <c r="M232" s="41">
        <v>300</v>
      </c>
      <c r="N232" s="42">
        <f t="shared" si="26"/>
        <v>0.97402597402597402</v>
      </c>
      <c r="O232" s="42">
        <f t="shared" si="27"/>
        <v>2.5974025974025983E-2</v>
      </c>
    </row>
    <row r="233" spans="1:16" ht="15.75" customHeight="1">
      <c r="A233" s="66">
        <v>2501</v>
      </c>
      <c r="B233" s="31"/>
      <c r="C233" s="31"/>
      <c r="D233" s="31"/>
      <c r="E233" s="31"/>
      <c r="F233" s="31"/>
      <c r="G233" s="31">
        <v>277</v>
      </c>
      <c r="H233" s="51">
        <v>248</v>
      </c>
      <c r="I233" s="38"/>
      <c r="J233" s="17"/>
      <c r="K233" s="39"/>
      <c r="L233" s="90">
        <f>IF(G233=0,"",G233/F232)</f>
        <v>0.96180555555555558</v>
      </c>
      <c r="M233" s="91">
        <v>292</v>
      </c>
      <c r="N233" s="42">
        <f t="shared" si="26"/>
        <v>0.97333333333333338</v>
      </c>
      <c r="O233" s="42">
        <f t="shared" si="27"/>
        <v>2.6666666666666616E-2</v>
      </c>
    </row>
    <row r="234" spans="1:16" ht="15.75" customHeight="1">
      <c r="A234" s="10" t="s">
        <v>76</v>
      </c>
      <c r="B234" s="31"/>
      <c r="C234" s="31"/>
      <c r="D234" s="31"/>
      <c r="E234" s="31"/>
      <c r="F234" s="31"/>
      <c r="G234" s="31">
        <v>22</v>
      </c>
      <c r="H234" s="51">
        <v>14</v>
      </c>
      <c r="I234" s="38"/>
      <c r="J234" s="17"/>
      <c r="K234" s="18"/>
      <c r="L234" s="59"/>
      <c r="M234" s="91">
        <v>27</v>
      </c>
      <c r="N234" s="60"/>
      <c r="O234" s="98"/>
    </row>
    <row r="235" spans="1:16" ht="15.75" customHeight="1">
      <c r="A235" s="10" t="s">
        <v>77</v>
      </c>
      <c r="B235" s="31"/>
      <c r="C235" s="31"/>
      <c r="D235" s="31"/>
      <c r="E235" s="31"/>
      <c r="F235" s="31"/>
      <c r="G235" s="31">
        <v>13</v>
      </c>
      <c r="H235" s="51">
        <v>14</v>
      </c>
      <c r="I235" s="38"/>
      <c r="J235" s="17"/>
      <c r="K235" s="18"/>
      <c r="L235" s="59"/>
      <c r="M235" s="91">
        <v>19</v>
      </c>
      <c r="N235" s="60"/>
      <c r="O235" s="98"/>
    </row>
    <row r="236" spans="1:16" ht="15.75" customHeight="1">
      <c r="A236" s="10" t="s">
        <v>78</v>
      </c>
      <c r="B236" s="31"/>
      <c r="C236" s="31"/>
      <c r="D236" s="31"/>
      <c r="E236" s="31"/>
      <c r="F236" s="31"/>
      <c r="G236" s="31"/>
      <c r="H236" s="51"/>
      <c r="I236" s="38"/>
      <c r="J236" s="17"/>
      <c r="K236" s="18"/>
      <c r="L236" s="59"/>
      <c r="M236" s="91"/>
      <c r="N236" s="60"/>
      <c r="O236" s="98"/>
    </row>
    <row r="237" spans="1:16" ht="18" customHeight="1">
      <c r="A237" s="10" t="s">
        <v>79</v>
      </c>
      <c r="B237" s="115"/>
      <c r="C237" s="115"/>
      <c r="D237" s="115"/>
      <c r="E237" s="115"/>
      <c r="F237" s="115"/>
      <c r="G237" s="115"/>
      <c r="H237" s="51"/>
      <c r="I237" s="47"/>
      <c r="J237" s="48"/>
      <c r="K237" s="49"/>
      <c r="L237" s="99"/>
      <c r="M237" s="91"/>
      <c r="N237" s="100"/>
      <c r="O237" s="101"/>
    </row>
    <row r="238" spans="1:16" ht="18">
      <c r="A238" s="14"/>
      <c r="B238" s="193" t="s">
        <v>37</v>
      </c>
      <c r="C238" s="193"/>
      <c r="D238" s="193"/>
      <c r="E238" s="193"/>
      <c r="F238" s="193"/>
      <c r="G238" s="193"/>
      <c r="H238" s="114">
        <f>SUM(H233:H237)</f>
        <v>276</v>
      </c>
      <c r="I238" s="15">
        <f>IF(H233=0,"",H233/B228)</f>
        <v>0.75379939209726443</v>
      </c>
      <c r="J238" s="15">
        <f>IF(H238=0,"",H238/B228)</f>
        <v>0.83890577507598785</v>
      </c>
      <c r="K238" s="15">
        <f>(J238-I238)</f>
        <v>8.5106382978723416E-2</v>
      </c>
      <c r="L238" s="5"/>
      <c r="M238" s="6"/>
      <c r="N238" s="16"/>
      <c r="O238" s="5"/>
    </row>
    <row r="239" spans="1:16" ht="12.75" customHeight="1">
      <c r="I239" s="5"/>
      <c r="J239" s="5"/>
      <c r="L239" s="5"/>
    </row>
    <row r="240" spans="1:16" ht="12.75">
      <c r="I240" s="5"/>
      <c r="J240" s="5"/>
      <c r="L240" s="5"/>
      <c r="P240" s="76"/>
    </row>
    <row r="241" spans="1:16" ht="26.25">
      <c r="A241" s="7"/>
      <c r="B241" s="217" t="s">
        <v>72</v>
      </c>
      <c r="C241" s="214"/>
      <c r="D241" s="214"/>
      <c r="E241" s="214"/>
      <c r="F241" s="214"/>
      <c r="G241" s="214"/>
      <c r="H241" s="63">
        <v>2302</v>
      </c>
      <c r="I241" s="50"/>
      <c r="J241" s="50"/>
      <c r="K241" s="50"/>
      <c r="L241" s="50"/>
      <c r="M241" s="50"/>
      <c r="N241" s="6"/>
      <c r="O241" s="6"/>
      <c r="P241" s="76"/>
    </row>
    <row r="242" spans="1:16" ht="20.25">
      <c r="A242" s="218" t="s">
        <v>1</v>
      </c>
      <c r="B242" s="197" t="s">
        <v>2</v>
      </c>
      <c r="C242" s="205"/>
      <c r="D242" s="205"/>
      <c r="E242" s="205"/>
      <c r="F242" s="205"/>
      <c r="G242" s="205"/>
      <c r="H242" s="200" t="s">
        <v>3</v>
      </c>
      <c r="I242" s="191" t="s">
        <v>4</v>
      </c>
      <c r="J242" s="191" t="s">
        <v>5</v>
      </c>
      <c r="K242" s="202" t="s">
        <v>6</v>
      </c>
      <c r="L242" s="191" t="s">
        <v>7</v>
      </c>
      <c r="M242" s="189" t="s">
        <v>8</v>
      </c>
      <c r="N242" s="189" t="s">
        <v>9</v>
      </c>
      <c r="O242" s="191" t="s">
        <v>10</v>
      </c>
      <c r="P242" s="76"/>
    </row>
    <row r="243" spans="1:16" ht="15.75">
      <c r="A243" s="204"/>
      <c r="B243" s="9" t="s">
        <v>11</v>
      </c>
      <c r="C243" s="9" t="s">
        <v>12</v>
      </c>
      <c r="D243" s="9" t="s">
        <v>13</v>
      </c>
      <c r="E243" s="9" t="s">
        <v>14</v>
      </c>
      <c r="F243" s="9" t="s">
        <v>15</v>
      </c>
      <c r="G243" s="9" t="s">
        <v>16</v>
      </c>
      <c r="H243" s="207"/>
      <c r="I243" s="204"/>
      <c r="J243" s="204"/>
      <c r="K243" s="204"/>
      <c r="L243" s="204"/>
      <c r="M243" s="204"/>
      <c r="N243" s="204"/>
      <c r="O243" s="204"/>
      <c r="P243" s="76"/>
    </row>
    <row r="244" spans="1:16" ht="15.75">
      <c r="A244" s="9">
        <v>2302</v>
      </c>
      <c r="B244" s="31">
        <v>380</v>
      </c>
      <c r="C244" s="31"/>
      <c r="D244" s="31"/>
      <c r="E244" s="31"/>
      <c r="F244" s="31"/>
      <c r="G244" s="31"/>
      <c r="H244" s="51"/>
      <c r="I244" s="32"/>
      <c r="J244" s="33"/>
      <c r="K244" s="34"/>
      <c r="L244" s="35"/>
      <c r="M244" s="36">
        <f>B244</f>
        <v>380</v>
      </c>
      <c r="N244" s="37"/>
      <c r="O244" s="35"/>
      <c r="P244" s="76"/>
    </row>
    <row r="245" spans="1:16" ht="15.75">
      <c r="A245" s="9">
        <v>2401</v>
      </c>
      <c r="B245" s="31"/>
      <c r="C245" s="31">
        <v>365</v>
      </c>
      <c r="D245" s="31"/>
      <c r="E245" s="31"/>
      <c r="F245" s="31"/>
      <c r="G245" s="31"/>
      <c r="H245" s="51"/>
      <c r="I245" s="38"/>
      <c r="J245" s="17"/>
      <c r="K245" s="39"/>
      <c r="L245" s="55">
        <f>IF(C245=0,"",C245/B244)</f>
        <v>0.96052631578947367</v>
      </c>
      <c r="M245" s="41">
        <v>369</v>
      </c>
      <c r="N245" s="56">
        <f>IF(M245=0,"",M245/M244)</f>
        <v>0.97105263157894739</v>
      </c>
      <c r="O245" s="56">
        <f t="shared" ref="O245:O249" si="28">IF(M245=0,"",100%-N245)</f>
        <v>2.8947368421052611E-2</v>
      </c>
      <c r="P245" s="57">
        <f>M246/M244</f>
        <v>0.93421052631578949</v>
      </c>
    </row>
    <row r="246" spans="1:16" ht="15.75">
      <c r="A246" s="9">
        <v>2402</v>
      </c>
      <c r="B246" s="31"/>
      <c r="C246" s="31"/>
      <c r="D246" s="31">
        <v>338</v>
      </c>
      <c r="E246" s="31"/>
      <c r="F246" s="31"/>
      <c r="G246" s="31"/>
      <c r="H246" s="51"/>
      <c r="I246" s="38"/>
      <c r="J246" s="17"/>
      <c r="K246" s="39"/>
      <c r="L246" s="90">
        <f>IF(D246=0,"",D246/C245)</f>
        <v>0.92602739726027394</v>
      </c>
      <c r="M246" s="41">
        <v>355</v>
      </c>
      <c r="N246" s="42">
        <f t="shared" ref="N246:N249" si="29">IF(M246=0,"",M246/M245)</f>
        <v>0.96205962059620598</v>
      </c>
      <c r="O246" s="42">
        <f t="shared" si="28"/>
        <v>3.7940379403794022E-2</v>
      </c>
      <c r="P246" s="76"/>
    </row>
    <row r="247" spans="1:16" ht="15.75">
      <c r="A247" s="9">
        <v>2501</v>
      </c>
      <c r="B247" s="31"/>
      <c r="C247" s="31"/>
      <c r="D247" s="31"/>
      <c r="E247" s="31">
        <v>321</v>
      </c>
      <c r="F247" s="31"/>
      <c r="G247" s="31"/>
      <c r="H247" s="51"/>
      <c r="I247" s="38"/>
      <c r="J247" s="17"/>
      <c r="K247" s="39"/>
      <c r="L247" s="90">
        <f>IF(E247=0,"",E247/D246)</f>
        <v>0.94970414201183428</v>
      </c>
      <c r="M247" s="41">
        <v>343</v>
      </c>
      <c r="N247" s="42">
        <f t="shared" si="29"/>
        <v>0.96619718309859159</v>
      </c>
      <c r="O247" s="42">
        <f t="shared" si="28"/>
        <v>3.3802816901408406E-2</v>
      </c>
      <c r="P247" s="76"/>
    </row>
    <row r="248" spans="1:16" ht="15.75">
      <c r="A248" s="9">
        <v>2502</v>
      </c>
      <c r="B248" s="31"/>
      <c r="C248" s="31"/>
      <c r="D248" s="31"/>
      <c r="E248" s="31"/>
      <c r="F248" s="31">
        <v>309</v>
      </c>
      <c r="G248" s="31"/>
      <c r="H248" s="51"/>
      <c r="I248" s="38"/>
      <c r="J248" s="17"/>
      <c r="K248" s="39"/>
      <c r="L248" s="90">
        <f>IF(F248=0,"",F248/E247)</f>
        <v>0.96261682242990654</v>
      </c>
      <c r="M248" s="41">
        <v>328</v>
      </c>
      <c r="N248" s="42">
        <f t="shared" si="29"/>
        <v>0.95626822157434399</v>
      </c>
      <c r="O248" s="42">
        <f t="shared" si="28"/>
        <v>4.3731778425656009E-2</v>
      </c>
      <c r="P248" s="76"/>
    </row>
    <row r="249" spans="1:16" ht="15.75">
      <c r="A249" s="66">
        <v>2601</v>
      </c>
      <c r="B249" s="31"/>
      <c r="C249" s="31"/>
      <c r="D249" s="31"/>
      <c r="E249" s="31"/>
      <c r="F249" s="31"/>
      <c r="G249" s="31">
        <v>293</v>
      </c>
      <c r="H249" s="51">
        <v>251</v>
      </c>
      <c r="I249" s="38"/>
      <c r="J249" s="17"/>
      <c r="K249" s="39"/>
      <c r="L249" s="90">
        <f>IF(G249=0,"",G249/F248)</f>
        <v>0.94822006472491904</v>
      </c>
      <c r="M249" s="91">
        <v>313</v>
      </c>
      <c r="N249" s="42">
        <f t="shared" si="29"/>
        <v>0.95426829268292679</v>
      </c>
      <c r="O249" s="42">
        <f t="shared" si="28"/>
        <v>4.5731707317073211E-2</v>
      </c>
      <c r="P249" s="76"/>
    </row>
    <row r="250" spans="1:16" ht="15.75">
      <c r="A250" s="64" t="s">
        <v>78</v>
      </c>
      <c r="B250" s="31"/>
      <c r="C250" s="31"/>
      <c r="D250" s="31"/>
      <c r="E250" s="31"/>
      <c r="F250" s="31"/>
      <c r="G250" s="31"/>
      <c r="H250" s="51"/>
      <c r="I250" s="38"/>
      <c r="J250" s="17"/>
      <c r="K250" s="18"/>
      <c r="L250" s="59"/>
      <c r="M250" s="91"/>
      <c r="N250" s="60"/>
      <c r="O250" s="98"/>
      <c r="P250" s="76"/>
    </row>
    <row r="251" spans="1:16" ht="15.75">
      <c r="A251" s="64" t="s">
        <v>79</v>
      </c>
      <c r="B251" s="31"/>
      <c r="C251" s="31"/>
      <c r="D251" s="31"/>
      <c r="E251" s="31"/>
      <c r="F251" s="31"/>
      <c r="G251" s="31"/>
      <c r="H251" s="51"/>
      <c r="I251" s="38"/>
      <c r="J251" s="17"/>
      <c r="K251" s="18"/>
      <c r="L251" s="59"/>
      <c r="M251" s="91"/>
      <c r="N251" s="60"/>
      <c r="O251" s="98"/>
      <c r="P251" s="76"/>
    </row>
    <row r="252" spans="1:16" ht="15.75">
      <c r="A252" s="64" t="s">
        <v>80</v>
      </c>
      <c r="B252" s="31"/>
      <c r="C252" s="31"/>
      <c r="D252" s="31"/>
      <c r="E252" s="31"/>
      <c r="F252" s="31"/>
      <c r="G252" s="31"/>
      <c r="H252" s="51"/>
      <c r="I252" s="38"/>
      <c r="J252" s="17"/>
      <c r="K252" s="18"/>
      <c r="L252" s="59"/>
      <c r="M252" s="91"/>
      <c r="N252" s="60"/>
      <c r="O252" s="98"/>
      <c r="P252" s="76"/>
    </row>
    <row r="253" spans="1:16" ht="18" customHeight="1">
      <c r="A253" s="64" t="s">
        <v>81</v>
      </c>
      <c r="B253" s="115"/>
      <c r="C253" s="115"/>
      <c r="D253" s="115"/>
      <c r="E253" s="115"/>
      <c r="F253" s="115"/>
      <c r="G253" s="115"/>
      <c r="H253" s="51"/>
      <c r="I253" s="47"/>
      <c r="J253" s="48"/>
      <c r="K253" s="49"/>
      <c r="L253" s="99"/>
      <c r="M253" s="91"/>
      <c r="N253" s="100"/>
      <c r="O253" s="101"/>
      <c r="P253" s="76"/>
    </row>
    <row r="254" spans="1:16" s="181" customFormat="1" ht="18">
      <c r="A254" s="14"/>
      <c r="B254" s="193" t="s">
        <v>37</v>
      </c>
      <c r="C254" s="193"/>
      <c r="D254" s="193"/>
      <c r="E254" s="193"/>
      <c r="F254" s="193"/>
      <c r="G254" s="193"/>
      <c r="H254" s="114">
        <f>SUM(H249:H253)</f>
        <v>251</v>
      </c>
      <c r="I254" s="15">
        <f>IF(H249=0,"",H249/B244)</f>
        <v>0.66052631578947374</v>
      </c>
      <c r="J254" s="15">
        <f>IF(H254=0,"",H254/B244)</f>
        <v>0.66052631578947374</v>
      </c>
      <c r="K254" s="15">
        <f>(J254-I254)</f>
        <v>0</v>
      </c>
      <c r="L254" s="5"/>
      <c r="M254" s="6"/>
      <c r="N254" s="16"/>
      <c r="O254" s="5"/>
    </row>
    <row r="255" spans="1:16" ht="12.75" customHeight="1">
      <c r="A255" s="14"/>
      <c r="B255" s="183"/>
      <c r="C255" s="183"/>
      <c r="D255" s="183"/>
      <c r="E255" s="183"/>
      <c r="F255" s="183"/>
      <c r="G255" s="183"/>
      <c r="H255" s="184"/>
      <c r="I255" s="185"/>
      <c r="J255" s="185"/>
      <c r="K255" s="185"/>
      <c r="L255" s="5"/>
      <c r="M255" s="6"/>
      <c r="N255" s="16"/>
      <c r="O255" s="5"/>
    </row>
    <row r="256" spans="1:16" s="181" customFormat="1" ht="12.75">
      <c r="A256"/>
      <c r="B256"/>
      <c r="C256"/>
      <c r="D256"/>
      <c r="E256"/>
      <c r="F256"/>
      <c r="G256"/>
      <c r="H256" s="128"/>
      <c r="I256" s="5"/>
      <c r="J256" s="5"/>
      <c r="K256"/>
      <c r="L256" s="5"/>
      <c r="M256"/>
      <c r="N256"/>
      <c r="O256"/>
    </row>
    <row r="257" spans="1:16" s="181" customFormat="1" ht="26.25">
      <c r="A257" s="7"/>
      <c r="B257" s="217" t="s">
        <v>72</v>
      </c>
      <c r="C257" s="214"/>
      <c r="D257" s="214"/>
      <c r="E257" s="214"/>
      <c r="F257" s="214"/>
      <c r="G257" s="214"/>
      <c r="H257" s="63">
        <v>2401</v>
      </c>
      <c r="I257" s="50"/>
      <c r="J257" s="50"/>
      <c r="K257" s="50"/>
      <c r="L257" s="50"/>
      <c r="M257" s="50"/>
      <c r="N257" s="6"/>
      <c r="O257" s="6"/>
    </row>
    <row r="258" spans="1:16" s="181" customFormat="1" ht="20.25">
      <c r="A258" s="218" t="s">
        <v>1</v>
      </c>
      <c r="B258" s="197" t="s">
        <v>2</v>
      </c>
      <c r="C258" s="205"/>
      <c r="D258" s="205"/>
      <c r="E258" s="205"/>
      <c r="F258" s="205"/>
      <c r="G258" s="205"/>
      <c r="H258" s="200" t="s">
        <v>3</v>
      </c>
      <c r="I258" s="191" t="s">
        <v>4</v>
      </c>
      <c r="J258" s="191" t="s">
        <v>5</v>
      </c>
      <c r="K258" s="202" t="s">
        <v>6</v>
      </c>
      <c r="L258" s="191" t="s">
        <v>7</v>
      </c>
      <c r="M258" s="189" t="s">
        <v>8</v>
      </c>
      <c r="N258" s="189" t="s">
        <v>9</v>
      </c>
      <c r="O258" s="191" t="s">
        <v>10</v>
      </c>
    </row>
    <row r="259" spans="1:16" s="181" customFormat="1" ht="15.75">
      <c r="A259" s="204"/>
      <c r="B259" s="9" t="s">
        <v>11</v>
      </c>
      <c r="C259" s="9" t="s">
        <v>12</v>
      </c>
      <c r="D259" s="9" t="s">
        <v>13</v>
      </c>
      <c r="E259" s="9" t="s">
        <v>14</v>
      </c>
      <c r="F259" s="9" t="s">
        <v>15</v>
      </c>
      <c r="G259" s="9" t="s">
        <v>16</v>
      </c>
      <c r="H259" s="207"/>
      <c r="I259" s="204"/>
      <c r="J259" s="204"/>
      <c r="K259" s="204"/>
      <c r="L259" s="204"/>
      <c r="M259" s="204"/>
      <c r="N259" s="204"/>
      <c r="O259" s="204"/>
    </row>
    <row r="260" spans="1:16" s="181" customFormat="1" ht="15.75">
      <c r="A260" s="9">
        <v>2401</v>
      </c>
      <c r="B260" s="31">
        <v>9</v>
      </c>
      <c r="C260" s="31"/>
      <c r="D260" s="31"/>
      <c r="E260" s="31"/>
      <c r="F260" s="31"/>
      <c r="G260" s="31"/>
      <c r="H260" s="51"/>
      <c r="I260" s="32"/>
      <c r="J260" s="33"/>
      <c r="K260" s="34"/>
      <c r="L260" s="35"/>
      <c r="M260" s="36">
        <f>B260</f>
        <v>9</v>
      </c>
      <c r="N260" s="37"/>
      <c r="O260" s="35"/>
    </row>
    <row r="261" spans="1:16" s="181" customFormat="1" ht="15.75">
      <c r="A261" s="9">
        <v>2402</v>
      </c>
      <c r="B261" s="31"/>
      <c r="C261" s="31">
        <v>8</v>
      </c>
      <c r="D261" s="31"/>
      <c r="E261" s="31"/>
      <c r="F261" s="31"/>
      <c r="G261" s="31"/>
      <c r="H261" s="51"/>
      <c r="I261" s="38"/>
      <c r="J261" s="17"/>
      <c r="K261" s="39"/>
      <c r="L261" s="55">
        <f>IF(C261=0,"",C261/B260)</f>
        <v>0.88888888888888884</v>
      </c>
      <c r="M261" s="41">
        <v>8</v>
      </c>
      <c r="N261" s="56">
        <f t="shared" ref="N261:N265" si="30">IF(M261=0,"",M261/M260)</f>
        <v>0.88888888888888884</v>
      </c>
      <c r="O261" s="56">
        <f t="shared" ref="O261:O265" si="31">IF(M261=0,"",100%-N261)</f>
        <v>0.11111111111111116</v>
      </c>
      <c r="P261" s="57">
        <f>M262/M260</f>
        <v>0.77777777777777779</v>
      </c>
    </row>
    <row r="262" spans="1:16" s="181" customFormat="1" ht="15.75">
      <c r="A262" s="9">
        <v>2501</v>
      </c>
      <c r="B262" s="31"/>
      <c r="C262" s="31"/>
      <c r="D262" s="31">
        <v>7</v>
      </c>
      <c r="E262" s="31"/>
      <c r="F262" s="31"/>
      <c r="G262" s="31"/>
      <c r="H262" s="51"/>
      <c r="I262" s="38"/>
      <c r="J262" s="17"/>
      <c r="K262" s="39"/>
      <c r="L262" s="90">
        <f>IF(D262=0,"",D262/C261)</f>
        <v>0.875</v>
      </c>
      <c r="M262" s="41">
        <v>7</v>
      </c>
      <c r="N262" s="42">
        <f t="shared" si="30"/>
        <v>0.875</v>
      </c>
      <c r="O262" s="42">
        <f t="shared" si="31"/>
        <v>0.125</v>
      </c>
    </row>
    <row r="263" spans="1:16" s="181" customFormat="1" ht="15.75">
      <c r="A263" s="9">
        <v>2502</v>
      </c>
      <c r="B263" s="31"/>
      <c r="C263" s="31"/>
      <c r="D263" s="31"/>
      <c r="E263" s="31">
        <v>4</v>
      </c>
      <c r="F263" s="31"/>
      <c r="G263" s="31"/>
      <c r="H263" s="51"/>
      <c r="I263" s="38"/>
      <c r="J263" s="17"/>
      <c r="K263" s="39"/>
      <c r="L263" s="90">
        <f>IF(E263=0,"",E263/D262)</f>
        <v>0.5714285714285714</v>
      </c>
      <c r="M263" s="41">
        <v>4</v>
      </c>
      <c r="N263" s="42">
        <f t="shared" si="30"/>
        <v>0.5714285714285714</v>
      </c>
      <c r="O263" s="42">
        <f t="shared" si="31"/>
        <v>0.4285714285714286</v>
      </c>
    </row>
    <row r="264" spans="1:16" s="181" customFormat="1" ht="15.75">
      <c r="A264" s="66">
        <v>2601</v>
      </c>
      <c r="B264" s="31"/>
      <c r="C264" s="31"/>
      <c r="D264" s="31"/>
      <c r="E264" s="31"/>
      <c r="F264" s="31">
        <v>4</v>
      </c>
      <c r="G264" s="31"/>
      <c r="H264" s="51"/>
      <c r="I264" s="38"/>
      <c r="J264" s="17"/>
      <c r="K264" s="39"/>
      <c r="L264" s="90">
        <f>IF(F264=0,"",F264/E263)</f>
        <v>1</v>
      </c>
      <c r="M264" s="41">
        <v>4</v>
      </c>
      <c r="N264" s="42">
        <f t="shared" si="30"/>
        <v>1</v>
      </c>
      <c r="O264" s="42">
        <f t="shared" si="31"/>
        <v>0</v>
      </c>
    </row>
    <row r="265" spans="1:16" s="181" customFormat="1" ht="15.75">
      <c r="A265" s="64" t="s">
        <v>78</v>
      </c>
      <c r="B265" s="31"/>
      <c r="C265" s="31"/>
      <c r="D265" s="31"/>
      <c r="E265" s="31"/>
      <c r="F265" s="31"/>
      <c r="G265" s="31"/>
      <c r="H265" s="51"/>
      <c r="I265" s="38"/>
      <c r="J265" s="17"/>
      <c r="K265" s="39"/>
      <c r="L265" s="90" t="str">
        <f>IF(G265=0,"",G265/F264)</f>
        <v/>
      </c>
      <c r="M265" s="91"/>
      <c r="N265" s="42" t="str">
        <f t="shared" si="30"/>
        <v/>
      </c>
      <c r="O265" s="42" t="str">
        <f t="shared" si="31"/>
        <v/>
      </c>
    </row>
    <row r="266" spans="1:16" s="181" customFormat="1" ht="15.75">
      <c r="A266" s="64" t="s">
        <v>79</v>
      </c>
      <c r="B266" s="31"/>
      <c r="C266" s="31"/>
      <c r="D266" s="31"/>
      <c r="E266" s="31"/>
      <c r="F266" s="31"/>
      <c r="G266" s="31"/>
      <c r="H266" s="51"/>
      <c r="I266" s="38"/>
      <c r="J266" s="17"/>
      <c r="K266" s="18"/>
      <c r="L266" s="59"/>
      <c r="M266" s="91"/>
      <c r="N266" s="60"/>
      <c r="O266" s="98"/>
    </row>
    <row r="267" spans="1:16" s="181" customFormat="1" ht="15.75">
      <c r="A267" s="64" t="s">
        <v>80</v>
      </c>
      <c r="B267" s="31"/>
      <c r="C267" s="31"/>
      <c r="D267" s="31"/>
      <c r="E267" s="31"/>
      <c r="F267" s="31"/>
      <c r="G267" s="31"/>
      <c r="H267" s="51"/>
      <c r="I267" s="38"/>
      <c r="J267" s="17"/>
      <c r="K267" s="18"/>
      <c r="L267" s="59"/>
      <c r="M267" s="91"/>
      <c r="N267" s="60"/>
      <c r="O267" s="98"/>
    </row>
    <row r="268" spans="1:16" s="181" customFormat="1" ht="15.75">
      <c r="A268" s="64" t="s">
        <v>81</v>
      </c>
      <c r="B268" s="31"/>
      <c r="C268" s="31"/>
      <c r="D268" s="31"/>
      <c r="E268" s="31"/>
      <c r="F268" s="31"/>
      <c r="G268" s="31"/>
      <c r="H268" s="51"/>
      <c r="I268" s="38"/>
      <c r="J268" s="17"/>
      <c r="K268" s="18"/>
      <c r="L268" s="59"/>
      <c r="M268" s="91"/>
      <c r="N268" s="60"/>
      <c r="O268" s="98"/>
    </row>
    <row r="269" spans="1:16" s="181" customFormat="1" ht="15.75">
      <c r="A269" s="64" t="s">
        <v>82</v>
      </c>
      <c r="B269" s="115"/>
      <c r="C269" s="115"/>
      <c r="D269" s="115"/>
      <c r="E269" s="115"/>
      <c r="F269" s="115"/>
      <c r="G269" s="115"/>
      <c r="H269" s="51"/>
      <c r="I269" s="47"/>
      <c r="J269" s="48"/>
      <c r="K269" s="49"/>
      <c r="L269" s="99"/>
      <c r="M269" s="91"/>
      <c r="N269" s="100"/>
      <c r="O269" s="101"/>
    </row>
    <row r="270" spans="1:16" s="181" customFormat="1" ht="18">
      <c r="A270" s="14"/>
      <c r="B270" s="193" t="s">
        <v>37</v>
      </c>
      <c r="C270" s="193"/>
      <c r="D270" s="193"/>
      <c r="E270" s="193"/>
      <c r="F270" s="193"/>
      <c r="G270" s="193"/>
      <c r="H270" s="114">
        <f>SUM(H260:H269)</f>
        <v>0</v>
      </c>
      <c r="I270" s="15" t="str">
        <f>IF(H268=0,"",H268/B260)</f>
        <v/>
      </c>
      <c r="J270" s="15" t="str">
        <f>IF(H270=0,"",H270/B260)</f>
        <v/>
      </c>
      <c r="K270" s="15"/>
      <c r="L270" s="5"/>
      <c r="M270" s="6"/>
      <c r="N270" s="16"/>
      <c r="O270" s="5"/>
    </row>
    <row r="271" spans="1:16" ht="12.75" customHeight="1">
      <c r="A271" s="14"/>
      <c r="B271" s="183"/>
      <c r="C271" s="183"/>
      <c r="D271" s="183"/>
      <c r="E271" s="183"/>
      <c r="F271" s="183"/>
      <c r="G271" s="183"/>
      <c r="H271" s="184"/>
      <c r="I271" s="185"/>
      <c r="J271" s="185"/>
      <c r="K271" s="185"/>
      <c r="L271" s="5"/>
      <c r="M271" s="6"/>
      <c r="N271" s="16"/>
      <c r="O271" s="5"/>
    </row>
    <row r="272" spans="1:16" ht="12.75">
      <c r="I272" s="5"/>
      <c r="J272" s="5"/>
      <c r="L272" s="5"/>
      <c r="P272" s="81"/>
    </row>
    <row r="273" spans="1:16" ht="26.25">
      <c r="A273" s="7"/>
      <c r="B273" s="217" t="s">
        <v>72</v>
      </c>
      <c r="C273" s="214"/>
      <c r="D273" s="214"/>
      <c r="E273" s="214"/>
      <c r="F273" s="214"/>
      <c r="G273" s="214"/>
      <c r="H273" s="63">
        <v>2402</v>
      </c>
      <c r="I273" s="50"/>
      <c r="J273" s="50"/>
      <c r="K273" s="50"/>
      <c r="L273" s="50"/>
      <c r="M273" s="50"/>
      <c r="N273" s="6"/>
      <c r="O273" s="6"/>
      <c r="P273" s="81"/>
    </row>
    <row r="274" spans="1:16" ht="20.25">
      <c r="A274" s="218" t="s">
        <v>1</v>
      </c>
      <c r="B274" s="197" t="s">
        <v>2</v>
      </c>
      <c r="C274" s="205"/>
      <c r="D274" s="205"/>
      <c r="E274" s="205"/>
      <c r="F274" s="205"/>
      <c r="G274" s="205"/>
      <c r="H274" s="200" t="s">
        <v>3</v>
      </c>
      <c r="I274" s="191" t="s">
        <v>4</v>
      </c>
      <c r="J274" s="191" t="s">
        <v>5</v>
      </c>
      <c r="K274" s="202" t="s">
        <v>6</v>
      </c>
      <c r="L274" s="191" t="s">
        <v>7</v>
      </c>
      <c r="M274" s="189" t="s">
        <v>8</v>
      </c>
      <c r="N274" s="189" t="s">
        <v>9</v>
      </c>
      <c r="O274" s="191" t="s">
        <v>10</v>
      </c>
      <c r="P274" s="81"/>
    </row>
    <row r="275" spans="1:16" ht="15.75">
      <c r="A275" s="204"/>
      <c r="B275" s="9" t="s">
        <v>11</v>
      </c>
      <c r="C275" s="9" t="s">
        <v>12</v>
      </c>
      <c r="D275" s="9" t="s">
        <v>13</v>
      </c>
      <c r="E275" s="9" t="s">
        <v>14</v>
      </c>
      <c r="F275" s="9" t="s">
        <v>15</v>
      </c>
      <c r="G275" s="9" t="s">
        <v>16</v>
      </c>
      <c r="H275" s="207"/>
      <c r="I275" s="204"/>
      <c r="J275" s="204"/>
      <c r="K275" s="204"/>
      <c r="L275" s="204"/>
      <c r="M275" s="204"/>
      <c r="N275" s="204"/>
      <c r="O275" s="204"/>
      <c r="P275" s="81"/>
    </row>
    <row r="276" spans="1:16" ht="15.75">
      <c r="A276" s="9">
        <v>2402</v>
      </c>
      <c r="B276" s="31">
        <v>520</v>
      </c>
      <c r="C276" s="31"/>
      <c r="D276" s="31"/>
      <c r="E276" s="31"/>
      <c r="F276" s="31"/>
      <c r="G276" s="31"/>
      <c r="H276" s="51"/>
      <c r="I276" s="32"/>
      <c r="J276" s="33"/>
      <c r="K276" s="34"/>
      <c r="L276" s="35"/>
      <c r="M276" s="36">
        <f>B276</f>
        <v>520</v>
      </c>
      <c r="N276" s="37"/>
      <c r="O276" s="35"/>
      <c r="P276" s="81"/>
    </row>
    <row r="277" spans="1:16" ht="15.75">
      <c r="A277" s="9">
        <v>2501</v>
      </c>
      <c r="B277" s="31"/>
      <c r="C277" s="31">
        <v>462</v>
      </c>
      <c r="D277" s="31"/>
      <c r="E277" s="31"/>
      <c r="F277" s="31"/>
      <c r="G277" s="31"/>
      <c r="H277" s="51"/>
      <c r="I277" s="38"/>
      <c r="J277" s="17"/>
      <c r="K277" s="39"/>
      <c r="L277" s="55">
        <f>IF(C277=0,"",C277/B276)</f>
        <v>0.88846153846153841</v>
      </c>
      <c r="M277" s="41">
        <v>468</v>
      </c>
      <c r="N277" s="56">
        <f t="shared" ref="N277:N281" si="32">IF(M277=0,"",M277/M276)</f>
        <v>0.9</v>
      </c>
      <c r="O277" s="56">
        <f t="shared" ref="O277:O281" si="33">IF(M277=0,"",100%-N277)</f>
        <v>9.9999999999999978E-2</v>
      </c>
      <c r="P277" s="57">
        <f>M278/M276</f>
        <v>0.84423076923076923</v>
      </c>
    </row>
    <row r="278" spans="1:16" ht="15.75">
      <c r="A278" s="9">
        <v>2502</v>
      </c>
      <c r="B278" s="31"/>
      <c r="C278" s="31"/>
      <c r="D278" s="31">
        <v>408</v>
      </c>
      <c r="E278" s="31"/>
      <c r="F278" s="31"/>
      <c r="G278" s="31"/>
      <c r="H278" s="51"/>
      <c r="I278" s="38"/>
      <c r="J278" s="17"/>
      <c r="K278" s="39"/>
      <c r="L278" s="90">
        <f>IF(D278=0,"",D278/C277)</f>
        <v>0.88311688311688308</v>
      </c>
      <c r="M278" s="41">
        <v>439</v>
      </c>
      <c r="N278" s="42">
        <f t="shared" si="32"/>
        <v>0.93803418803418803</v>
      </c>
      <c r="O278" s="42">
        <f t="shared" si="33"/>
        <v>6.1965811965811968E-2</v>
      </c>
      <c r="P278" s="81"/>
    </row>
    <row r="279" spans="1:16" ht="15.75">
      <c r="A279" s="66">
        <v>2601</v>
      </c>
      <c r="B279" s="31"/>
      <c r="C279" s="31"/>
      <c r="D279" s="31"/>
      <c r="E279" s="31">
        <v>389</v>
      </c>
      <c r="F279" s="31"/>
      <c r="G279" s="31"/>
      <c r="H279" s="51"/>
      <c r="I279" s="38"/>
      <c r="J279" s="17"/>
      <c r="K279" s="39"/>
      <c r="L279" s="90">
        <f>IF(E279=0,"",E279/D278)</f>
        <v>0.95343137254901966</v>
      </c>
      <c r="M279" s="41">
        <v>411</v>
      </c>
      <c r="N279" s="42">
        <f t="shared" si="32"/>
        <v>0.9362186788154897</v>
      </c>
      <c r="O279" s="42">
        <f t="shared" si="33"/>
        <v>6.3781321184510298E-2</v>
      </c>
      <c r="P279" s="81"/>
    </row>
    <row r="280" spans="1:16" ht="15.75">
      <c r="A280" s="64" t="s">
        <v>78</v>
      </c>
      <c r="B280" s="31"/>
      <c r="C280" s="31"/>
      <c r="D280" s="31"/>
      <c r="E280" s="31"/>
      <c r="F280" s="31"/>
      <c r="G280" s="31"/>
      <c r="H280" s="51"/>
      <c r="I280" s="38"/>
      <c r="J280" s="17"/>
      <c r="K280" s="39"/>
      <c r="L280" s="90" t="str">
        <f>IF(F280=0,"",F280/E279)</f>
        <v/>
      </c>
      <c r="M280" s="41"/>
      <c r="N280" s="42" t="str">
        <f t="shared" si="32"/>
        <v/>
      </c>
      <c r="O280" s="42" t="str">
        <f t="shared" si="33"/>
        <v/>
      </c>
      <c r="P280" s="81"/>
    </row>
    <row r="281" spans="1:16" ht="15.75">
      <c r="A281" s="64" t="s">
        <v>79</v>
      </c>
      <c r="B281" s="31"/>
      <c r="C281" s="31"/>
      <c r="D281" s="31"/>
      <c r="E281" s="31"/>
      <c r="F281" s="31"/>
      <c r="G281" s="31"/>
      <c r="H281" s="51"/>
      <c r="I281" s="38"/>
      <c r="J281" s="17"/>
      <c r="K281" s="39"/>
      <c r="L281" s="90" t="str">
        <f>IF(G281=0,"",G281/F280)</f>
        <v/>
      </c>
      <c r="M281" s="91"/>
      <c r="N281" s="42" t="str">
        <f t="shared" si="32"/>
        <v/>
      </c>
      <c r="O281" s="42" t="str">
        <f t="shared" si="33"/>
        <v/>
      </c>
      <c r="P281" s="81"/>
    </row>
    <row r="282" spans="1:16" ht="15.75">
      <c r="A282" s="64" t="s">
        <v>80</v>
      </c>
      <c r="B282" s="31"/>
      <c r="C282" s="31"/>
      <c r="D282" s="31"/>
      <c r="E282" s="31"/>
      <c r="F282" s="31"/>
      <c r="G282" s="31"/>
      <c r="H282" s="51"/>
      <c r="I282" s="38"/>
      <c r="J282" s="17"/>
      <c r="K282" s="18"/>
      <c r="L282" s="59"/>
      <c r="M282" s="91"/>
      <c r="N282" s="60"/>
      <c r="O282" s="98"/>
      <c r="P282" s="81"/>
    </row>
    <row r="283" spans="1:16" ht="15.75">
      <c r="A283" s="64" t="s">
        <v>81</v>
      </c>
      <c r="B283" s="31"/>
      <c r="C283" s="31"/>
      <c r="D283" s="31"/>
      <c r="E283" s="31"/>
      <c r="F283" s="31"/>
      <c r="G283" s="31"/>
      <c r="H283" s="51"/>
      <c r="I283" s="38"/>
      <c r="J283" s="17"/>
      <c r="K283" s="18"/>
      <c r="L283" s="59"/>
      <c r="M283" s="91"/>
      <c r="N283" s="60"/>
      <c r="O283" s="98"/>
      <c r="P283" s="81"/>
    </row>
    <row r="284" spans="1:16" ht="15.75">
      <c r="A284" s="64" t="s">
        <v>82</v>
      </c>
      <c r="B284" s="31"/>
      <c r="C284" s="31"/>
      <c r="D284" s="31"/>
      <c r="E284" s="31"/>
      <c r="F284" s="31"/>
      <c r="G284" s="31"/>
      <c r="H284" s="51"/>
      <c r="I284" s="38"/>
      <c r="J284" s="17"/>
      <c r="K284" s="18"/>
      <c r="L284" s="59"/>
      <c r="M284" s="91"/>
      <c r="N284" s="60"/>
      <c r="O284" s="98"/>
      <c r="P284" s="81"/>
    </row>
    <row r="285" spans="1:16" ht="15.75">
      <c r="A285" s="64" t="s">
        <v>83</v>
      </c>
      <c r="B285" s="115"/>
      <c r="C285" s="115"/>
      <c r="D285" s="115"/>
      <c r="E285" s="115"/>
      <c r="F285" s="115"/>
      <c r="G285" s="115"/>
      <c r="H285" s="51"/>
      <c r="I285" s="47"/>
      <c r="J285" s="48"/>
      <c r="K285" s="49"/>
      <c r="L285" s="99"/>
      <c r="M285" s="91"/>
      <c r="N285" s="100"/>
      <c r="O285" s="101"/>
      <c r="P285" s="81"/>
    </row>
    <row r="286" spans="1:16" ht="18">
      <c r="A286" s="14"/>
      <c r="B286" s="193" t="s">
        <v>37</v>
      </c>
      <c r="C286" s="193"/>
      <c r="D286" s="193"/>
      <c r="E286" s="193"/>
      <c r="F286" s="193"/>
      <c r="G286" s="193"/>
      <c r="H286" s="114">
        <f>SUM(H276:H285)</f>
        <v>0</v>
      </c>
      <c r="I286" s="15" t="str">
        <f>IF(H284=0,"",H284/B276)</f>
        <v/>
      </c>
      <c r="J286" s="15" t="str">
        <f>IF(H286=0,"",H286/B276)</f>
        <v/>
      </c>
      <c r="K286" s="15"/>
      <c r="L286" s="5"/>
      <c r="M286" s="6"/>
      <c r="N286" s="16"/>
      <c r="O286" s="5"/>
    </row>
    <row r="287" spans="1:16" ht="12.75" customHeight="1">
      <c r="I287" s="5"/>
      <c r="J287" s="5"/>
      <c r="L287" s="5"/>
    </row>
    <row r="288" spans="1:16" ht="12.75">
      <c r="I288" s="5"/>
      <c r="J288" s="5"/>
      <c r="L288" s="5"/>
      <c r="P288" s="160"/>
    </row>
    <row r="289" spans="1:16" ht="26.25">
      <c r="A289" s="157"/>
      <c r="B289" s="217" t="s">
        <v>72</v>
      </c>
      <c r="C289" s="214"/>
      <c r="D289" s="214"/>
      <c r="E289" s="214"/>
      <c r="F289" s="214"/>
      <c r="G289" s="214"/>
      <c r="H289" s="63">
        <v>2501</v>
      </c>
      <c r="I289" s="158"/>
      <c r="J289" s="158"/>
      <c r="K289" s="158"/>
      <c r="L289" s="158"/>
      <c r="M289" s="158"/>
      <c r="N289" s="159"/>
      <c r="O289" s="159"/>
      <c r="P289" s="160"/>
    </row>
    <row r="290" spans="1:16" ht="20.25">
      <c r="A290" s="218" t="s">
        <v>1</v>
      </c>
      <c r="B290" s="197" t="s">
        <v>2</v>
      </c>
      <c r="C290" s="219"/>
      <c r="D290" s="219"/>
      <c r="E290" s="219"/>
      <c r="F290" s="219"/>
      <c r="G290" s="219"/>
      <c r="H290" s="200" t="s">
        <v>3</v>
      </c>
      <c r="I290" s="191" t="s">
        <v>4</v>
      </c>
      <c r="J290" s="191" t="s">
        <v>5</v>
      </c>
      <c r="K290" s="202" t="s">
        <v>6</v>
      </c>
      <c r="L290" s="191" t="s">
        <v>7</v>
      </c>
      <c r="M290" s="189" t="s">
        <v>8</v>
      </c>
      <c r="N290" s="189" t="s">
        <v>9</v>
      </c>
      <c r="O290" s="191" t="s">
        <v>10</v>
      </c>
      <c r="P290" s="160"/>
    </row>
    <row r="291" spans="1:16" ht="15.75" customHeight="1">
      <c r="A291" s="216"/>
      <c r="B291" s="9" t="s">
        <v>11</v>
      </c>
      <c r="C291" s="9" t="s">
        <v>12</v>
      </c>
      <c r="D291" s="9" t="s">
        <v>13</v>
      </c>
      <c r="E291" s="9" t="s">
        <v>14</v>
      </c>
      <c r="F291" s="9" t="s">
        <v>15</v>
      </c>
      <c r="G291" s="9" t="s">
        <v>16</v>
      </c>
      <c r="H291" s="220"/>
      <c r="I291" s="216"/>
      <c r="J291" s="216"/>
      <c r="K291" s="216"/>
      <c r="L291" s="216"/>
      <c r="M291" s="216"/>
      <c r="N291" s="216"/>
      <c r="O291" s="216"/>
      <c r="P291" s="160"/>
    </row>
    <row r="292" spans="1:16" ht="15.75" customHeight="1">
      <c r="A292" s="9">
        <v>2501</v>
      </c>
      <c r="B292" s="154">
        <v>16</v>
      </c>
      <c r="C292" s="31"/>
      <c r="D292" s="31"/>
      <c r="E292" s="31"/>
      <c r="F292" s="31"/>
      <c r="G292" s="31"/>
      <c r="H292" s="51"/>
      <c r="I292" s="161"/>
      <c r="J292" s="162"/>
      <c r="K292" s="163"/>
      <c r="L292" s="164"/>
      <c r="M292" s="36">
        <f>B292</f>
        <v>16</v>
      </c>
      <c r="N292" s="165"/>
      <c r="O292" s="164"/>
      <c r="P292" s="160"/>
    </row>
    <row r="293" spans="1:16" ht="15.75" customHeight="1">
      <c r="A293" s="9">
        <v>2502</v>
      </c>
      <c r="B293" s="31"/>
      <c r="C293" s="31">
        <v>11</v>
      </c>
      <c r="D293" s="31"/>
      <c r="E293" s="31"/>
      <c r="F293" s="31"/>
      <c r="G293" s="31"/>
      <c r="H293" s="51"/>
      <c r="I293" s="166"/>
      <c r="J293" s="167"/>
      <c r="K293" s="168"/>
      <c r="L293" s="55">
        <f>IF(C293=0,"",C293/B292)</f>
        <v>0.6875</v>
      </c>
      <c r="M293" s="41">
        <v>13</v>
      </c>
      <c r="N293" s="56">
        <f t="shared" ref="N293:N297" si="34">IF(M293=0,"",M293/M292)</f>
        <v>0.8125</v>
      </c>
      <c r="O293" s="56">
        <f t="shared" ref="O293:O297" si="35">IF(M293=0,"",100%-N293)</f>
        <v>0.1875</v>
      </c>
      <c r="P293" s="171">
        <f>M294/M292</f>
        <v>0.625</v>
      </c>
    </row>
    <row r="294" spans="1:16" ht="15.75" customHeight="1">
      <c r="A294" s="66">
        <v>2601</v>
      </c>
      <c r="B294" s="31"/>
      <c r="C294" s="31"/>
      <c r="D294" s="31">
        <v>7</v>
      </c>
      <c r="E294" s="31"/>
      <c r="F294" s="31"/>
      <c r="G294" s="31"/>
      <c r="H294" s="51"/>
      <c r="I294" s="166"/>
      <c r="J294" s="167"/>
      <c r="K294" s="168"/>
      <c r="L294" s="169">
        <f>IF(D294=0,"",D294/C293)</f>
        <v>0.63636363636363635</v>
      </c>
      <c r="M294" s="41">
        <v>10</v>
      </c>
      <c r="N294" s="170">
        <f t="shared" si="34"/>
        <v>0.76923076923076927</v>
      </c>
      <c r="O294" s="170">
        <f t="shared" si="35"/>
        <v>0.23076923076923073</v>
      </c>
      <c r="P294" s="160"/>
    </row>
    <row r="295" spans="1:16" ht="15.75" customHeight="1">
      <c r="A295" s="64" t="s">
        <v>78</v>
      </c>
      <c r="B295" s="31"/>
      <c r="C295" s="31"/>
      <c r="D295" s="31"/>
      <c r="E295" s="31"/>
      <c r="F295" s="31"/>
      <c r="G295" s="31"/>
      <c r="H295" s="51"/>
      <c r="I295" s="166"/>
      <c r="J295" s="167"/>
      <c r="K295" s="168"/>
      <c r="L295" s="169" t="str">
        <f>IF(E295=0,"",E295/D294)</f>
        <v/>
      </c>
      <c r="M295" s="41"/>
      <c r="N295" s="170" t="str">
        <f t="shared" si="34"/>
        <v/>
      </c>
      <c r="O295" s="170" t="str">
        <f t="shared" si="35"/>
        <v/>
      </c>
      <c r="P295" s="160"/>
    </row>
    <row r="296" spans="1:16" ht="15.75" customHeight="1">
      <c r="A296" s="64" t="s">
        <v>79</v>
      </c>
      <c r="B296" s="31"/>
      <c r="C296" s="31"/>
      <c r="D296" s="31"/>
      <c r="E296" s="31"/>
      <c r="F296" s="31"/>
      <c r="G296" s="31"/>
      <c r="H296" s="51"/>
      <c r="I296" s="166"/>
      <c r="J296" s="167"/>
      <c r="K296" s="168"/>
      <c r="L296" s="169" t="str">
        <f>IF(F296=0,"",F296/E295)</f>
        <v/>
      </c>
      <c r="M296" s="41"/>
      <c r="N296" s="170" t="str">
        <f t="shared" si="34"/>
        <v/>
      </c>
      <c r="O296" s="170" t="str">
        <f t="shared" si="35"/>
        <v/>
      </c>
      <c r="P296" s="160"/>
    </row>
    <row r="297" spans="1:16" ht="15.75" customHeight="1">
      <c r="A297" s="64" t="s">
        <v>80</v>
      </c>
      <c r="B297" s="31"/>
      <c r="C297" s="31"/>
      <c r="D297" s="31"/>
      <c r="E297" s="31"/>
      <c r="F297" s="31"/>
      <c r="G297" s="31"/>
      <c r="H297" s="51"/>
      <c r="I297" s="166"/>
      <c r="J297" s="167"/>
      <c r="K297" s="168"/>
      <c r="L297" s="169" t="str">
        <f>IF(G297=0,"",G297/F296)</f>
        <v/>
      </c>
      <c r="M297" s="91"/>
      <c r="N297" s="170" t="str">
        <f t="shared" si="34"/>
        <v/>
      </c>
      <c r="O297" s="170" t="str">
        <f t="shared" si="35"/>
        <v/>
      </c>
      <c r="P297" s="160"/>
    </row>
    <row r="298" spans="1:16" ht="15.75" customHeight="1">
      <c r="A298" s="64" t="s">
        <v>81</v>
      </c>
      <c r="B298" s="31"/>
      <c r="C298" s="31"/>
      <c r="D298" s="31"/>
      <c r="E298" s="31"/>
      <c r="F298" s="31"/>
      <c r="G298" s="31"/>
      <c r="H298" s="51"/>
      <c r="I298" s="166"/>
      <c r="J298" s="167"/>
      <c r="K298" s="172"/>
      <c r="L298" s="59"/>
      <c r="M298" s="91"/>
      <c r="N298" s="60"/>
      <c r="O298" s="98"/>
      <c r="P298" s="160"/>
    </row>
    <row r="299" spans="1:16" ht="15.75" customHeight="1">
      <c r="A299" s="64" t="s">
        <v>82</v>
      </c>
      <c r="B299" s="31"/>
      <c r="C299" s="31"/>
      <c r="D299" s="31"/>
      <c r="E299" s="31"/>
      <c r="F299" s="31"/>
      <c r="G299" s="31"/>
      <c r="H299" s="51"/>
      <c r="I299" s="166"/>
      <c r="J299" s="167"/>
      <c r="K299" s="172"/>
      <c r="L299" s="59"/>
      <c r="M299" s="91"/>
      <c r="N299" s="60"/>
      <c r="O299" s="98"/>
      <c r="P299" s="160"/>
    </row>
    <row r="300" spans="1:16" ht="15.75" customHeight="1">
      <c r="A300" s="64" t="s">
        <v>83</v>
      </c>
      <c r="B300" s="31"/>
      <c r="C300" s="31"/>
      <c r="D300" s="31"/>
      <c r="E300" s="31"/>
      <c r="F300" s="31"/>
      <c r="G300" s="31"/>
      <c r="H300" s="51"/>
      <c r="I300" s="166"/>
      <c r="J300" s="167"/>
      <c r="K300" s="172"/>
      <c r="L300" s="59"/>
      <c r="M300" s="91"/>
      <c r="N300" s="60"/>
      <c r="O300" s="98"/>
      <c r="P300" s="160"/>
    </row>
    <row r="301" spans="1:16" ht="15.75">
      <c r="A301" s="64" t="s">
        <v>86</v>
      </c>
      <c r="B301" s="115"/>
      <c r="C301" s="115"/>
      <c r="D301" s="115"/>
      <c r="E301" s="115"/>
      <c r="F301" s="115"/>
      <c r="G301" s="115"/>
      <c r="H301" s="51"/>
      <c r="I301" s="173"/>
      <c r="J301" s="174"/>
      <c r="K301" s="175"/>
      <c r="L301" s="99"/>
      <c r="M301" s="91"/>
      <c r="N301" s="100"/>
      <c r="O301" s="101"/>
      <c r="P301" s="160"/>
    </row>
    <row r="302" spans="1:16" ht="18">
      <c r="A302" s="14"/>
      <c r="B302" s="193" t="s">
        <v>37</v>
      </c>
      <c r="C302" s="193"/>
      <c r="D302" s="193"/>
      <c r="E302" s="193"/>
      <c r="F302" s="193"/>
      <c r="G302" s="193"/>
      <c r="H302" s="114">
        <f>SUM(H292:H301)</f>
        <v>0</v>
      </c>
      <c r="I302" s="176" t="str">
        <f>IF(H300=0,"",H300/B292)</f>
        <v/>
      </c>
      <c r="J302" s="176" t="str">
        <f>IF(H302=0,"",H302/B292)</f>
        <v/>
      </c>
      <c r="K302" s="176"/>
      <c r="L302" s="177"/>
      <c r="M302" s="159"/>
      <c r="N302" s="178"/>
      <c r="O302" s="177"/>
    </row>
    <row r="303" spans="1:16" ht="12.75" customHeight="1">
      <c r="I303" s="5"/>
      <c r="J303" s="5"/>
      <c r="L303" s="5"/>
    </row>
    <row r="304" spans="1:16" s="180" customFormat="1" ht="12.75">
      <c r="A304"/>
      <c r="B304"/>
      <c r="C304"/>
      <c r="D304"/>
      <c r="E304"/>
      <c r="F304"/>
      <c r="G304"/>
      <c r="H304" s="128"/>
      <c r="I304" s="5"/>
      <c r="J304" s="5"/>
      <c r="K304"/>
      <c r="L304" s="5"/>
      <c r="M304"/>
      <c r="N304"/>
      <c r="O304"/>
      <c r="P304" s="160"/>
    </row>
    <row r="305" spans="1:16" s="180" customFormat="1" ht="26.25">
      <c r="A305" s="157"/>
      <c r="B305" s="217" t="s">
        <v>72</v>
      </c>
      <c r="C305" s="214"/>
      <c r="D305" s="214"/>
      <c r="E305" s="214"/>
      <c r="F305" s="214"/>
      <c r="G305" s="214"/>
      <c r="H305" s="63">
        <v>2502</v>
      </c>
      <c r="I305" s="158"/>
      <c r="J305" s="158"/>
      <c r="K305" s="158"/>
      <c r="L305" s="158"/>
      <c r="M305" s="158"/>
      <c r="N305" s="159"/>
      <c r="O305" s="159"/>
      <c r="P305" s="160"/>
    </row>
    <row r="306" spans="1:16" s="180" customFormat="1" ht="20.25">
      <c r="A306" s="218" t="s">
        <v>1</v>
      </c>
      <c r="B306" s="197" t="s">
        <v>2</v>
      </c>
      <c r="C306" s="219"/>
      <c r="D306" s="219"/>
      <c r="E306" s="219"/>
      <c r="F306" s="219"/>
      <c r="G306" s="219"/>
      <c r="H306" s="200" t="s">
        <v>3</v>
      </c>
      <c r="I306" s="191" t="s">
        <v>4</v>
      </c>
      <c r="J306" s="191" t="s">
        <v>5</v>
      </c>
      <c r="K306" s="202" t="s">
        <v>6</v>
      </c>
      <c r="L306" s="191" t="s">
        <v>7</v>
      </c>
      <c r="M306" s="189" t="s">
        <v>8</v>
      </c>
      <c r="N306" s="189" t="s">
        <v>9</v>
      </c>
      <c r="O306" s="191" t="s">
        <v>10</v>
      </c>
      <c r="P306" s="160"/>
    </row>
    <row r="307" spans="1:16" s="180" customFormat="1" ht="15.75" customHeight="1">
      <c r="A307" s="216"/>
      <c r="B307" s="9" t="s">
        <v>11</v>
      </c>
      <c r="C307" s="9" t="s">
        <v>12</v>
      </c>
      <c r="D307" s="9" t="s">
        <v>13</v>
      </c>
      <c r="E307" s="9" t="s">
        <v>14</v>
      </c>
      <c r="F307" s="9" t="s">
        <v>15</v>
      </c>
      <c r="G307" s="9" t="s">
        <v>16</v>
      </c>
      <c r="H307" s="220"/>
      <c r="I307" s="216"/>
      <c r="J307" s="216"/>
      <c r="K307" s="216"/>
      <c r="L307" s="216"/>
      <c r="M307" s="216"/>
      <c r="N307" s="216"/>
      <c r="O307" s="216"/>
      <c r="P307" s="160"/>
    </row>
    <row r="308" spans="1:16" s="180" customFormat="1" ht="15.75" customHeight="1">
      <c r="A308" s="9">
        <v>2502</v>
      </c>
      <c r="B308" s="154">
        <v>362</v>
      </c>
      <c r="C308" s="31"/>
      <c r="D308" s="31"/>
      <c r="E308" s="31"/>
      <c r="F308" s="31"/>
      <c r="G308" s="31"/>
      <c r="H308" s="51"/>
      <c r="I308" s="161"/>
      <c r="J308" s="162"/>
      <c r="K308" s="163"/>
      <c r="L308" s="164"/>
      <c r="M308" s="36">
        <f>B308</f>
        <v>362</v>
      </c>
      <c r="N308" s="165"/>
      <c r="O308" s="164"/>
      <c r="P308" s="160"/>
    </row>
    <row r="309" spans="1:16" s="180" customFormat="1" ht="15.75" customHeight="1">
      <c r="A309" s="66">
        <v>2601</v>
      </c>
      <c r="B309" s="31"/>
      <c r="C309" s="31">
        <v>323</v>
      </c>
      <c r="D309" s="31"/>
      <c r="E309" s="31"/>
      <c r="F309" s="31"/>
      <c r="G309" s="31"/>
      <c r="H309" s="51"/>
      <c r="I309" s="166"/>
      <c r="J309" s="167"/>
      <c r="K309" s="168"/>
      <c r="L309" s="55">
        <f>IF(C309=0,"",C309/B308)</f>
        <v>0.89226519337016574</v>
      </c>
      <c r="M309" s="41">
        <v>325</v>
      </c>
      <c r="N309" s="56">
        <f t="shared" ref="N309:N313" si="36">IF(M309=0,"",M309/M308)</f>
        <v>0.89779005524861877</v>
      </c>
      <c r="O309" s="56">
        <f t="shared" ref="O309:O313" si="37">IF(M309=0,"",100%-N309)</f>
        <v>0.10220994475138123</v>
      </c>
      <c r="P309" s="171">
        <f>M310/M308</f>
        <v>0</v>
      </c>
    </row>
    <row r="310" spans="1:16" s="180" customFormat="1" ht="15.75" customHeight="1">
      <c r="A310" s="182">
        <v>2602</v>
      </c>
      <c r="B310" s="31"/>
      <c r="C310" s="31"/>
      <c r="D310" s="31"/>
      <c r="E310" s="31"/>
      <c r="F310" s="31"/>
      <c r="G310" s="31"/>
      <c r="H310" s="51"/>
      <c r="I310" s="166"/>
      <c r="J310" s="167"/>
      <c r="K310" s="168"/>
      <c r="L310" s="169" t="str">
        <f>IF(D310=0,"",D310/C309)</f>
        <v/>
      </c>
      <c r="M310" s="41"/>
      <c r="N310" s="170" t="str">
        <f t="shared" si="36"/>
        <v/>
      </c>
      <c r="O310" s="170" t="str">
        <f t="shared" si="37"/>
        <v/>
      </c>
      <c r="P310" s="160"/>
    </row>
    <row r="311" spans="1:16" s="180" customFormat="1" ht="15.75" customHeight="1">
      <c r="A311" s="182">
        <v>2701</v>
      </c>
      <c r="B311" s="31"/>
      <c r="C311" s="31"/>
      <c r="D311" s="31"/>
      <c r="E311" s="31"/>
      <c r="F311" s="31"/>
      <c r="G311" s="31"/>
      <c r="H311" s="51"/>
      <c r="I311" s="166"/>
      <c r="J311" s="167"/>
      <c r="K311" s="168"/>
      <c r="L311" s="169" t="str">
        <f>IF(E311=0,"",E311/D310)</f>
        <v/>
      </c>
      <c r="M311" s="41"/>
      <c r="N311" s="170" t="str">
        <f t="shared" si="36"/>
        <v/>
      </c>
      <c r="O311" s="170" t="str">
        <f t="shared" si="37"/>
        <v/>
      </c>
      <c r="P311" s="160"/>
    </row>
    <row r="312" spans="1:16" s="180" customFormat="1" ht="15.75" customHeight="1">
      <c r="A312" s="182">
        <v>2702</v>
      </c>
      <c r="B312" s="31"/>
      <c r="C312" s="31"/>
      <c r="D312" s="31"/>
      <c r="E312" s="31"/>
      <c r="F312" s="31"/>
      <c r="G312" s="31"/>
      <c r="H312" s="51"/>
      <c r="I312" s="166"/>
      <c r="J312" s="167"/>
      <c r="K312" s="168"/>
      <c r="L312" s="169" t="str">
        <f>IF(F312=0,"",F312/E311)</f>
        <v/>
      </c>
      <c r="M312" s="41"/>
      <c r="N312" s="170" t="str">
        <f t="shared" si="36"/>
        <v/>
      </c>
      <c r="O312" s="170" t="str">
        <f t="shared" si="37"/>
        <v/>
      </c>
      <c r="P312" s="160"/>
    </row>
    <row r="313" spans="1:16" s="180" customFormat="1" ht="15.75" customHeight="1">
      <c r="A313" s="182">
        <v>2801</v>
      </c>
      <c r="B313" s="31"/>
      <c r="C313" s="31"/>
      <c r="D313" s="31"/>
      <c r="E313" s="31"/>
      <c r="F313" s="31"/>
      <c r="G313" s="31"/>
      <c r="H313" s="51"/>
      <c r="I313" s="166"/>
      <c r="J313" s="167"/>
      <c r="K313" s="168"/>
      <c r="L313" s="169" t="str">
        <f>IF(G313=0,"",G313/F312)</f>
        <v/>
      </c>
      <c r="M313" s="91"/>
      <c r="N313" s="170" t="str">
        <f t="shared" si="36"/>
        <v/>
      </c>
      <c r="O313" s="170" t="str">
        <f t="shared" si="37"/>
        <v/>
      </c>
      <c r="P313" s="160"/>
    </row>
    <row r="314" spans="1:16" s="180" customFormat="1" ht="15.75" customHeight="1">
      <c r="A314" s="182">
        <v>2802</v>
      </c>
      <c r="B314" s="31"/>
      <c r="C314" s="31"/>
      <c r="D314" s="31"/>
      <c r="E314" s="31"/>
      <c r="F314" s="31"/>
      <c r="G314" s="31"/>
      <c r="H314" s="51"/>
      <c r="I314" s="166"/>
      <c r="J314" s="167"/>
      <c r="K314" s="172"/>
      <c r="L314" s="59"/>
      <c r="M314" s="91"/>
      <c r="N314" s="60"/>
      <c r="O314" s="98"/>
      <c r="P314" s="160"/>
    </row>
    <row r="315" spans="1:16" s="180" customFormat="1" ht="15.75" customHeight="1">
      <c r="A315" s="182">
        <v>2901</v>
      </c>
      <c r="B315" s="31"/>
      <c r="C315" s="31"/>
      <c r="D315" s="31"/>
      <c r="E315" s="31"/>
      <c r="F315" s="31"/>
      <c r="G315" s="31"/>
      <c r="H315" s="51"/>
      <c r="I315" s="166"/>
      <c r="J315" s="167"/>
      <c r="K315" s="172"/>
      <c r="L315" s="59"/>
      <c r="M315" s="91"/>
      <c r="N315" s="60"/>
      <c r="O315" s="98"/>
      <c r="P315" s="160"/>
    </row>
    <row r="316" spans="1:16" s="180" customFormat="1" ht="15.75" customHeight="1">
      <c r="A316" s="182">
        <v>2902</v>
      </c>
      <c r="B316" s="31"/>
      <c r="C316" s="31"/>
      <c r="D316" s="31"/>
      <c r="E316" s="31"/>
      <c r="F316" s="31"/>
      <c r="G316" s="31"/>
      <c r="H316" s="51"/>
      <c r="I316" s="166"/>
      <c r="J316" s="167"/>
      <c r="K316" s="172"/>
      <c r="L316" s="59"/>
      <c r="M316" s="91"/>
      <c r="N316" s="60"/>
      <c r="O316" s="98"/>
      <c r="P316" s="160"/>
    </row>
    <row r="317" spans="1:16" s="180" customFormat="1" ht="15.75">
      <c r="A317" s="182">
        <v>3001</v>
      </c>
      <c r="B317" s="115"/>
      <c r="C317" s="115"/>
      <c r="D317" s="115"/>
      <c r="E317" s="115"/>
      <c r="F317" s="115"/>
      <c r="G317" s="115"/>
      <c r="H317" s="51"/>
      <c r="I317" s="173"/>
      <c r="J317" s="174"/>
      <c r="K317" s="175"/>
      <c r="L317" s="99"/>
      <c r="M317" s="91"/>
      <c r="N317" s="100"/>
      <c r="O317" s="101"/>
      <c r="P317" s="160"/>
    </row>
    <row r="318" spans="1:16" ht="18">
      <c r="A318" s="14"/>
      <c r="B318" s="193" t="s">
        <v>37</v>
      </c>
      <c r="C318" s="193"/>
      <c r="D318" s="193"/>
      <c r="E318" s="193"/>
      <c r="F318" s="193"/>
      <c r="G318" s="193"/>
      <c r="H318" s="114">
        <f>SUM(H308:H317)</f>
        <v>0</v>
      </c>
      <c r="I318" s="176" t="str">
        <f>IF(H316=0,"",H316/B308)</f>
        <v/>
      </c>
      <c r="J318" s="176" t="str">
        <f>IF(H318=0,"",H318/B308)</f>
        <v/>
      </c>
      <c r="K318" s="176"/>
      <c r="L318" s="177"/>
      <c r="M318" s="159"/>
      <c r="N318" s="178"/>
      <c r="O318" s="177"/>
    </row>
    <row r="319" spans="1:16" ht="12.75" customHeight="1">
      <c r="I319" s="5"/>
      <c r="J319" s="5"/>
      <c r="L319" s="5"/>
    </row>
    <row r="320" spans="1:16" ht="12.75" customHeight="1">
      <c r="I320" s="5"/>
      <c r="J320" s="5"/>
      <c r="L320" s="5"/>
    </row>
    <row r="321" spans="1:16" s="186" customFormat="1" ht="26.25">
      <c r="A321" s="157"/>
      <c r="B321" s="217" t="s">
        <v>72</v>
      </c>
      <c r="C321" s="214"/>
      <c r="D321" s="214"/>
      <c r="E321" s="214"/>
      <c r="F321" s="214"/>
      <c r="G321" s="214"/>
      <c r="H321" s="63">
        <v>2601</v>
      </c>
      <c r="I321" s="158"/>
      <c r="J321" s="158"/>
      <c r="K321" s="158"/>
      <c r="L321" s="158"/>
      <c r="M321" s="158"/>
      <c r="N321" s="159"/>
      <c r="O321" s="159"/>
      <c r="P321" s="160"/>
    </row>
    <row r="322" spans="1:16" s="186" customFormat="1" ht="20.25">
      <c r="A322" s="218" t="s">
        <v>1</v>
      </c>
      <c r="B322" s="197" t="s">
        <v>2</v>
      </c>
      <c r="C322" s="219"/>
      <c r="D322" s="219"/>
      <c r="E322" s="219"/>
      <c r="F322" s="219"/>
      <c r="G322" s="219"/>
      <c r="H322" s="200" t="s">
        <v>3</v>
      </c>
      <c r="I322" s="191" t="s">
        <v>4</v>
      </c>
      <c r="J322" s="191" t="s">
        <v>5</v>
      </c>
      <c r="K322" s="202" t="s">
        <v>6</v>
      </c>
      <c r="L322" s="191" t="s">
        <v>7</v>
      </c>
      <c r="M322" s="189" t="s">
        <v>8</v>
      </c>
      <c r="N322" s="189" t="s">
        <v>9</v>
      </c>
      <c r="O322" s="191" t="s">
        <v>10</v>
      </c>
      <c r="P322" s="160"/>
    </row>
    <row r="323" spans="1:16" s="186" customFormat="1" ht="15.75" customHeight="1">
      <c r="A323" s="216"/>
      <c r="B323" s="9" t="s">
        <v>11</v>
      </c>
      <c r="C323" s="9" t="s">
        <v>12</v>
      </c>
      <c r="D323" s="9" t="s">
        <v>13</v>
      </c>
      <c r="E323" s="9" t="s">
        <v>14</v>
      </c>
      <c r="F323" s="9" t="s">
        <v>15</v>
      </c>
      <c r="G323" s="9" t="s">
        <v>16</v>
      </c>
      <c r="H323" s="220"/>
      <c r="I323" s="216"/>
      <c r="J323" s="216"/>
      <c r="K323" s="216"/>
      <c r="L323" s="216"/>
      <c r="M323" s="216"/>
      <c r="N323" s="216"/>
      <c r="O323" s="216"/>
      <c r="P323" s="160"/>
    </row>
    <row r="324" spans="1:16" s="186" customFormat="1" ht="15.75" customHeight="1">
      <c r="A324" s="66">
        <v>2601</v>
      </c>
      <c r="B324" s="154">
        <v>28</v>
      </c>
      <c r="C324" s="31"/>
      <c r="D324" s="31"/>
      <c r="E324" s="31"/>
      <c r="F324" s="31"/>
      <c r="G324" s="31"/>
      <c r="H324" s="51"/>
      <c r="I324" s="161"/>
      <c r="J324" s="162"/>
      <c r="K324" s="163"/>
      <c r="L324" s="164"/>
      <c r="M324" s="36">
        <f>B324</f>
        <v>28</v>
      </c>
      <c r="N324" s="165"/>
      <c r="O324" s="164"/>
      <c r="P324" s="160"/>
    </row>
    <row r="325" spans="1:16" s="186" customFormat="1" ht="15.75" customHeight="1">
      <c r="A325" s="182">
        <v>2602</v>
      </c>
      <c r="B325" s="31"/>
      <c r="C325" s="31"/>
      <c r="D325" s="31"/>
      <c r="E325" s="31"/>
      <c r="F325" s="31"/>
      <c r="G325" s="31"/>
      <c r="H325" s="51"/>
      <c r="I325" s="166"/>
      <c r="J325" s="167"/>
      <c r="K325" s="168"/>
      <c r="L325" s="55" t="str">
        <f>IF(C325=0,"",C325/B324)</f>
        <v/>
      </c>
      <c r="M325" s="41"/>
      <c r="N325" s="56" t="str">
        <f t="shared" ref="N325:N329" si="38">IF(M325=0,"",M325/M324)</f>
        <v/>
      </c>
      <c r="O325" s="56" t="str">
        <f t="shared" ref="O325:O329" si="39">IF(M325=0,"",100%-N325)</f>
        <v/>
      </c>
      <c r="P325" s="171">
        <f>M326/M324</f>
        <v>0</v>
      </c>
    </row>
    <row r="326" spans="1:16" s="186" customFormat="1" ht="15.75" customHeight="1">
      <c r="A326" s="182">
        <v>2701</v>
      </c>
      <c r="B326" s="31"/>
      <c r="C326" s="31"/>
      <c r="D326" s="31"/>
      <c r="E326" s="31"/>
      <c r="F326" s="31"/>
      <c r="G326" s="31"/>
      <c r="H326" s="51"/>
      <c r="I326" s="166"/>
      <c r="J326" s="167"/>
      <c r="K326" s="168"/>
      <c r="L326" s="169" t="str">
        <f>IF(D326=0,"",D326/C325)</f>
        <v/>
      </c>
      <c r="M326" s="41"/>
      <c r="N326" s="170" t="str">
        <f t="shared" si="38"/>
        <v/>
      </c>
      <c r="O326" s="170" t="str">
        <f t="shared" si="39"/>
        <v/>
      </c>
      <c r="P326" s="160"/>
    </row>
    <row r="327" spans="1:16" s="186" customFormat="1" ht="15.75" customHeight="1">
      <c r="A327" s="182">
        <v>2702</v>
      </c>
      <c r="B327" s="31"/>
      <c r="C327" s="31"/>
      <c r="D327" s="31"/>
      <c r="E327" s="31"/>
      <c r="F327" s="31"/>
      <c r="G327" s="31"/>
      <c r="H327" s="51"/>
      <c r="I327" s="166"/>
      <c r="J327" s="167"/>
      <c r="K327" s="168"/>
      <c r="L327" s="169" t="str">
        <f>IF(E327=0,"",E327/D326)</f>
        <v/>
      </c>
      <c r="M327" s="41"/>
      <c r="N327" s="170" t="str">
        <f t="shared" si="38"/>
        <v/>
      </c>
      <c r="O327" s="170" t="str">
        <f t="shared" si="39"/>
        <v/>
      </c>
      <c r="P327" s="160"/>
    </row>
    <row r="328" spans="1:16" s="186" customFormat="1" ht="15.75" customHeight="1">
      <c r="A328" s="182">
        <v>2801</v>
      </c>
      <c r="B328" s="31"/>
      <c r="C328" s="31"/>
      <c r="D328" s="31"/>
      <c r="E328" s="31"/>
      <c r="F328" s="31"/>
      <c r="G328" s="31"/>
      <c r="H328" s="51"/>
      <c r="I328" s="166"/>
      <c r="J328" s="167"/>
      <c r="K328" s="168"/>
      <c r="L328" s="169" t="str">
        <f>IF(F328=0,"",F328/E327)</f>
        <v/>
      </c>
      <c r="M328" s="41"/>
      <c r="N328" s="170" t="str">
        <f t="shared" si="38"/>
        <v/>
      </c>
      <c r="O328" s="170" t="str">
        <f t="shared" si="39"/>
        <v/>
      </c>
      <c r="P328" s="160"/>
    </row>
    <row r="329" spans="1:16" s="186" customFormat="1" ht="15.75" customHeight="1">
      <c r="A329" s="182">
        <v>2802</v>
      </c>
      <c r="B329" s="31"/>
      <c r="C329" s="31"/>
      <c r="D329" s="31"/>
      <c r="E329" s="31"/>
      <c r="F329" s="31"/>
      <c r="G329" s="31"/>
      <c r="H329" s="51"/>
      <c r="I329" s="166"/>
      <c r="J329" s="167"/>
      <c r="K329" s="168"/>
      <c r="L329" s="169" t="str">
        <f>IF(G329=0,"",G329/F328)</f>
        <v/>
      </c>
      <c r="M329" s="91"/>
      <c r="N329" s="170" t="str">
        <f t="shared" si="38"/>
        <v/>
      </c>
      <c r="O329" s="170" t="str">
        <f t="shared" si="39"/>
        <v/>
      </c>
      <c r="P329" s="160"/>
    </row>
    <row r="330" spans="1:16" s="186" customFormat="1" ht="15.75" customHeight="1">
      <c r="A330" s="182">
        <v>2901</v>
      </c>
      <c r="B330" s="31"/>
      <c r="C330" s="31"/>
      <c r="D330" s="31"/>
      <c r="E330" s="31"/>
      <c r="F330" s="31"/>
      <c r="G330" s="31"/>
      <c r="H330" s="51"/>
      <c r="I330" s="166"/>
      <c r="J330" s="167"/>
      <c r="K330" s="172"/>
      <c r="L330" s="59"/>
      <c r="M330" s="91"/>
      <c r="N330" s="60"/>
      <c r="O330" s="98"/>
      <c r="P330" s="160"/>
    </row>
    <row r="331" spans="1:16" s="186" customFormat="1" ht="15.75" customHeight="1">
      <c r="A331" s="182">
        <v>2902</v>
      </c>
      <c r="B331" s="31"/>
      <c r="C331" s="31"/>
      <c r="D331" s="31"/>
      <c r="E331" s="31"/>
      <c r="F331" s="31"/>
      <c r="G331" s="31"/>
      <c r="H331" s="51"/>
      <c r="I331" s="166"/>
      <c r="J331" s="167"/>
      <c r="K331" s="172"/>
      <c r="L331" s="59"/>
      <c r="M331" s="91"/>
      <c r="N331" s="60"/>
      <c r="O331" s="98"/>
      <c r="P331" s="160"/>
    </row>
    <row r="332" spans="1:16" s="186" customFormat="1" ht="15.75" customHeight="1">
      <c r="A332" s="182">
        <v>3001</v>
      </c>
      <c r="B332" s="31"/>
      <c r="C332" s="31"/>
      <c r="D332" s="31"/>
      <c r="E332" s="31"/>
      <c r="F332" s="31"/>
      <c r="G332" s="31"/>
      <c r="H332" s="51"/>
      <c r="I332" s="166"/>
      <c r="J332" s="167"/>
      <c r="K332" s="172"/>
      <c r="L332" s="59"/>
      <c r="M332" s="91"/>
      <c r="N332" s="60"/>
      <c r="O332" s="98"/>
      <c r="P332" s="160"/>
    </row>
    <row r="333" spans="1:16" s="186" customFormat="1" ht="15.75">
      <c r="A333" s="182">
        <v>3002</v>
      </c>
      <c r="B333" s="115"/>
      <c r="C333" s="115"/>
      <c r="D333" s="115"/>
      <c r="E333" s="115"/>
      <c r="F333" s="115"/>
      <c r="G333" s="115"/>
      <c r="H333" s="51"/>
      <c r="I333" s="173"/>
      <c r="J333" s="174"/>
      <c r="K333" s="175"/>
      <c r="L333" s="99"/>
      <c r="M333" s="91"/>
      <c r="N333" s="100"/>
      <c r="O333" s="101"/>
      <c r="P333" s="160"/>
    </row>
    <row r="334" spans="1:16" s="186" customFormat="1" ht="18">
      <c r="A334" s="14"/>
      <c r="B334" s="193" t="s">
        <v>37</v>
      </c>
      <c r="C334" s="193"/>
      <c r="D334" s="193"/>
      <c r="E334" s="193"/>
      <c r="F334" s="193"/>
      <c r="G334" s="193"/>
      <c r="H334" s="114">
        <f>SUM(H324:H333)</f>
        <v>0</v>
      </c>
      <c r="I334" s="176" t="str">
        <f>IF(H332=0,"",H332/B324)</f>
        <v/>
      </c>
      <c r="J334" s="176" t="str">
        <f>IF(H334=0,"",H334/B324)</f>
        <v/>
      </c>
      <c r="K334" s="176"/>
      <c r="L334" s="177"/>
      <c r="M334" s="159"/>
      <c r="N334" s="178"/>
      <c r="O334" s="177"/>
    </row>
    <row r="335" spans="1:16" ht="12.75" customHeight="1">
      <c r="I335" s="5"/>
      <c r="J335" s="5"/>
      <c r="L335" s="5"/>
    </row>
    <row r="336" spans="1:16" ht="12.75" customHeight="1">
      <c r="I336" s="5"/>
      <c r="J336" s="5"/>
      <c r="L336" s="5"/>
    </row>
    <row r="337" spans="9:12" ht="12.75" customHeight="1">
      <c r="I337" s="5"/>
      <c r="J337" s="5"/>
      <c r="L337" s="5"/>
    </row>
    <row r="338" spans="9:12" ht="12.75" customHeight="1">
      <c r="I338" s="5"/>
      <c r="J338" s="5"/>
      <c r="L338" s="5"/>
    </row>
    <row r="339" spans="9:12" ht="12.75" customHeight="1">
      <c r="I339" s="5"/>
      <c r="J339" s="5"/>
      <c r="L339" s="5"/>
    </row>
    <row r="340" spans="9:12" ht="12.75" customHeight="1">
      <c r="I340" s="5"/>
      <c r="J340" s="5"/>
      <c r="L340" s="5"/>
    </row>
    <row r="341" spans="9:12" ht="12.75" customHeight="1">
      <c r="I341" s="5"/>
      <c r="J341" s="5"/>
      <c r="L341" s="5"/>
    </row>
    <row r="342" spans="9:12" ht="12.75" customHeight="1">
      <c r="I342" s="5"/>
      <c r="J342" s="5"/>
      <c r="L342" s="5"/>
    </row>
    <row r="343" spans="9:12" ht="12.75" customHeight="1">
      <c r="I343" s="5"/>
      <c r="J343" s="5"/>
      <c r="L343" s="5"/>
    </row>
    <row r="344" spans="9:12" ht="12.75" customHeight="1">
      <c r="I344" s="5"/>
      <c r="J344" s="5"/>
      <c r="L344" s="5"/>
    </row>
    <row r="345" spans="9:12" ht="12.75" customHeight="1">
      <c r="I345" s="5"/>
      <c r="J345" s="5"/>
      <c r="L345" s="5"/>
    </row>
    <row r="346" spans="9:12" ht="12.75" customHeight="1">
      <c r="I346" s="5"/>
      <c r="J346" s="5"/>
      <c r="L346" s="5"/>
    </row>
    <row r="347" spans="9:12" ht="12.75" customHeight="1">
      <c r="I347" s="5"/>
      <c r="J347" s="5"/>
      <c r="L347" s="5"/>
    </row>
    <row r="348" spans="9:12" ht="12.75" customHeight="1">
      <c r="I348" s="5"/>
      <c r="J348" s="5"/>
      <c r="L348" s="5"/>
    </row>
    <row r="349" spans="9:12" ht="12.75" customHeight="1">
      <c r="I349" s="5"/>
      <c r="J349" s="5"/>
      <c r="L349" s="5"/>
    </row>
    <row r="350" spans="9:12" ht="12.75" customHeight="1">
      <c r="I350" s="5"/>
      <c r="J350" s="5"/>
      <c r="L350" s="5"/>
    </row>
    <row r="351" spans="9:12" ht="12.75" customHeight="1">
      <c r="I351" s="5"/>
      <c r="J351" s="5"/>
      <c r="L351" s="5"/>
    </row>
    <row r="352" spans="9:12" ht="12.75" customHeight="1">
      <c r="I352" s="5"/>
      <c r="J352" s="5"/>
      <c r="L352" s="5"/>
    </row>
    <row r="353" spans="9:12" ht="12.75" customHeight="1">
      <c r="I353" s="5"/>
      <c r="J353" s="5"/>
      <c r="L353" s="5"/>
    </row>
    <row r="354" spans="9:12" ht="12.75" customHeight="1">
      <c r="I354" s="5"/>
      <c r="J354" s="5"/>
      <c r="L354" s="5"/>
    </row>
    <row r="355" spans="9:12" ht="12.75" customHeight="1">
      <c r="I355" s="5"/>
      <c r="J355" s="5"/>
      <c r="L355" s="5"/>
    </row>
    <row r="356" spans="9:12" ht="12.75" customHeight="1">
      <c r="I356" s="5"/>
      <c r="J356" s="5"/>
      <c r="L356" s="5"/>
    </row>
    <row r="357" spans="9:12" ht="12.75" customHeight="1">
      <c r="I357" s="5"/>
      <c r="J357" s="5"/>
      <c r="L357" s="5"/>
    </row>
    <row r="358" spans="9:12" ht="12.75" customHeight="1">
      <c r="I358" s="5"/>
      <c r="J358" s="5"/>
      <c r="L358" s="5"/>
    </row>
    <row r="359" spans="9:12" ht="12.75" customHeight="1">
      <c r="I359" s="5"/>
      <c r="J359" s="5"/>
      <c r="L359" s="5"/>
    </row>
    <row r="360" spans="9:12" ht="12.75" customHeight="1">
      <c r="I360" s="5"/>
      <c r="J360" s="5"/>
      <c r="L360" s="5"/>
    </row>
    <row r="361" spans="9:12" ht="12.75" customHeight="1">
      <c r="I361" s="5"/>
      <c r="J361" s="5"/>
      <c r="L361" s="5"/>
    </row>
    <row r="362" spans="9:12" ht="12.75" customHeight="1">
      <c r="I362" s="5"/>
      <c r="J362" s="5"/>
      <c r="L362" s="5"/>
    </row>
    <row r="363" spans="9:12" ht="12.75" customHeight="1">
      <c r="I363" s="5"/>
      <c r="J363" s="5"/>
      <c r="L363" s="5"/>
    </row>
    <row r="364" spans="9:12" ht="12.75" customHeight="1">
      <c r="I364" s="5"/>
      <c r="J364" s="5"/>
      <c r="L364" s="5"/>
    </row>
    <row r="365" spans="9:12" ht="12.75" customHeight="1">
      <c r="I365" s="5"/>
      <c r="J365" s="5"/>
      <c r="L365" s="5"/>
    </row>
    <row r="366" spans="9:12" ht="12.75" customHeight="1">
      <c r="I366" s="5"/>
      <c r="J366" s="5"/>
      <c r="L366" s="5"/>
    </row>
    <row r="367" spans="9:12" ht="12.75" customHeight="1">
      <c r="I367" s="5"/>
      <c r="J367" s="5"/>
      <c r="L367" s="5"/>
    </row>
    <row r="368" spans="9:12" ht="12.75" customHeight="1">
      <c r="I368" s="5"/>
      <c r="J368" s="5"/>
      <c r="L368" s="5"/>
    </row>
    <row r="369" spans="9:12" ht="12.75" customHeight="1">
      <c r="I369" s="5"/>
      <c r="J369" s="5"/>
      <c r="L369" s="5"/>
    </row>
    <row r="370" spans="9:12" ht="12.75" customHeight="1">
      <c r="I370" s="5"/>
      <c r="J370" s="5"/>
      <c r="L370" s="5"/>
    </row>
    <row r="371" spans="9:12" ht="12.75" customHeight="1">
      <c r="I371" s="5"/>
      <c r="J371" s="5"/>
      <c r="L371" s="5"/>
    </row>
    <row r="372" spans="9:12" ht="12.75" customHeight="1">
      <c r="I372" s="5"/>
      <c r="J372" s="5"/>
      <c r="L372" s="5"/>
    </row>
    <row r="373" spans="9:12" ht="12.75" customHeight="1">
      <c r="I373" s="5"/>
      <c r="J373" s="5"/>
      <c r="L373" s="5"/>
    </row>
    <row r="374" spans="9:12" ht="12.75" customHeight="1">
      <c r="I374" s="5"/>
      <c r="J374" s="5"/>
      <c r="L374" s="5"/>
    </row>
    <row r="375" spans="9:12" ht="12.75" customHeight="1">
      <c r="I375" s="5"/>
      <c r="J375" s="5"/>
      <c r="L375" s="5"/>
    </row>
    <row r="376" spans="9:12" ht="12.75" customHeight="1">
      <c r="I376" s="5"/>
      <c r="J376" s="5"/>
      <c r="L376" s="5"/>
    </row>
    <row r="377" spans="9:12" ht="12.75" customHeight="1">
      <c r="I377" s="5"/>
      <c r="J377" s="5"/>
      <c r="L377" s="5"/>
    </row>
    <row r="378" spans="9:12" ht="12.75" customHeight="1">
      <c r="I378" s="5"/>
      <c r="J378" s="5"/>
      <c r="L378" s="5"/>
    </row>
    <row r="379" spans="9:12" ht="12.75" customHeight="1">
      <c r="I379" s="5"/>
      <c r="J379" s="5"/>
      <c r="L379" s="5"/>
    </row>
    <row r="380" spans="9:12" ht="12.75" customHeight="1">
      <c r="I380" s="5"/>
      <c r="J380" s="5"/>
      <c r="L380" s="5"/>
    </row>
    <row r="381" spans="9:12" ht="12.75" customHeight="1">
      <c r="I381" s="5"/>
      <c r="J381" s="5"/>
      <c r="L381" s="5"/>
    </row>
    <row r="382" spans="9:12" ht="12.75" customHeight="1">
      <c r="I382" s="5"/>
      <c r="J382" s="5"/>
      <c r="L382" s="5"/>
    </row>
    <row r="383" spans="9:12" ht="12.75" customHeight="1">
      <c r="I383" s="5"/>
      <c r="J383" s="5"/>
      <c r="L383" s="5"/>
    </row>
    <row r="384" spans="9:12" ht="12.75" customHeight="1">
      <c r="I384" s="5"/>
      <c r="J384" s="5"/>
      <c r="L384" s="5"/>
    </row>
    <row r="385" spans="9:12" ht="12.75" customHeight="1">
      <c r="I385" s="5"/>
      <c r="J385" s="5"/>
      <c r="L385" s="5"/>
    </row>
    <row r="386" spans="9:12" ht="12.75" customHeight="1">
      <c r="I386" s="5"/>
      <c r="J386" s="5"/>
      <c r="L386" s="5"/>
    </row>
    <row r="387" spans="9:12" ht="12.75" customHeight="1">
      <c r="I387" s="5"/>
      <c r="J387" s="5"/>
      <c r="L387" s="5"/>
    </row>
    <row r="388" spans="9:12" ht="12.75" customHeight="1">
      <c r="I388" s="5"/>
      <c r="J388" s="5"/>
      <c r="L388" s="5"/>
    </row>
    <row r="389" spans="9:12" ht="12.75" customHeight="1">
      <c r="I389" s="5"/>
      <c r="J389" s="5"/>
      <c r="L389" s="5"/>
    </row>
    <row r="390" spans="9:12" ht="12.75" customHeight="1">
      <c r="I390" s="5"/>
      <c r="J390" s="5"/>
      <c r="L390" s="5"/>
    </row>
    <row r="391" spans="9:12" ht="12.75" customHeight="1">
      <c r="I391" s="5"/>
      <c r="J391" s="5"/>
      <c r="L391" s="5"/>
    </row>
    <row r="392" spans="9:12" ht="12.75" customHeight="1">
      <c r="I392" s="5"/>
      <c r="J392" s="5"/>
      <c r="L392" s="5"/>
    </row>
    <row r="393" spans="9:12" ht="12.75" customHeight="1">
      <c r="I393" s="5"/>
      <c r="J393" s="5"/>
      <c r="L393" s="5"/>
    </row>
    <row r="394" spans="9:12" ht="12.75" customHeight="1">
      <c r="I394" s="5"/>
      <c r="J394" s="5"/>
      <c r="L394" s="5"/>
    </row>
    <row r="395" spans="9:12" ht="12.75" customHeight="1">
      <c r="I395" s="5"/>
      <c r="J395" s="5"/>
      <c r="L395" s="5"/>
    </row>
    <row r="396" spans="9:12" ht="12.75" customHeight="1">
      <c r="I396" s="5"/>
      <c r="J396" s="5"/>
      <c r="L396" s="5"/>
    </row>
    <row r="397" spans="9:12" ht="12.75" customHeight="1">
      <c r="I397" s="5"/>
      <c r="J397" s="5"/>
      <c r="L397" s="5"/>
    </row>
    <row r="398" spans="9:12" ht="12.75" customHeight="1">
      <c r="I398" s="5"/>
      <c r="J398" s="5"/>
      <c r="L398" s="5"/>
    </row>
    <row r="399" spans="9:12" ht="12.75" customHeight="1">
      <c r="I399" s="5"/>
      <c r="J399" s="5"/>
      <c r="L399" s="5"/>
    </row>
    <row r="400" spans="9:12" ht="12.75" customHeight="1">
      <c r="I400" s="5"/>
      <c r="J400" s="5"/>
      <c r="L400" s="5"/>
    </row>
    <row r="401" spans="9:12" ht="12.75" customHeight="1">
      <c r="I401" s="5"/>
      <c r="J401" s="5"/>
      <c r="L401" s="5"/>
    </row>
    <row r="402" spans="9:12" ht="12.75" customHeight="1">
      <c r="I402" s="5"/>
      <c r="J402" s="5"/>
      <c r="L402" s="5"/>
    </row>
    <row r="403" spans="9:12" ht="12.75" customHeight="1">
      <c r="I403" s="5"/>
      <c r="J403" s="5"/>
      <c r="L403" s="5"/>
    </row>
    <row r="404" spans="9:12" ht="12.75" customHeight="1">
      <c r="I404" s="5"/>
      <c r="J404" s="5"/>
      <c r="L404" s="5"/>
    </row>
    <row r="405" spans="9:12" ht="12.75" customHeight="1">
      <c r="I405" s="5"/>
      <c r="J405" s="5"/>
      <c r="L405" s="5"/>
    </row>
    <row r="406" spans="9:12" ht="12.75" customHeight="1">
      <c r="I406" s="5"/>
      <c r="J406" s="5"/>
      <c r="L406" s="5"/>
    </row>
    <row r="407" spans="9:12" ht="12.75" customHeight="1">
      <c r="I407" s="5"/>
      <c r="J407" s="5"/>
      <c r="L407" s="5"/>
    </row>
    <row r="408" spans="9:12" ht="12.75" customHeight="1">
      <c r="I408" s="5"/>
      <c r="J408" s="5"/>
      <c r="L408" s="5"/>
    </row>
    <row r="409" spans="9:12" ht="12.75" customHeight="1">
      <c r="I409" s="5"/>
      <c r="J409" s="5"/>
      <c r="L409" s="5"/>
    </row>
    <row r="410" spans="9:12" ht="12.75" customHeight="1">
      <c r="I410" s="5"/>
      <c r="J410" s="5"/>
      <c r="L410" s="5"/>
    </row>
    <row r="411" spans="9:12" ht="12.75" customHeight="1">
      <c r="I411" s="5"/>
      <c r="J411" s="5"/>
      <c r="L411" s="5"/>
    </row>
    <row r="412" spans="9:12" ht="12.75" customHeight="1">
      <c r="I412" s="5"/>
      <c r="J412" s="5"/>
      <c r="L412" s="5"/>
    </row>
    <row r="413" spans="9:12" ht="12.75" customHeight="1">
      <c r="I413" s="5"/>
      <c r="J413" s="5"/>
      <c r="L413" s="5"/>
    </row>
    <row r="414" spans="9:12" ht="12.75" customHeight="1">
      <c r="I414" s="5"/>
      <c r="J414" s="5"/>
      <c r="L414" s="5"/>
    </row>
    <row r="415" spans="9:12" ht="12.75" customHeight="1">
      <c r="I415" s="5"/>
      <c r="J415" s="5"/>
      <c r="L415" s="5"/>
    </row>
    <row r="416" spans="9:12" ht="12.75" customHeight="1">
      <c r="I416" s="5"/>
      <c r="J416" s="5"/>
      <c r="L416" s="5"/>
    </row>
    <row r="417" spans="9:12" ht="12.75" customHeight="1">
      <c r="I417" s="5"/>
      <c r="J417" s="5"/>
      <c r="L417" s="5"/>
    </row>
    <row r="418" spans="9:12" ht="12.75" customHeight="1">
      <c r="I418" s="5"/>
      <c r="J418" s="5"/>
      <c r="L418" s="5"/>
    </row>
    <row r="419" spans="9:12" ht="12.75" customHeight="1">
      <c r="I419" s="5"/>
      <c r="J419" s="5"/>
      <c r="L419" s="5"/>
    </row>
    <row r="420" spans="9:12" ht="12.75" customHeight="1">
      <c r="I420" s="5"/>
      <c r="J420" s="5"/>
      <c r="L420" s="5"/>
    </row>
    <row r="421" spans="9:12" ht="12.75" customHeight="1">
      <c r="I421" s="5"/>
      <c r="J421" s="5"/>
      <c r="L421" s="5"/>
    </row>
    <row r="422" spans="9:12" ht="12.75" customHeight="1">
      <c r="I422" s="5"/>
      <c r="J422" s="5"/>
      <c r="L422" s="5"/>
    </row>
    <row r="423" spans="9:12" ht="12.75" customHeight="1">
      <c r="I423" s="5"/>
      <c r="J423" s="5"/>
      <c r="L423" s="5"/>
    </row>
    <row r="424" spans="9:12" ht="12.75" customHeight="1">
      <c r="I424" s="5"/>
      <c r="J424" s="5"/>
      <c r="L424" s="5"/>
    </row>
    <row r="425" spans="9:12" ht="12.75" customHeight="1">
      <c r="I425" s="5"/>
      <c r="J425" s="5"/>
      <c r="L425" s="5"/>
    </row>
    <row r="426" spans="9:12" ht="12.75" customHeight="1">
      <c r="I426" s="5"/>
      <c r="J426" s="5"/>
      <c r="L426" s="5"/>
    </row>
    <row r="427" spans="9:12" ht="12.75" customHeight="1">
      <c r="I427" s="5"/>
      <c r="J427" s="5"/>
      <c r="L427" s="5"/>
    </row>
    <row r="428" spans="9:12" ht="12.75" customHeight="1">
      <c r="I428" s="5"/>
      <c r="J428" s="5"/>
      <c r="L428" s="5"/>
    </row>
    <row r="429" spans="9:12" ht="12.75" customHeight="1">
      <c r="I429" s="5"/>
      <c r="J429" s="5"/>
      <c r="L429" s="5"/>
    </row>
    <row r="430" spans="9:12" ht="12.75" customHeight="1">
      <c r="I430" s="5"/>
      <c r="J430" s="5"/>
      <c r="L430" s="5"/>
    </row>
    <row r="431" spans="9:12" ht="12.75" customHeight="1">
      <c r="I431" s="5"/>
      <c r="J431" s="5"/>
      <c r="L431" s="5"/>
    </row>
    <row r="432" spans="9:12" ht="12.75" customHeight="1">
      <c r="I432" s="5"/>
      <c r="J432" s="5"/>
      <c r="L432" s="5"/>
    </row>
    <row r="433" spans="9:12" ht="12.75" customHeight="1">
      <c r="I433" s="5"/>
      <c r="J433" s="5"/>
      <c r="L433" s="5"/>
    </row>
    <row r="434" spans="9:12" ht="12.75" customHeight="1">
      <c r="I434" s="5"/>
      <c r="J434" s="5"/>
      <c r="L434" s="5"/>
    </row>
    <row r="435" spans="9:12" ht="12.75" customHeight="1">
      <c r="I435" s="5"/>
      <c r="J435" s="5"/>
      <c r="L435" s="5"/>
    </row>
    <row r="436" spans="9:12" ht="12.75" customHeight="1">
      <c r="I436" s="5"/>
      <c r="J436" s="5"/>
      <c r="L436" s="5"/>
    </row>
    <row r="437" spans="9:12" ht="12.75" customHeight="1">
      <c r="I437" s="5"/>
      <c r="J437" s="5"/>
      <c r="L437" s="5"/>
    </row>
    <row r="438" spans="9:12" ht="12.75" customHeight="1">
      <c r="I438" s="5"/>
      <c r="J438" s="5"/>
      <c r="L438" s="5"/>
    </row>
    <row r="439" spans="9:12" ht="12.75" customHeight="1">
      <c r="I439" s="5"/>
      <c r="J439" s="5"/>
      <c r="L439" s="5"/>
    </row>
    <row r="440" spans="9:12" ht="12.75" customHeight="1">
      <c r="I440" s="5"/>
      <c r="J440" s="5"/>
      <c r="L440" s="5"/>
    </row>
    <row r="441" spans="9:12" ht="12.75" customHeight="1">
      <c r="I441" s="5"/>
      <c r="J441" s="5"/>
      <c r="L441" s="5"/>
    </row>
    <row r="442" spans="9:12" ht="12.75" customHeight="1">
      <c r="I442" s="5"/>
      <c r="J442" s="5"/>
      <c r="L442" s="5"/>
    </row>
    <row r="443" spans="9:12" ht="12.75" customHeight="1">
      <c r="I443" s="5"/>
      <c r="J443" s="5"/>
      <c r="L443" s="5"/>
    </row>
    <row r="444" spans="9:12" ht="12.75" customHeight="1">
      <c r="I444" s="5"/>
      <c r="J444" s="5"/>
      <c r="L444" s="5"/>
    </row>
    <row r="445" spans="9:12" ht="12.75" customHeight="1">
      <c r="I445" s="5"/>
      <c r="J445" s="5"/>
      <c r="L445" s="5"/>
    </row>
    <row r="446" spans="9:12" ht="12.75" customHeight="1">
      <c r="I446" s="5"/>
      <c r="J446" s="5"/>
      <c r="L446" s="5"/>
    </row>
    <row r="447" spans="9:12" ht="12.75" customHeight="1">
      <c r="I447" s="5"/>
      <c r="J447" s="5"/>
      <c r="L447" s="5"/>
    </row>
    <row r="448" spans="9:12" ht="12.75" customHeight="1">
      <c r="I448" s="5"/>
      <c r="J448" s="5"/>
      <c r="L448" s="5"/>
    </row>
    <row r="449" spans="9:12" ht="12.75" customHeight="1">
      <c r="I449" s="5"/>
      <c r="J449" s="5"/>
      <c r="L449" s="5"/>
    </row>
    <row r="450" spans="9:12" ht="12.75" customHeight="1">
      <c r="I450" s="5"/>
      <c r="J450" s="5"/>
      <c r="L450" s="5"/>
    </row>
    <row r="451" spans="9:12" ht="12.75" customHeight="1">
      <c r="I451" s="5"/>
      <c r="J451" s="5"/>
      <c r="L451" s="5"/>
    </row>
    <row r="452" spans="9:12" ht="12.75" customHeight="1">
      <c r="I452" s="5"/>
      <c r="J452" s="5"/>
      <c r="L452" s="5"/>
    </row>
    <row r="453" spans="9:12" ht="12.75" customHeight="1">
      <c r="I453" s="5"/>
      <c r="J453" s="5"/>
      <c r="L453" s="5"/>
    </row>
    <row r="454" spans="9:12" ht="12.75" customHeight="1">
      <c r="I454" s="5"/>
      <c r="J454" s="5"/>
      <c r="L454" s="5"/>
    </row>
    <row r="455" spans="9:12" ht="12.75" customHeight="1">
      <c r="I455" s="5"/>
      <c r="J455" s="5"/>
      <c r="L455" s="5"/>
    </row>
    <row r="456" spans="9:12" ht="12.75" customHeight="1">
      <c r="I456" s="5"/>
      <c r="J456" s="5"/>
      <c r="L456" s="5"/>
    </row>
    <row r="457" spans="9:12" ht="12.75" customHeight="1">
      <c r="I457" s="5"/>
      <c r="J457" s="5"/>
      <c r="L457" s="5"/>
    </row>
    <row r="458" spans="9:12" ht="12.75" customHeight="1">
      <c r="I458" s="5"/>
      <c r="J458" s="5"/>
      <c r="L458" s="5"/>
    </row>
    <row r="459" spans="9:12" ht="12.75" customHeight="1">
      <c r="I459" s="5"/>
      <c r="J459" s="5"/>
      <c r="L459" s="5"/>
    </row>
    <row r="460" spans="9:12" ht="12.75" customHeight="1">
      <c r="I460" s="5"/>
      <c r="J460" s="5"/>
      <c r="L460" s="5"/>
    </row>
    <row r="461" spans="9:12" ht="12.75" customHeight="1">
      <c r="I461" s="5"/>
      <c r="J461" s="5"/>
      <c r="L461" s="5"/>
    </row>
    <row r="462" spans="9:12" ht="12.75" customHeight="1">
      <c r="I462" s="5"/>
      <c r="J462" s="5"/>
      <c r="L462" s="5"/>
    </row>
    <row r="463" spans="9:12" ht="12.75" customHeight="1">
      <c r="I463" s="5"/>
      <c r="J463" s="5"/>
      <c r="L463" s="5"/>
    </row>
    <row r="464" spans="9:12" ht="12.75" customHeight="1">
      <c r="I464" s="5"/>
      <c r="J464" s="5"/>
      <c r="L464" s="5"/>
    </row>
    <row r="465" spans="9:12" ht="12.75" customHeight="1">
      <c r="I465" s="5"/>
      <c r="J465" s="5"/>
      <c r="L465" s="5"/>
    </row>
    <row r="466" spans="9:12" ht="12.75" customHeight="1">
      <c r="I466" s="5"/>
      <c r="J466" s="5"/>
      <c r="L466" s="5"/>
    </row>
    <row r="467" spans="9:12" ht="12.75" customHeight="1">
      <c r="I467" s="5"/>
      <c r="J467" s="5"/>
      <c r="L467" s="5"/>
    </row>
    <row r="468" spans="9:12" ht="12.75" customHeight="1">
      <c r="I468" s="5"/>
      <c r="J468" s="5"/>
      <c r="L468" s="5"/>
    </row>
    <row r="469" spans="9:12" ht="12.75" customHeight="1">
      <c r="I469" s="5"/>
      <c r="J469" s="5"/>
      <c r="L469" s="5"/>
    </row>
    <row r="470" spans="9:12" ht="12.75" customHeight="1">
      <c r="I470" s="5"/>
      <c r="J470" s="5"/>
      <c r="L470" s="5"/>
    </row>
    <row r="471" spans="9:12" ht="12.75" customHeight="1">
      <c r="I471" s="5"/>
      <c r="J471" s="5"/>
      <c r="L471" s="5"/>
    </row>
    <row r="472" spans="9:12" ht="12.75" customHeight="1">
      <c r="I472" s="5"/>
      <c r="J472" s="5"/>
      <c r="L472" s="5"/>
    </row>
    <row r="473" spans="9:12" ht="12.75" customHeight="1">
      <c r="I473" s="5"/>
      <c r="J473" s="5"/>
      <c r="L473" s="5"/>
    </row>
    <row r="474" spans="9:12" ht="12.75" customHeight="1">
      <c r="I474" s="5"/>
      <c r="J474" s="5"/>
      <c r="L474" s="5"/>
    </row>
    <row r="475" spans="9:12" ht="12.75" customHeight="1">
      <c r="I475" s="5"/>
      <c r="J475" s="5"/>
      <c r="L475" s="5"/>
    </row>
    <row r="476" spans="9:12" ht="12.75" customHeight="1">
      <c r="I476" s="5"/>
      <c r="J476" s="5"/>
      <c r="L476" s="5"/>
    </row>
    <row r="477" spans="9:12" ht="12.75" customHeight="1">
      <c r="I477" s="5"/>
      <c r="J477" s="5"/>
      <c r="L477" s="5"/>
    </row>
    <row r="478" spans="9:12" ht="12.75" customHeight="1">
      <c r="I478" s="5"/>
      <c r="J478" s="5"/>
      <c r="L478" s="5"/>
    </row>
    <row r="479" spans="9:12" ht="12.75" customHeight="1">
      <c r="I479" s="5"/>
      <c r="J479" s="5"/>
      <c r="L479" s="5"/>
    </row>
    <row r="480" spans="9:12" ht="12.75" customHeight="1">
      <c r="I480" s="5"/>
      <c r="J480" s="5"/>
      <c r="L480" s="5"/>
    </row>
    <row r="481" spans="9:12" ht="12.75" customHeight="1">
      <c r="I481" s="5"/>
      <c r="J481" s="5"/>
      <c r="L481" s="5"/>
    </row>
    <row r="482" spans="9:12" ht="12.75" customHeight="1">
      <c r="I482" s="5"/>
      <c r="J482" s="5"/>
      <c r="L482" s="5"/>
    </row>
    <row r="483" spans="9:12" ht="12.75" customHeight="1">
      <c r="I483" s="5"/>
      <c r="J483" s="5"/>
      <c r="L483" s="5"/>
    </row>
    <row r="484" spans="9:12" ht="12.75" customHeight="1">
      <c r="I484" s="5"/>
      <c r="J484" s="5"/>
      <c r="L484" s="5"/>
    </row>
    <row r="485" spans="9:12" ht="12.75" customHeight="1">
      <c r="I485" s="5"/>
      <c r="J485" s="5"/>
      <c r="L485" s="5"/>
    </row>
    <row r="486" spans="9:12" ht="12.75" customHeight="1">
      <c r="I486" s="5"/>
      <c r="J486" s="5"/>
      <c r="L486" s="5"/>
    </row>
    <row r="487" spans="9:12" ht="12.75" customHeight="1">
      <c r="I487" s="5"/>
      <c r="J487" s="5"/>
      <c r="L487" s="5"/>
    </row>
    <row r="488" spans="9:12" ht="12.75" customHeight="1">
      <c r="I488" s="5"/>
      <c r="J488" s="5"/>
      <c r="L488" s="5"/>
    </row>
    <row r="489" spans="9:12" ht="12.75" customHeight="1">
      <c r="I489" s="5"/>
      <c r="J489" s="5"/>
      <c r="L489" s="5"/>
    </row>
    <row r="490" spans="9:12" ht="12.75" customHeight="1">
      <c r="I490" s="5"/>
      <c r="J490" s="5"/>
      <c r="L490" s="5"/>
    </row>
    <row r="491" spans="9:12" ht="12.75" customHeight="1">
      <c r="I491" s="5"/>
      <c r="J491" s="5"/>
      <c r="L491" s="5"/>
    </row>
    <row r="492" spans="9:12" ht="12.75" customHeight="1">
      <c r="I492" s="5"/>
      <c r="J492" s="5"/>
      <c r="L492" s="5"/>
    </row>
    <row r="493" spans="9:12" ht="12.75" customHeight="1">
      <c r="I493" s="5"/>
      <c r="J493" s="5"/>
      <c r="L493" s="5"/>
    </row>
    <row r="494" spans="9:12" ht="12.75" customHeight="1">
      <c r="I494" s="5"/>
      <c r="J494" s="5"/>
      <c r="L494" s="5"/>
    </row>
    <row r="495" spans="9:12" ht="12.75" customHeight="1">
      <c r="I495" s="5"/>
      <c r="J495" s="5"/>
      <c r="L495" s="5"/>
    </row>
    <row r="496" spans="9:12" ht="12.75" customHeight="1">
      <c r="I496" s="5"/>
      <c r="J496" s="5"/>
      <c r="L496" s="5"/>
    </row>
    <row r="497" spans="9:12" ht="12.75" customHeight="1">
      <c r="I497" s="5"/>
      <c r="J497" s="5"/>
      <c r="L497" s="5"/>
    </row>
    <row r="498" spans="9:12" ht="12.75" customHeight="1">
      <c r="I498" s="5"/>
      <c r="J498" s="5"/>
      <c r="L498" s="5"/>
    </row>
    <row r="499" spans="9:12" ht="12.75" customHeight="1">
      <c r="I499" s="5"/>
      <c r="J499" s="5"/>
      <c r="L499" s="5"/>
    </row>
    <row r="500" spans="9:12" ht="12.75" customHeight="1">
      <c r="I500" s="5"/>
      <c r="J500" s="5"/>
      <c r="L500" s="5"/>
    </row>
    <row r="501" spans="9:12" ht="12.75" customHeight="1">
      <c r="I501" s="5"/>
      <c r="J501" s="5"/>
      <c r="L501" s="5"/>
    </row>
    <row r="502" spans="9:12" ht="12.75" customHeight="1">
      <c r="I502" s="5"/>
      <c r="J502" s="5"/>
      <c r="L502" s="5"/>
    </row>
    <row r="503" spans="9:12" ht="12.75" customHeight="1">
      <c r="I503" s="5"/>
      <c r="J503" s="5"/>
      <c r="L503" s="5"/>
    </row>
    <row r="504" spans="9:12" ht="12.75" customHeight="1">
      <c r="I504" s="5"/>
      <c r="J504" s="5"/>
      <c r="L504" s="5"/>
    </row>
    <row r="505" spans="9:12" ht="12.75" customHeight="1">
      <c r="I505" s="5"/>
      <c r="J505" s="5"/>
      <c r="L505" s="5"/>
    </row>
    <row r="506" spans="9:12" ht="12.75" customHeight="1">
      <c r="I506" s="5"/>
      <c r="J506" s="5"/>
      <c r="L506" s="5"/>
    </row>
    <row r="507" spans="9:12" ht="12.75" customHeight="1">
      <c r="I507" s="5"/>
      <c r="J507" s="5"/>
      <c r="L507" s="5"/>
    </row>
    <row r="508" spans="9:12" ht="12.75" customHeight="1">
      <c r="I508" s="5"/>
      <c r="J508" s="5"/>
      <c r="L508" s="5"/>
    </row>
    <row r="509" spans="9:12" ht="12.75" customHeight="1">
      <c r="I509" s="5"/>
      <c r="J509" s="5"/>
      <c r="L509" s="5"/>
    </row>
    <row r="510" spans="9:12" ht="12.75" customHeight="1">
      <c r="I510" s="5"/>
      <c r="J510" s="5"/>
      <c r="L510" s="5"/>
    </row>
    <row r="511" spans="9:12" ht="12.75" customHeight="1">
      <c r="I511" s="5"/>
      <c r="J511" s="5"/>
      <c r="L511" s="5"/>
    </row>
    <row r="512" spans="9:12" ht="12.75" customHeight="1">
      <c r="I512" s="5"/>
      <c r="J512" s="5"/>
      <c r="L512" s="5"/>
    </row>
    <row r="513" spans="9:12" ht="12.75" customHeight="1">
      <c r="I513" s="5"/>
      <c r="J513" s="5"/>
      <c r="L513" s="5"/>
    </row>
    <row r="514" spans="9:12" ht="12.75" customHeight="1">
      <c r="I514" s="5"/>
      <c r="J514" s="5"/>
      <c r="L514" s="5"/>
    </row>
    <row r="515" spans="9:12" ht="12.75" customHeight="1">
      <c r="I515" s="5"/>
      <c r="J515" s="5"/>
      <c r="L515" s="5"/>
    </row>
    <row r="516" spans="9:12" ht="12.75" customHeight="1">
      <c r="I516" s="5"/>
      <c r="J516" s="5"/>
      <c r="L516" s="5"/>
    </row>
    <row r="517" spans="9:12" ht="12.75" customHeight="1">
      <c r="I517" s="5"/>
      <c r="J517" s="5"/>
      <c r="L517" s="5"/>
    </row>
    <row r="518" spans="9:12" ht="12.75" customHeight="1">
      <c r="I518" s="5"/>
      <c r="J518" s="5"/>
      <c r="L518" s="5"/>
    </row>
    <row r="519" spans="9:12" ht="12.75" customHeight="1">
      <c r="I519" s="5"/>
      <c r="J519" s="5"/>
      <c r="L519" s="5"/>
    </row>
    <row r="520" spans="9:12" ht="12.75" customHeight="1">
      <c r="I520" s="5"/>
      <c r="J520" s="5"/>
      <c r="L520" s="5"/>
    </row>
    <row r="521" spans="9:12" ht="12.75" customHeight="1">
      <c r="I521" s="5"/>
      <c r="J521" s="5"/>
      <c r="L521" s="5"/>
    </row>
    <row r="522" spans="9:12" ht="12.75" customHeight="1">
      <c r="I522" s="5"/>
      <c r="J522" s="5"/>
      <c r="L522" s="5"/>
    </row>
    <row r="523" spans="9:12" ht="12.75" customHeight="1">
      <c r="I523" s="5"/>
      <c r="J523" s="5"/>
      <c r="L523" s="5"/>
    </row>
    <row r="524" spans="9:12" ht="12.75" customHeight="1">
      <c r="I524" s="5"/>
      <c r="J524" s="5"/>
      <c r="L524" s="5"/>
    </row>
    <row r="525" spans="9:12" ht="12.75" customHeight="1">
      <c r="I525" s="5"/>
      <c r="J525" s="5"/>
      <c r="L525" s="5"/>
    </row>
    <row r="526" spans="9:12" ht="12.75" customHeight="1">
      <c r="I526" s="5"/>
      <c r="J526" s="5"/>
      <c r="L526" s="5"/>
    </row>
    <row r="527" spans="9:12" ht="12.75" customHeight="1">
      <c r="I527" s="5"/>
      <c r="J527" s="5"/>
      <c r="L527" s="5"/>
    </row>
    <row r="528" spans="9:12" ht="12.75" customHeight="1">
      <c r="I528" s="5"/>
      <c r="J528" s="5"/>
      <c r="L528" s="5"/>
    </row>
    <row r="529" spans="9:12" ht="12.75" customHeight="1">
      <c r="I529" s="5"/>
      <c r="J529" s="5"/>
      <c r="L529" s="5"/>
    </row>
    <row r="530" spans="9:12" ht="12.75" customHeight="1">
      <c r="I530" s="5"/>
      <c r="J530" s="5"/>
      <c r="L530" s="5"/>
    </row>
    <row r="531" spans="9:12" ht="12.75" customHeight="1">
      <c r="I531" s="5"/>
      <c r="J531" s="5"/>
      <c r="L531" s="5"/>
    </row>
    <row r="532" spans="9:12" ht="12.75" customHeight="1">
      <c r="I532" s="5"/>
      <c r="J532" s="5"/>
      <c r="L532" s="5"/>
    </row>
    <row r="533" spans="9:12" ht="12.75" customHeight="1">
      <c r="I533" s="5"/>
      <c r="J533" s="5"/>
      <c r="L533" s="5"/>
    </row>
    <row r="534" spans="9:12" ht="12.75" customHeight="1">
      <c r="I534" s="5"/>
      <c r="J534" s="5"/>
      <c r="L534" s="5"/>
    </row>
    <row r="535" spans="9:12" ht="12.75" customHeight="1">
      <c r="I535" s="5"/>
      <c r="J535" s="5"/>
      <c r="L535" s="5"/>
    </row>
    <row r="536" spans="9:12" ht="12.75" customHeight="1">
      <c r="I536" s="5"/>
      <c r="J536" s="5"/>
      <c r="L536" s="5"/>
    </row>
    <row r="537" spans="9:12" ht="12.75" customHeight="1">
      <c r="I537" s="5"/>
      <c r="J537" s="5"/>
      <c r="L537" s="5"/>
    </row>
    <row r="538" spans="9:12" ht="12.75" customHeight="1">
      <c r="I538" s="5"/>
      <c r="J538" s="5"/>
      <c r="L538" s="5"/>
    </row>
    <row r="539" spans="9:12" ht="12.75" customHeight="1">
      <c r="I539" s="5"/>
      <c r="J539" s="5"/>
      <c r="L539" s="5"/>
    </row>
    <row r="540" spans="9:12" ht="12.75" customHeight="1">
      <c r="I540" s="5"/>
      <c r="J540" s="5"/>
      <c r="L540" s="5"/>
    </row>
    <row r="541" spans="9:12" ht="12.75" customHeight="1">
      <c r="I541" s="5"/>
      <c r="J541" s="5"/>
      <c r="L541" s="5"/>
    </row>
    <row r="542" spans="9:12" ht="12.75" customHeight="1">
      <c r="I542" s="5"/>
      <c r="J542" s="5"/>
      <c r="L542" s="5"/>
    </row>
    <row r="543" spans="9:12" ht="12.75" customHeight="1">
      <c r="I543" s="5"/>
      <c r="J543" s="5"/>
      <c r="L543" s="5"/>
    </row>
    <row r="544" spans="9:12" ht="12.75" customHeight="1">
      <c r="I544" s="5"/>
      <c r="J544" s="5"/>
      <c r="L544" s="5"/>
    </row>
    <row r="545" spans="9:12" ht="12.75" customHeight="1">
      <c r="I545" s="5"/>
      <c r="J545" s="5"/>
      <c r="L545" s="5"/>
    </row>
    <row r="546" spans="9:12" ht="12.75" customHeight="1">
      <c r="I546" s="5"/>
      <c r="J546" s="5"/>
      <c r="L546" s="5"/>
    </row>
    <row r="547" spans="9:12" ht="12.75" customHeight="1">
      <c r="I547" s="5"/>
      <c r="J547" s="5"/>
      <c r="L547" s="5"/>
    </row>
    <row r="548" spans="9:12" ht="12.75" customHeight="1">
      <c r="I548" s="5"/>
      <c r="J548" s="5"/>
      <c r="L548" s="5"/>
    </row>
    <row r="549" spans="9:12" ht="12.75" customHeight="1">
      <c r="I549" s="5"/>
      <c r="J549" s="5"/>
      <c r="L549" s="5"/>
    </row>
    <row r="550" spans="9:12" ht="12.75" customHeight="1">
      <c r="I550" s="5"/>
      <c r="J550" s="5"/>
      <c r="L550" s="5"/>
    </row>
    <row r="551" spans="9:12" ht="12.75" customHeight="1">
      <c r="I551" s="5"/>
      <c r="J551" s="5"/>
      <c r="L551" s="5"/>
    </row>
    <row r="552" spans="9:12" ht="12.75" customHeight="1">
      <c r="I552" s="5"/>
      <c r="J552" s="5"/>
      <c r="L552" s="5"/>
    </row>
    <row r="553" spans="9:12" ht="12.75" customHeight="1">
      <c r="I553" s="5"/>
      <c r="J553" s="5"/>
      <c r="L553" s="5"/>
    </row>
    <row r="554" spans="9:12" ht="12.75" customHeight="1">
      <c r="I554" s="5"/>
      <c r="J554" s="5"/>
      <c r="L554" s="5"/>
    </row>
    <row r="555" spans="9:12" ht="12.75" customHeight="1">
      <c r="I555" s="5"/>
      <c r="J555" s="5"/>
      <c r="L555" s="5"/>
    </row>
    <row r="556" spans="9:12" ht="12.75" customHeight="1">
      <c r="I556" s="5"/>
      <c r="J556" s="5"/>
      <c r="L556" s="5"/>
    </row>
    <row r="557" spans="9:12" ht="12.75" customHeight="1">
      <c r="I557" s="5"/>
      <c r="J557" s="5"/>
      <c r="L557" s="5"/>
    </row>
    <row r="558" spans="9:12" ht="12.75" customHeight="1">
      <c r="I558" s="5"/>
      <c r="J558" s="5"/>
      <c r="L558" s="5"/>
    </row>
    <row r="559" spans="9:12" ht="12.75" customHeight="1">
      <c r="I559" s="5"/>
      <c r="J559" s="5"/>
      <c r="L559" s="5"/>
    </row>
    <row r="560" spans="9:12" ht="12.75" customHeight="1">
      <c r="I560" s="5"/>
      <c r="J560" s="5"/>
      <c r="L560" s="5"/>
    </row>
    <row r="561" spans="9:12" ht="12.75" customHeight="1">
      <c r="I561" s="5"/>
      <c r="J561" s="5"/>
      <c r="L561" s="5"/>
    </row>
    <row r="562" spans="9:12" ht="12.75" customHeight="1">
      <c r="I562" s="5"/>
      <c r="J562" s="5"/>
      <c r="L562" s="5"/>
    </row>
    <row r="563" spans="9:12" ht="12.75" customHeight="1">
      <c r="I563" s="5"/>
      <c r="J563" s="5"/>
      <c r="L563" s="5"/>
    </row>
    <row r="564" spans="9:12" ht="12.75" customHeight="1">
      <c r="I564" s="5"/>
      <c r="J564" s="5"/>
      <c r="L564" s="5"/>
    </row>
    <row r="565" spans="9:12" ht="12.75" customHeight="1">
      <c r="I565" s="5"/>
      <c r="J565" s="5"/>
      <c r="L565" s="5"/>
    </row>
    <row r="566" spans="9:12" ht="12.75" customHeight="1">
      <c r="I566" s="5"/>
      <c r="J566" s="5"/>
      <c r="L566" s="5"/>
    </row>
    <row r="567" spans="9:12" ht="12.75" customHeight="1">
      <c r="I567" s="5"/>
      <c r="J567" s="5"/>
      <c r="L567" s="5"/>
    </row>
    <row r="568" spans="9:12" ht="12.75" customHeight="1">
      <c r="I568" s="5"/>
      <c r="J568" s="5"/>
      <c r="L568" s="5"/>
    </row>
    <row r="569" spans="9:12" ht="12.75" customHeight="1">
      <c r="I569" s="5"/>
      <c r="J569" s="5"/>
      <c r="L569" s="5"/>
    </row>
    <row r="570" spans="9:12" ht="12.75" customHeight="1">
      <c r="I570" s="5"/>
      <c r="J570" s="5"/>
      <c r="L570" s="5"/>
    </row>
    <row r="571" spans="9:12" ht="12.75" customHeight="1">
      <c r="I571" s="5"/>
      <c r="J571" s="5"/>
      <c r="L571" s="5"/>
    </row>
    <row r="572" spans="9:12" ht="12.75" customHeight="1">
      <c r="I572" s="5"/>
      <c r="J572" s="5"/>
      <c r="L572" s="5"/>
    </row>
    <row r="573" spans="9:12" ht="12.75" customHeight="1">
      <c r="I573" s="5"/>
      <c r="J573" s="5"/>
      <c r="L573" s="5"/>
    </row>
    <row r="574" spans="9:12" ht="12.75" customHeight="1">
      <c r="I574" s="5"/>
      <c r="J574" s="5"/>
      <c r="L574" s="5"/>
    </row>
    <row r="575" spans="9:12" ht="12.75" customHeight="1">
      <c r="I575" s="5"/>
      <c r="J575" s="5"/>
      <c r="L575" s="5"/>
    </row>
    <row r="576" spans="9:12" ht="12.75" customHeight="1">
      <c r="I576" s="5"/>
      <c r="J576" s="5"/>
      <c r="L576" s="5"/>
    </row>
    <row r="577" spans="9:12" ht="12.75" customHeight="1">
      <c r="I577" s="5"/>
      <c r="J577" s="5"/>
      <c r="L577" s="5"/>
    </row>
    <row r="578" spans="9:12" ht="12.75" customHeight="1">
      <c r="I578" s="5"/>
      <c r="J578" s="5"/>
      <c r="L578" s="5"/>
    </row>
    <row r="579" spans="9:12" ht="12.75" customHeight="1">
      <c r="I579" s="5"/>
      <c r="J579" s="5"/>
      <c r="L579" s="5"/>
    </row>
    <row r="580" spans="9:12" ht="12.75" customHeight="1">
      <c r="I580" s="5"/>
      <c r="J580" s="5"/>
      <c r="L580" s="5"/>
    </row>
    <row r="581" spans="9:12" ht="12.75" customHeight="1">
      <c r="I581" s="5"/>
      <c r="J581" s="5"/>
      <c r="L581" s="5"/>
    </row>
    <row r="582" spans="9:12" ht="12.75" customHeight="1">
      <c r="I582" s="5"/>
      <c r="J582" s="5"/>
      <c r="L582" s="5"/>
    </row>
    <row r="583" spans="9:12" ht="12.75" customHeight="1">
      <c r="I583" s="5"/>
      <c r="J583" s="5"/>
      <c r="L583" s="5"/>
    </row>
    <row r="584" spans="9:12" ht="12.75" customHeight="1">
      <c r="I584" s="5"/>
      <c r="J584" s="5"/>
      <c r="L584" s="5"/>
    </row>
    <row r="585" spans="9:12" ht="12.75" customHeight="1">
      <c r="I585" s="5"/>
      <c r="J585" s="5"/>
      <c r="L585" s="5"/>
    </row>
    <row r="586" spans="9:12" ht="12.75" customHeight="1">
      <c r="I586" s="5"/>
      <c r="J586" s="5"/>
      <c r="L586" s="5"/>
    </row>
    <row r="587" spans="9:12" ht="12.75" customHeight="1">
      <c r="I587" s="5"/>
      <c r="J587" s="5"/>
      <c r="L587" s="5"/>
    </row>
    <row r="588" spans="9:12" ht="12.75" customHeight="1">
      <c r="I588" s="5"/>
      <c r="J588" s="5"/>
      <c r="L588" s="5"/>
    </row>
    <row r="589" spans="9:12" ht="12.75" customHeight="1">
      <c r="I589" s="5"/>
      <c r="J589" s="5"/>
      <c r="L589" s="5"/>
    </row>
    <row r="590" spans="9:12" ht="12.75" customHeight="1">
      <c r="I590" s="5"/>
      <c r="J590" s="5"/>
      <c r="L590" s="5"/>
    </row>
    <row r="591" spans="9:12" ht="12.75" customHeight="1">
      <c r="I591" s="5"/>
      <c r="J591" s="5"/>
      <c r="L591" s="5"/>
    </row>
    <row r="592" spans="9:12" ht="12.75" customHeight="1">
      <c r="I592" s="5"/>
      <c r="J592" s="5"/>
      <c r="L592" s="5"/>
    </row>
    <row r="593" spans="9:12" ht="12.75" customHeight="1">
      <c r="I593" s="5"/>
      <c r="J593" s="5"/>
      <c r="L593" s="5"/>
    </row>
    <row r="594" spans="9:12" ht="12.75" customHeight="1">
      <c r="I594" s="5"/>
      <c r="J594" s="5"/>
      <c r="L594" s="5"/>
    </row>
    <row r="595" spans="9:12" ht="12.75" customHeight="1">
      <c r="I595" s="5"/>
      <c r="J595" s="5"/>
      <c r="L595" s="5"/>
    </row>
    <row r="596" spans="9:12" ht="12.75" customHeight="1">
      <c r="I596" s="5"/>
      <c r="J596" s="5"/>
      <c r="L596" s="5"/>
    </row>
    <row r="597" spans="9:12" ht="12.75" customHeight="1">
      <c r="I597" s="5"/>
      <c r="J597" s="5"/>
      <c r="L597" s="5"/>
    </row>
    <row r="598" spans="9:12" ht="12.75" customHeight="1">
      <c r="I598" s="5"/>
      <c r="J598" s="5"/>
      <c r="L598" s="5"/>
    </row>
    <row r="599" spans="9:12" ht="12.75" customHeight="1">
      <c r="I599" s="5"/>
      <c r="J599" s="5"/>
      <c r="L599" s="5"/>
    </row>
    <row r="600" spans="9:12" ht="12.75" customHeight="1">
      <c r="I600" s="5"/>
      <c r="J600" s="5"/>
      <c r="L600" s="5"/>
    </row>
    <row r="601" spans="9:12" ht="12.75" customHeight="1">
      <c r="I601" s="5"/>
      <c r="J601" s="5"/>
      <c r="L601" s="5"/>
    </row>
    <row r="602" spans="9:12" ht="12.75" customHeight="1">
      <c r="I602" s="5"/>
      <c r="J602" s="5"/>
      <c r="L602" s="5"/>
    </row>
    <row r="603" spans="9:12" ht="12.75" customHeight="1">
      <c r="I603" s="5"/>
      <c r="J603" s="5"/>
      <c r="L603" s="5"/>
    </row>
    <row r="604" spans="9:12" ht="12.75" customHeight="1">
      <c r="I604" s="5"/>
      <c r="J604" s="5"/>
      <c r="L604" s="5"/>
    </row>
    <row r="605" spans="9:12" ht="12.75" customHeight="1">
      <c r="I605" s="5"/>
      <c r="J605" s="5"/>
      <c r="L605" s="5"/>
    </row>
    <row r="606" spans="9:12" ht="12.75" customHeight="1">
      <c r="I606" s="5"/>
      <c r="J606" s="5"/>
      <c r="L606" s="5"/>
    </row>
    <row r="607" spans="9:12" ht="12.75" customHeight="1">
      <c r="I607" s="5"/>
      <c r="J607" s="5"/>
      <c r="L607" s="5"/>
    </row>
    <row r="608" spans="9:12" ht="12.75" customHeight="1">
      <c r="I608" s="5"/>
      <c r="J608" s="5"/>
      <c r="L608" s="5"/>
    </row>
    <row r="609" spans="9:12" ht="12.75" customHeight="1">
      <c r="I609" s="5"/>
      <c r="J609" s="5"/>
      <c r="L609" s="5"/>
    </row>
    <row r="610" spans="9:12" ht="12.75" customHeight="1">
      <c r="I610" s="5"/>
      <c r="J610" s="5"/>
      <c r="L610" s="5"/>
    </row>
    <row r="611" spans="9:12" ht="12.75" customHeight="1">
      <c r="I611" s="5"/>
      <c r="J611" s="5"/>
      <c r="L611" s="5"/>
    </row>
    <row r="612" spans="9:12" ht="12.75" customHeight="1">
      <c r="I612" s="5"/>
      <c r="J612" s="5"/>
      <c r="L612" s="5"/>
    </row>
    <row r="613" spans="9:12" ht="12.75" customHeight="1">
      <c r="I613" s="5"/>
      <c r="J613" s="5"/>
      <c r="L613" s="5"/>
    </row>
    <row r="614" spans="9:12" ht="12.75" customHeight="1">
      <c r="I614" s="5"/>
      <c r="J614" s="5"/>
      <c r="L614" s="5"/>
    </row>
    <row r="615" spans="9:12" ht="12.75" customHeight="1">
      <c r="I615" s="5"/>
      <c r="J615" s="5"/>
      <c r="L615" s="5"/>
    </row>
    <row r="616" spans="9:12" ht="12.75" customHeight="1">
      <c r="I616" s="5"/>
      <c r="J616" s="5"/>
      <c r="L616" s="5"/>
    </row>
    <row r="617" spans="9:12" ht="12.75" customHeight="1">
      <c r="I617" s="5"/>
      <c r="J617" s="5"/>
      <c r="L617" s="5"/>
    </row>
    <row r="618" spans="9:12" ht="12.75" customHeight="1">
      <c r="I618" s="5"/>
      <c r="J618" s="5"/>
      <c r="L618" s="5"/>
    </row>
    <row r="619" spans="9:12" ht="12.75" customHeight="1">
      <c r="I619" s="5"/>
      <c r="J619" s="5"/>
      <c r="L619" s="5"/>
    </row>
    <row r="620" spans="9:12" ht="12.75" customHeight="1">
      <c r="I620" s="5"/>
      <c r="J620" s="5"/>
      <c r="L620" s="5"/>
    </row>
    <row r="621" spans="9:12" ht="12.75" customHeight="1">
      <c r="I621" s="5"/>
      <c r="J621" s="5"/>
      <c r="L621" s="5"/>
    </row>
    <row r="622" spans="9:12" ht="12.75" customHeight="1">
      <c r="I622" s="5"/>
      <c r="J622" s="5"/>
      <c r="L622" s="5"/>
    </row>
    <row r="623" spans="9:12" ht="12.75" customHeight="1">
      <c r="I623" s="5"/>
      <c r="J623" s="5"/>
      <c r="L623" s="5"/>
    </row>
    <row r="624" spans="9:12" ht="12.75" customHeight="1">
      <c r="I624" s="5"/>
      <c r="J624" s="5"/>
      <c r="L624" s="5"/>
    </row>
    <row r="625" spans="9:12" ht="12.75" customHeight="1">
      <c r="I625" s="5"/>
      <c r="J625" s="5"/>
      <c r="L625" s="5"/>
    </row>
    <row r="626" spans="9:12" ht="12.75" customHeight="1">
      <c r="I626" s="5"/>
      <c r="J626" s="5"/>
      <c r="L626" s="5"/>
    </row>
    <row r="627" spans="9:12" ht="12.75" customHeight="1">
      <c r="I627" s="5"/>
      <c r="J627" s="5"/>
      <c r="L627" s="5"/>
    </row>
    <row r="628" spans="9:12" ht="12.75" customHeight="1">
      <c r="I628" s="5"/>
      <c r="J628" s="5"/>
      <c r="L628" s="5"/>
    </row>
    <row r="629" spans="9:12" ht="12.75" customHeight="1">
      <c r="I629" s="5"/>
      <c r="J629" s="5"/>
      <c r="L629" s="5"/>
    </row>
    <row r="630" spans="9:12" ht="12.75" customHeight="1">
      <c r="I630" s="5"/>
      <c r="J630" s="5"/>
      <c r="L630" s="5"/>
    </row>
    <row r="631" spans="9:12" ht="12.75" customHeight="1">
      <c r="I631" s="5"/>
      <c r="J631" s="5"/>
      <c r="L631" s="5"/>
    </row>
    <row r="632" spans="9:12" ht="12.75" customHeight="1">
      <c r="I632" s="5"/>
      <c r="J632" s="5"/>
      <c r="L632" s="5"/>
    </row>
    <row r="633" spans="9:12" ht="12.75" customHeight="1">
      <c r="I633" s="5"/>
      <c r="J633" s="5"/>
      <c r="L633" s="5"/>
    </row>
    <row r="634" spans="9:12" ht="12.75" customHeight="1">
      <c r="I634" s="5"/>
      <c r="J634" s="5"/>
      <c r="L634" s="5"/>
    </row>
    <row r="635" spans="9:12" ht="12.75" customHeight="1">
      <c r="I635" s="5"/>
      <c r="J635" s="5"/>
      <c r="L635" s="5"/>
    </row>
    <row r="636" spans="9:12" ht="12.75" customHeight="1">
      <c r="I636" s="5"/>
      <c r="J636" s="5"/>
      <c r="L636" s="5"/>
    </row>
    <row r="637" spans="9:12" ht="12.75" customHeight="1">
      <c r="I637" s="5"/>
      <c r="J637" s="5"/>
      <c r="L637" s="5"/>
    </row>
    <row r="638" spans="9:12" ht="12.75" customHeight="1">
      <c r="I638" s="5"/>
      <c r="J638" s="5"/>
      <c r="L638" s="5"/>
    </row>
    <row r="639" spans="9:12" ht="12.75" customHeight="1">
      <c r="I639" s="5"/>
      <c r="J639" s="5"/>
      <c r="L639" s="5"/>
    </row>
    <row r="640" spans="9:12" ht="12.75" customHeight="1">
      <c r="I640" s="5"/>
      <c r="J640" s="5"/>
      <c r="L640" s="5"/>
    </row>
    <row r="641" spans="9:12" ht="12.75" customHeight="1">
      <c r="I641" s="5"/>
      <c r="J641" s="5"/>
      <c r="L641" s="5"/>
    </row>
    <row r="642" spans="9:12" ht="12.75" customHeight="1">
      <c r="I642" s="5"/>
      <c r="J642" s="5"/>
      <c r="L642" s="5"/>
    </row>
    <row r="643" spans="9:12" ht="12.75" customHeight="1">
      <c r="I643" s="5"/>
      <c r="J643" s="5"/>
      <c r="L643" s="5"/>
    </row>
    <row r="644" spans="9:12" ht="12.75" customHeight="1">
      <c r="I644" s="5"/>
      <c r="J644" s="5"/>
      <c r="L644" s="5"/>
    </row>
    <row r="645" spans="9:12" ht="12.75" customHeight="1">
      <c r="I645" s="5"/>
      <c r="J645" s="5"/>
      <c r="L645" s="5"/>
    </row>
    <row r="646" spans="9:12" ht="12.75" customHeight="1">
      <c r="I646" s="5"/>
      <c r="J646" s="5"/>
      <c r="L646" s="5"/>
    </row>
    <row r="647" spans="9:12" ht="12.75" customHeight="1">
      <c r="I647" s="5"/>
      <c r="J647" s="5"/>
      <c r="L647" s="5"/>
    </row>
    <row r="648" spans="9:12" ht="12.75" customHeight="1">
      <c r="I648" s="5"/>
      <c r="J648" s="5"/>
      <c r="L648" s="5"/>
    </row>
    <row r="649" spans="9:12" ht="12.75" customHeight="1">
      <c r="I649" s="5"/>
      <c r="J649" s="5"/>
      <c r="L649" s="5"/>
    </row>
    <row r="650" spans="9:12" ht="12.75" customHeight="1">
      <c r="I650" s="5"/>
      <c r="J650" s="5"/>
      <c r="L650" s="5"/>
    </row>
    <row r="651" spans="9:12" ht="12.75" customHeight="1">
      <c r="I651" s="5"/>
      <c r="J651" s="5"/>
      <c r="L651" s="5"/>
    </row>
    <row r="652" spans="9:12" ht="12.75" customHeight="1">
      <c r="I652" s="5"/>
      <c r="J652" s="5"/>
      <c r="L652" s="5"/>
    </row>
    <row r="653" spans="9:12" ht="12.75" customHeight="1">
      <c r="I653" s="5"/>
      <c r="J653" s="5"/>
      <c r="L653" s="5"/>
    </row>
    <row r="654" spans="9:12" ht="12.75" customHeight="1">
      <c r="I654" s="5"/>
      <c r="J654" s="5"/>
      <c r="L654" s="5"/>
    </row>
    <row r="655" spans="9:12" ht="12.75" customHeight="1">
      <c r="I655" s="5"/>
      <c r="J655" s="5"/>
      <c r="L655" s="5"/>
    </row>
    <row r="656" spans="9:12" ht="12.75" customHeight="1">
      <c r="I656" s="5"/>
      <c r="J656" s="5"/>
      <c r="L656" s="5"/>
    </row>
    <row r="657" spans="9:12" ht="12.75" customHeight="1">
      <c r="I657" s="5"/>
      <c r="J657" s="5"/>
      <c r="L657" s="5"/>
    </row>
    <row r="658" spans="9:12" ht="12.75" customHeight="1">
      <c r="I658" s="5"/>
      <c r="J658" s="5"/>
      <c r="L658" s="5"/>
    </row>
    <row r="659" spans="9:12" ht="12.75" customHeight="1">
      <c r="I659" s="5"/>
      <c r="J659" s="5"/>
      <c r="L659" s="5"/>
    </row>
    <row r="660" spans="9:12" ht="12.75" customHeight="1">
      <c r="I660" s="5"/>
      <c r="J660" s="5"/>
      <c r="L660" s="5"/>
    </row>
    <row r="661" spans="9:12" ht="12.75" customHeight="1">
      <c r="I661" s="5"/>
      <c r="J661" s="5"/>
      <c r="L661" s="5"/>
    </row>
    <row r="662" spans="9:12" ht="12.75" customHeight="1">
      <c r="I662" s="5"/>
      <c r="J662" s="5"/>
      <c r="L662" s="5"/>
    </row>
    <row r="663" spans="9:12" ht="12.75" customHeight="1">
      <c r="I663" s="5"/>
      <c r="J663" s="5"/>
      <c r="L663" s="5"/>
    </row>
    <row r="664" spans="9:12" ht="12.75" customHeight="1">
      <c r="I664" s="5"/>
      <c r="J664" s="5"/>
      <c r="L664" s="5"/>
    </row>
    <row r="665" spans="9:12" ht="12.75" customHeight="1">
      <c r="I665" s="5"/>
      <c r="J665" s="5"/>
      <c r="L665" s="5"/>
    </row>
    <row r="666" spans="9:12" ht="12.75" customHeight="1">
      <c r="I666" s="5"/>
      <c r="J666" s="5"/>
      <c r="L666" s="5"/>
    </row>
    <row r="667" spans="9:12" ht="12.75" customHeight="1">
      <c r="I667" s="5"/>
      <c r="J667" s="5"/>
      <c r="L667" s="5"/>
    </row>
    <row r="668" spans="9:12" ht="12.75" customHeight="1">
      <c r="I668" s="5"/>
      <c r="J668" s="5"/>
      <c r="L668" s="5"/>
    </row>
    <row r="669" spans="9:12" ht="12.75" customHeight="1">
      <c r="I669" s="5"/>
      <c r="J669" s="5"/>
      <c r="L669" s="5"/>
    </row>
    <row r="670" spans="9:12" ht="12.75" customHeight="1">
      <c r="I670" s="5"/>
      <c r="J670" s="5"/>
      <c r="L670" s="5"/>
    </row>
    <row r="671" spans="9:12" ht="12.75" customHeight="1">
      <c r="I671" s="5"/>
      <c r="J671" s="5"/>
      <c r="L671" s="5"/>
    </row>
    <row r="672" spans="9:12" ht="12.75" customHeight="1">
      <c r="I672" s="5"/>
      <c r="J672" s="5"/>
      <c r="L672" s="5"/>
    </row>
    <row r="673" spans="9:12" ht="12.75" customHeight="1">
      <c r="I673" s="5"/>
      <c r="J673" s="5"/>
      <c r="L673" s="5"/>
    </row>
    <row r="674" spans="9:12" ht="12.75" customHeight="1">
      <c r="I674" s="5"/>
      <c r="J674" s="5"/>
      <c r="L674" s="5"/>
    </row>
    <row r="675" spans="9:12" ht="12.75" customHeight="1">
      <c r="I675" s="5"/>
      <c r="J675" s="5"/>
      <c r="L675" s="5"/>
    </row>
    <row r="676" spans="9:12" ht="12.75" customHeight="1">
      <c r="I676" s="5"/>
      <c r="J676" s="5"/>
      <c r="L676" s="5"/>
    </row>
    <row r="677" spans="9:12" ht="12.75" customHeight="1">
      <c r="I677" s="5"/>
      <c r="J677" s="5"/>
      <c r="L677" s="5"/>
    </row>
    <row r="678" spans="9:12" ht="12.75" customHeight="1">
      <c r="I678" s="5"/>
      <c r="J678" s="5"/>
      <c r="L678" s="5"/>
    </row>
    <row r="679" spans="9:12" ht="12.75" customHeight="1">
      <c r="I679" s="5"/>
      <c r="J679" s="5"/>
      <c r="L679" s="5"/>
    </row>
    <row r="680" spans="9:12" ht="12.75" customHeight="1">
      <c r="I680" s="5"/>
      <c r="J680" s="5"/>
      <c r="L680" s="5"/>
    </row>
    <row r="681" spans="9:12" ht="12.75" customHeight="1">
      <c r="I681" s="5"/>
      <c r="J681" s="5"/>
      <c r="L681" s="5"/>
    </row>
    <row r="682" spans="9:12" ht="12.75" customHeight="1">
      <c r="I682" s="5"/>
      <c r="J682" s="5"/>
      <c r="L682" s="5"/>
    </row>
    <row r="683" spans="9:12" ht="12.75" customHeight="1">
      <c r="I683" s="5"/>
      <c r="J683" s="5"/>
      <c r="L683" s="5"/>
    </row>
    <row r="684" spans="9:12" ht="12.75" customHeight="1">
      <c r="I684" s="5"/>
      <c r="J684" s="5"/>
      <c r="L684" s="5"/>
    </row>
    <row r="685" spans="9:12" ht="12.75" customHeight="1">
      <c r="I685" s="5"/>
      <c r="J685" s="5"/>
      <c r="L685" s="5"/>
    </row>
    <row r="686" spans="9:12" ht="12.75" customHeight="1">
      <c r="I686" s="5"/>
      <c r="J686" s="5"/>
      <c r="L686" s="5"/>
    </row>
    <row r="687" spans="9:12" ht="12.75" customHeight="1">
      <c r="I687" s="5"/>
      <c r="J687" s="5"/>
      <c r="L687" s="5"/>
    </row>
    <row r="688" spans="9:12" ht="12.75" customHeight="1">
      <c r="I688" s="5"/>
      <c r="J688" s="5"/>
      <c r="L688" s="5"/>
    </row>
    <row r="689" spans="9:12" ht="12.75" customHeight="1">
      <c r="I689" s="5"/>
      <c r="J689" s="5"/>
      <c r="L689" s="5"/>
    </row>
    <row r="690" spans="9:12" ht="12.75" customHeight="1">
      <c r="I690" s="5"/>
      <c r="J690" s="5"/>
      <c r="L690" s="5"/>
    </row>
    <row r="691" spans="9:12" ht="12.75" customHeight="1">
      <c r="I691" s="5"/>
      <c r="J691" s="5"/>
      <c r="L691" s="5"/>
    </row>
    <row r="692" spans="9:12" ht="12.75" customHeight="1">
      <c r="I692" s="5"/>
      <c r="J692" s="5"/>
      <c r="L692" s="5"/>
    </row>
    <row r="693" spans="9:12" ht="12.75" customHeight="1">
      <c r="I693" s="5"/>
      <c r="J693" s="5"/>
      <c r="L693" s="5"/>
    </row>
    <row r="694" spans="9:12" ht="12.75" customHeight="1">
      <c r="I694" s="5"/>
      <c r="J694" s="5"/>
      <c r="L694" s="5"/>
    </row>
    <row r="695" spans="9:12" ht="12.75" customHeight="1">
      <c r="I695" s="5"/>
      <c r="J695" s="5"/>
      <c r="L695" s="5"/>
    </row>
    <row r="696" spans="9:12" ht="12.75" customHeight="1">
      <c r="I696" s="5"/>
      <c r="J696" s="5"/>
      <c r="L696" s="5"/>
    </row>
    <row r="697" spans="9:12" ht="12.75" customHeight="1">
      <c r="I697" s="5"/>
      <c r="J697" s="5"/>
      <c r="L697" s="5"/>
    </row>
    <row r="698" spans="9:12" ht="12.75" customHeight="1">
      <c r="I698" s="5"/>
      <c r="J698" s="5"/>
      <c r="L698" s="5"/>
    </row>
    <row r="699" spans="9:12" ht="12.75" customHeight="1">
      <c r="I699" s="5"/>
      <c r="J699" s="5"/>
      <c r="L699" s="5"/>
    </row>
    <row r="700" spans="9:12" ht="12.75" customHeight="1">
      <c r="I700" s="5"/>
      <c r="J700" s="5"/>
      <c r="L700" s="5"/>
    </row>
    <row r="701" spans="9:12" ht="12.75" customHeight="1">
      <c r="I701" s="5"/>
      <c r="J701" s="5"/>
      <c r="L701" s="5"/>
    </row>
    <row r="702" spans="9:12" ht="12.75" customHeight="1">
      <c r="I702" s="5"/>
      <c r="J702" s="5"/>
      <c r="L702" s="5"/>
    </row>
    <row r="703" spans="9:12" ht="12.75" customHeight="1">
      <c r="I703" s="5"/>
      <c r="J703" s="5"/>
      <c r="L703" s="5"/>
    </row>
    <row r="704" spans="9:12" ht="12.75" customHeight="1">
      <c r="I704" s="5"/>
      <c r="J704" s="5"/>
      <c r="L704" s="5"/>
    </row>
    <row r="705" spans="9:12" ht="12.75" customHeight="1">
      <c r="I705" s="5"/>
      <c r="J705" s="5"/>
      <c r="L705" s="5"/>
    </row>
    <row r="706" spans="9:12" ht="12.75" customHeight="1">
      <c r="I706" s="5"/>
      <c r="J706" s="5"/>
      <c r="L706" s="5"/>
    </row>
    <row r="707" spans="9:12" ht="12.75" customHeight="1">
      <c r="I707" s="5"/>
      <c r="J707" s="5"/>
      <c r="L707" s="5"/>
    </row>
    <row r="708" spans="9:12" ht="12.75" customHeight="1">
      <c r="I708" s="5"/>
      <c r="J708" s="5"/>
      <c r="L708" s="5"/>
    </row>
    <row r="709" spans="9:12" ht="12.75" customHeight="1">
      <c r="I709" s="5"/>
      <c r="J709" s="5"/>
      <c r="L709" s="5"/>
    </row>
    <row r="710" spans="9:12" ht="12.75" customHeight="1">
      <c r="I710" s="5"/>
      <c r="J710" s="5"/>
      <c r="L710" s="5"/>
    </row>
    <row r="711" spans="9:12" ht="12.75" customHeight="1">
      <c r="I711" s="5"/>
      <c r="J711" s="5"/>
      <c r="L711" s="5"/>
    </row>
    <row r="712" spans="9:12" ht="12.75" customHeight="1">
      <c r="I712" s="5"/>
      <c r="J712" s="5"/>
      <c r="L712" s="5"/>
    </row>
    <row r="713" spans="9:12" ht="12.75" customHeight="1">
      <c r="I713" s="5"/>
      <c r="J713" s="5"/>
      <c r="L713" s="5"/>
    </row>
    <row r="714" spans="9:12" ht="12.75" customHeight="1">
      <c r="I714" s="5"/>
      <c r="J714" s="5"/>
      <c r="L714" s="5"/>
    </row>
    <row r="715" spans="9:12" ht="12.75" customHeight="1">
      <c r="I715" s="5"/>
      <c r="J715" s="5"/>
      <c r="L715" s="5"/>
    </row>
    <row r="716" spans="9:12" ht="12.75" customHeight="1">
      <c r="I716" s="5"/>
      <c r="J716" s="5"/>
      <c r="L716" s="5"/>
    </row>
    <row r="717" spans="9:12" ht="12.75" customHeight="1">
      <c r="I717" s="5"/>
      <c r="J717" s="5"/>
      <c r="L717" s="5"/>
    </row>
    <row r="718" spans="9:12" ht="12.75" customHeight="1">
      <c r="I718" s="5"/>
      <c r="J718" s="5"/>
      <c r="L718" s="5"/>
    </row>
    <row r="719" spans="9:12" ht="12.75" customHeight="1">
      <c r="I719" s="5"/>
      <c r="J719" s="5"/>
      <c r="L719" s="5"/>
    </row>
    <row r="720" spans="9:12" ht="12.75" customHeight="1">
      <c r="I720" s="5"/>
      <c r="J720" s="5"/>
      <c r="L720" s="5"/>
    </row>
    <row r="721" spans="9:12" ht="12.75" customHeight="1">
      <c r="I721" s="5"/>
      <c r="J721" s="5"/>
      <c r="L721" s="5"/>
    </row>
    <row r="722" spans="9:12" ht="12.75" customHeight="1">
      <c r="I722" s="5"/>
      <c r="J722" s="5"/>
      <c r="L722" s="5"/>
    </row>
    <row r="723" spans="9:12" ht="12.75" customHeight="1">
      <c r="I723" s="5"/>
      <c r="J723" s="5"/>
      <c r="L723" s="5"/>
    </row>
    <row r="724" spans="9:12" ht="12.75" customHeight="1">
      <c r="I724" s="5"/>
      <c r="J724" s="5"/>
      <c r="L724" s="5"/>
    </row>
    <row r="725" spans="9:12" ht="12.75" customHeight="1">
      <c r="I725" s="5"/>
      <c r="J725" s="5"/>
      <c r="L725" s="5"/>
    </row>
    <row r="726" spans="9:12" ht="12.75" customHeight="1">
      <c r="I726" s="5"/>
      <c r="J726" s="5"/>
      <c r="L726" s="5"/>
    </row>
    <row r="727" spans="9:12" ht="12.75" customHeight="1">
      <c r="I727" s="5"/>
      <c r="J727" s="5"/>
      <c r="L727" s="5"/>
    </row>
    <row r="728" spans="9:12" ht="12.75" customHeight="1">
      <c r="I728" s="5"/>
      <c r="J728" s="5"/>
      <c r="L728" s="5"/>
    </row>
    <row r="729" spans="9:12" ht="12.75" customHeight="1">
      <c r="I729" s="5"/>
      <c r="J729" s="5"/>
      <c r="L729" s="5"/>
    </row>
    <row r="730" spans="9:12" ht="12.75" customHeight="1">
      <c r="I730" s="5"/>
      <c r="J730" s="5"/>
      <c r="L730" s="5"/>
    </row>
    <row r="731" spans="9:12" ht="12.75" customHeight="1">
      <c r="I731" s="5"/>
      <c r="J731" s="5"/>
      <c r="L731" s="5"/>
    </row>
    <row r="732" spans="9:12" ht="12.75" customHeight="1">
      <c r="I732" s="5"/>
      <c r="J732" s="5"/>
      <c r="L732" s="5"/>
    </row>
    <row r="733" spans="9:12" ht="12.75" customHeight="1">
      <c r="I733" s="5"/>
      <c r="J733" s="5"/>
      <c r="L733" s="5"/>
    </row>
    <row r="734" spans="9:12" ht="12.75" customHeight="1">
      <c r="I734" s="5"/>
      <c r="J734" s="5"/>
      <c r="L734" s="5"/>
    </row>
    <row r="735" spans="9:12" ht="12.75" customHeight="1">
      <c r="I735" s="5"/>
      <c r="J735" s="5"/>
      <c r="L735" s="5"/>
    </row>
    <row r="736" spans="9:12" ht="12.75" customHeight="1">
      <c r="I736" s="5"/>
      <c r="J736" s="5"/>
      <c r="L736" s="5"/>
    </row>
    <row r="737" spans="9:12" ht="12.75" customHeight="1">
      <c r="I737" s="5"/>
      <c r="J737" s="5"/>
      <c r="L737" s="5"/>
    </row>
    <row r="738" spans="9:12" ht="12.75" customHeight="1">
      <c r="I738" s="5"/>
      <c r="J738" s="5"/>
      <c r="L738" s="5"/>
    </row>
    <row r="739" spans="9:12" ht="12.75" customHeight="1">
      <c r="I739" s="5"/>
      <c r="J739" s="5"/>
      <c r="L739" s="5"/>
    </row>
    <row r="740" spans="9:12" ht="12.75" customHeight="1">
      <c r="I740" s="5"/>
      <c r="J740" s="5"/>
      <c r="L740" s="5"/>
    </row>
    <row r="741" spans="9:12" ht="12.75" customHeight="1">
      <c r="I741" s="5"/>
      <c r="J741" s="5"/>
      <c r="L741" s="5"/>
    </row>
    <row r="742" spans="9:12" ht="12.75" customHeight="1">
      <c r="I742" s="5"/>
      <c r="J742" s="5"/>
      <c r="L742" s="5"/>
    </row>
    <row r="743" spans="9:12" ht="12.75" customHeight="1">
      <c r="I743" s="5"/>
      <c r="J743" s="5"/>
      <c r="L743" s="5"/>
    </row>
    <row r="744" spans="9:12" ht="12.75" customHeight="1">
      <c r="I744" s="5"/>
      <c r="J744" s="5"/>
      <c r="L744" s="5"/>
    </row>
    <row r="745" spans="9:12" ht="12.75" customHeight="1">
      <c r="I745" s="5"/>
      <c r="J745" s="5"/>
      <c r="L745" s="5"/>
    </row>
    <row r="746" spans="9:12" ht="12.75" customHeight="1">
      <c r="I746" s="5"/>
      <c r="J746" s="5"/>
      <c r="L746" s="5"/>
    </row>
    <row r="747" spans="9:12" ht="12.75" customHeight="1">
      <c r="I747" s="5"/>
      <c r="J747" s="5"/>
      <c r="L747" s="5"/>
    </row>
    <row r="748" spans="9:12" ht="12.75" customHeight="1">
      <c r="I748" s="5"/>
      <c r="J748" s="5"/>
      <c r="L748" s="5"/>
    </row>
    <row r="749" spans="9:12" ht="12.75" customHeight="1">
      <c r="I749" s="5"/>
      <c r="J749" s="5"/>
      <c r="L749" s="5"/>
    </row>
    <row r="750" spans="9:12" ht="12.75" customHeight="1">
      <c r="I750" s="5"/>
      <c r="J750" s="5"/>
      <c r="L750" s="5"/>
    </row>
    <row r="751" spans="9:12" ht="12.75" customHeight="1">
      <c r="I751" s="5"/>
      <c r="J751" s="5"/>
      <c r="L751" s="5"/>
    </row>
    <row r="752" spans="9:12" ht="12.75" customHeight="1">
      <c r="I752" s="5"/>
      <c r="J752" s="5"/>
      <c r="L752" s="5"/>
    </row>
    <row r="753" spans="9:12" ht="12.75" customHeight="1">
      <c r="I753" s="5"/>
      <c r="J753" s="5"/>
      <c r="L753" s="5"/>
    </row>
    <row r="754" spans="9:12" ht="12.75" customHeight="1">
      <c r="I754" s="5"/>
      <c r="J754" s="5"/>
      <c r="L754" s="5"/>
    </row>
    <row r="755" spans="9:12" ht="12.75" customHeight="1">
      <c r="I755" s="5"/>
      <c r="J755" s="5"/>
      <c r="L755" s="5"/>
    </row>
    <row r="756" spans="9:12" ht="12.75" customHeight="1">
      <c r="I756" s="5"/>
      <c r="J756" s="5"/>
      <c r="L756" s="5"/>
    </row>
    <row r="757" spans="9:12" ht="12.75" customHeight="1">
      <c r="I757" s="5"/>
      <c r="J757" s="5"/>
      <c r="L757" s="5"/>
    </row>
    <row r="758" spans="9:12" ht="12.75" customHeight="1">
      <c r="I758" s="5"/>
      <c r="J758" s="5"/>
      <c r="L758" s="5"/>
    </row>
    <row r="759" spans="9:12" ht="12.75" customHeight="1">
      <c r="I759" s="5"/>
      <c r="J759" s="5"/>
      <c r="L759" s="5"/>
    </row>
    <row r="760" spans="9:12" ht="12.75" customHeight="1">
      <c r="I760" s="5"/>
      <c r="J760" s="5"/>
      <c r="L760" s="5"/>
    </row>
    <row r="761" spans="9:12" ht="12.75" customHeight="1">
      <c r="I761" s="5"/>
      <c r="J761" s="5"/>
      <c r="L761" s="5"/>
    </row>
    <row r="762" spans="9:12" ht="12.75" customHeight="1">
      <c r="I762" s="5"/>
      <c r="J762" s="5"/>
      <c r="L762" s="5"/>
    </row>
    <row r="763" spans="9:12" ht="12.75" customHeight="1">
      <c r="I763" s="5"/>
      <c r="J763" s="5"/>
      <c r="L763" s="5"/>
    </row>
    <row r="764" spans="9:12" ht="12.75" customHeight="1">
      <c r="I764" s="5"/>
      <c r="J764" s="5"/>
      <c r="L764" s="5"/>
    </row>
    <row r="765" spans="9:12" ht="12.75" customHeight="1">
      <c r="I765" s="5"/>
      <c r="J765" s="5"/>
      <c r="L765" s="5"/>
    </row>
    <row r="766" spans="9:12" ht="12.75" customHeight="1">
      <c r="I766" s="5"/>
      <c r="J766" s="5"/>
      <c r="L766" s="5"/>
    </row>
    <row r="767" spans="9:12" ht="12.75" customHeight="1">
      <c r="I767" s="5"/>
      <c r="J767" s="5"/>
      <c r="L767" s="5"/>
    </row>
    <row r="768" spans="9:12" ht="12.75" customHeight="1">
      <c r="I768" s="5"/>
      <c r="J768" s="5"/>
      <c r="L768" s="5"/>
    </row>
    <row r="769" spans="9:12" ht="12.75" customHeight="1">
      <c r="I769" s="5"/>
      <c r="J769" s="5"/>
      <c r="L769" s="5"/>
    </row>
    <row r="770" spans="9:12" ht="12.75" customHeight="1">
      <c r="I770" s="5"/>
      <c r="J770" s="5"/>
      <c r="L770" s="5"/>
    </row>
    <row r="771" spans="9:12" ht="12.75" customHeight="1">
      <c r="I771" s="5"/>
      <c r="J771" s="5"/>
      <c r="L771" s="5"/>
    </row>
    <row r="772" spans="9:12" ht="12.75" customHeight="1">
      <c r="I772" s="5"/>
      <c r="J772" s="5"/>
      <c r="L772" s="5"/>
    </row>
    <row r="773" spans="9:12" ht="12.75" customHeight="1">
      <c r="I773" s="5"/>
      <c r="J773" s="5"/>
      <c r="L773" s="5"/>
    </row>
    <row r="774" spans="9:12" ht="12.75" customHeight="1">
      <c r="I774" s="5"/>
      <c r="J774" s="5"/>
      <c r="L774" s="5"/>
    </row>
    <row r="775" spans="9:12" ht="12.75" customHeight="1">
      <c r="I775" s="5"/>
      <c r="J775" s="5"/>
      <c r="L775" s="5"/>
    </row>
    <row r="776" spans="9:12" ht="12.75" customHeight="1">
      <c r="I776" s="5"/>
      <c r="J776" s="5"/>
      <c r="L776" s="5"/>
    </row>
    <row r="777" spans="9:12" ht="12.75" customHeight="1">
      <c r="I777" s="5"/>
      <c r="J777" s="5"/>
      <c r="L777" s="5"/>
    </row>
    <row r="778" spans="9:12" ht="12.75" customHeight="1">
      <c r="I778" s="5"/>
      <c r="J778" s="5"/>
      <c r="L778" s="5"/>
    </row>
    <row r="779" spans="9:12" ht="12.75" customHeight="1">
      <c r="I779" s="5"/>
      <c r="J779" s="5"/>
      <c r="L779" s="5"/>
    </row>
    <row r="780" spans="9:12" ht="12.75" customHeight="1">
      <c r="I780" s="5"/>
      <c r="J780" s="5"/>
      <c r="L780" s="5"/>
    </row>
    <row r="781" spans="9:12" ht="12.75" customHeight="1">
      <c r="I781" s="5"/>
      <c r="J781" s="5"/>
      <c r="L781" s="5"/>
    </row>
    <row r="782" spans="9:12" ht="12.75" customHeight="1">
      <c r="I782" s="5"/>
      <c r="J782" s="5"/>
      <c r="L782" s="5"/>
    </row>
    <row r="783" spans="9:12" ht="12.75" customHeight="1">
      <c r="I783" s="5"/>
      <c r="J783" s="5"/>
      <c r="L783" s="5"/>
    </row>
    <row r="784" spans="9:12" ht="12.75" customHeight="1">
      <c r="I784" s="5"/>
      <c r="J784" s="5"/>
      <c r="L784" s="5"/>
    </row>
    <row r="785" spans="9:12" ht="12.75" customHeight="1">
      <c r="I785" s="5"/>
      <c r="J785" s="5"/>
      <c r="L785" s="5"/>
    </row>
    <row r="786" spans="9:12" ht="12.75" customHeight="1">
      <c r="I786" s="5"/>
      <c r="J786" s="5"/>
      <c r="L786" s="5"/>
    </row>
    <row r="787" spans="9:12" ht="12.75" customHeight="1">
      <c r="I787" s="5"/>
      <c r="J787" s="5"/>
      <c r="L787" s="5"/>
    </row>
    <row r="788" spans="9:12" ht="12.75" customHeight="1">
      <c r="I788" s="5"/>
      <c r="J788" s="5"/>
      <c r="L788" s="5"/>
    </row>
    <row r="789" spans="9:12" ht="12.75" customHeight="1">
      <c r="I789" s="5"/>
      <c r="J789" s="5"/>
      <c r="L789" s="5"/>
    </row>
    <row r="790" spans="9:12" ht="12.75" customHeight="1">
      <c r="I790" s="5"/>
      <c r="J790" s="5"/>
      <c r="L790" s="5"/>
    </row>
    <row r="791" spans="9:12" ht="12.75" customHeight="1">
      <c r="I791" s="5"/>
      <c r="J791" s="5"/>
      <c r="L791" s="5"/>
    </row>
    <row r="792" spans="9:12" ht="12.75" customHeight="1">
      <c r="I792" s="5"/>
      <c r="J792" s="5"/>
      <c r="L792" s="5"/>
    </row>
    <row r="793" spans="9:12" ht="12.75" customHeight="1">
      <c r="I793" s="5"/>
      <c r="J793" s="5"/>
      <c r="L793" s="5"/>
    </row>
    <row r="794" spans="9:12" ht="12.75" customHeight="1">
      <c r="I794" s="5"/>
      <c r="J794" s="5"/>
      <c r="L794" s="5"/>
    </row>
    <row r="795" spans="9:12" ht="12.75" customHeight="1">
      <c r="I795" s="5"/>
      <c r="J795" s="5"/>
      <c r="L795" s="5"/>
    </row>
    <row r="796" spans="9:12" ht="12.75" customHeight="1">
      <c r="I796" s="5"/>
      <c r="J796" s="5"/>
      <c r="L796" s="5"/>
    </row>
    <row r="797" spans="9:12" ht="12.75" customHeight="1">
      <c r="I797" s="5"/>
      <c r="J797" s="5"/>
      <c r="L797" s="5"/>
    </row>
    <row r="798" spans="9:12" ht="12.75" customHeight="1">
      <c r="I798" s="5"/>
      <c r="J798" s="5"/>
      <c r="L798" s="5"/>
    </row>
    <row r="799" spans="9:12" ht="12.75" customHeight="1">
      <c r="I799" s="5"/>
      <c r="J799" s="5"/>
      <c r="L799" s="5"/>
    </row>
    <row r="800" spans="9:12" ht="12.75" customHeight="1">
      <c r="I800" s="5"/>
      <c r="J800" s="5"/>
      <c r="L800" s="5"/>
    </row>
    <row r="801" spans="9:12" ht="12.75" customHeight="1">
      <c r="I801" s="5"/>
      <c r="J801" s="5"/>
      <c r="L801" s="5"/>
    </row>
    <row r="802" spans="9:12" ht="12.75" customHeight="1">
      <c r="I802" s="5"/>
      <c r="J802" s="5"/>
      <c r="L802" s="5"/>
    </row>
    <row r="803" spans="9:12" ht="12.75" customHeight="1">
      <c r="I803" s="5"/>
      <c r="J803" s="5"/>
      <c r="L803" s="5"/>
    </row>
    <row r="804" spans="9:12" ht="12.75" customHeight="1">
      <c r="I804" s="5"/>
      <c r="J804" s="5"/>
      <c r="L804" s="5"/>
    </row>
    <row r="805" spans="9:12" ht="12.75" customHeight="1">
      <c r="I805" s="5"/>
      <c r="J805" s="5"/>
      <c r="L805" s="5"/>
    </row>
    <row r="806" spans="9:12" ht="12.75" customHeight="1">
      <c r="I806" s="5"/>
      <c r="J806" s="5"/>
      <c r="L806" s="5"/>
    </row>
    <row r="807" spans="9:12" ht="12.75" customHeight="1">
      <c r="I807" s="5"/>
      <c r="J807" s="5"/>
      <c r="L807" s="5"/>
    </row>
    <row r="808" spans="9:12" ht="12.75" customHeight="1">
      <c r="I808" s="5"/>
      <c r="J808" s="5"/>
      <c r="L808" s="5"/>
    </row>
    <row r="809" spans="9:12" ht="12.75" customHeight="1">
      <c r="I809" s="5"/>
      <c r="J809" s="5"/>
      <c r="L809" s="5"/>
    </row>
    <row r="810" spans="9:12" ht="12.75" customHeight="1">
      <c r="I810" s="5"/>
      <c r="J810" s="5"/>
      <c r="L810" s="5"/>
    </row>
    <row r="811" spans="9:12" ht="12.75" customHeight="1">
      <c r="I811" s="5"/>
      <c r="J811" s="5"/>
      <c r="L811" s="5"/>
    </row>
    <row r="812" spans="9:12" ht="12.75" customHeight="1">
      <c r="I812" s="5"/>
      <c r="J812" s="5"/>
      <c r="L812" s="5"/>
    </row>
    <row r="813" spans="9:12" ht="12.75" customHeight="1">
      <c r="I813" s="5"/>
      <c r="J813" s="5"/>
      <c r="L813" s="5"/>
    </row>
    <row r="814" spans="9:12" ht="12.75" customHeight="1">
      <c r="I814" s="5"/>
      <c r="J814" s="5"/>
      <c r="L814" s="5"/>
    </row>
    <row r="815" spans="9:12" ht="12.75" customHeight="1">
      <c r="I815" s="5"/>
      <c r="J815" s="5"/>
      <c r="L815" s="5"/>
    </row>
    <row r="816" spans="9:12" ht="12.75" customHeight="1">
      <c r="I816" s="5"/>
      <c r="J816" s="5"/>
      <c r="L816" s="5"/>
    </row>
    <row r="817" spans="9:12" ht="12.75" customHeight="1">
      <c r="I817" s="5"/>
      <c r="J817" s="5"/>
      <c r="L817" s="5"/>
    </row>
    <row r="818" spans="9:12" ht="12.75" customHeight="1">
      <c r="I818" s="5"/>
      <c r="J818" s="5"/>
      <c r="L818" s="5"/>
    </row>
    <row r="819" spans="9:12" ht="12.75" customHeight="1">
      <c r="I819" s="5"/>
      <c r="J819" s="5"/>
      <c r="L819" s="5"/>
    </row>
    <row r="820" spans="9:12" ht="12.75" customHeight="1">
      <c r="I820" s="5"/>
      <c r="J820" s="5"/>
      <c r="L820" s="5"/>
    </row>
    <row r="821" spans="9:12" ht="12.75" customHeight="1">
      <c r="I821" s="5"/>
      <c r="J821" s="5"/>
      <c r="L821" s="5"/>
    </row>
    <row r="822" spans="9:12" ht="12.75" customHeight="1">
      <c r="I822" s="5"/>
      <c r="J822" s="5"/>
      <c r="L822" s="5"/>
    </row>
    <row r="823" spans="9:12" ht="12.75" customHeight="1">
      <c r="I823" s="5"/>
      <c r="J823" s="5"/>
      <c r="L823" s="5"/>
    </row>
    <row r="824" spans="9:12" ht="12.75" customHeight="1">
      <c r="I824" s="5"/>
      <c r="J824" s="5"/>
      <c r="L824" s="5"/>
    </row>
    <row r="825" spans="9:12" ht="12.75" customHeight="1">
      <c r="I825" s="5"/>
      <c r="J825" s="5"/>
      <c r="L825" s="5"/>
    </row>
    <row r="826" spans="9:12" ht="12.75" customHeight="1">
      <c r="I826" s="5"/>
      <c r="J826" s="5"/>
      <c r="L826" s="5"/>
    </row>
    <row r="827" spans="9:12" ht="12.75" customHeight="1">
      <c r="I827" s="5"/>
      <c r="J827" s="5"/>
      <c r="L827" s="5"/>
    </row>
    <row r="828" spans="9:12" ht="12.75" customHeight="1">
      <c r="I828" s="5"/>
      <c r="J828" s="5"/>
      <c r="L828" s="5"/>
    </row>
    <row r="829" spans="9:12" ht="12.75" customHeight="1">
      <c r="I829" s="5"/>
      <c r="J829" s="5"/>
      <c r="L829" s="5"/>
    </row>
    <row r="830" spans="9:12" ht="12.75" customHeight="1">
      <c r="I830" s="5"/>
      <c r="J830" s="5"/>
      <c r="L830" s="5"/>
    </row>
    <row r="831" spans="9:12" ht="12.75" customHeight="1">
      <c r="I831" s="5"/>
      <c r="J831" s="5"/>
      <c r="L831" s="5"/>
    </row>
    <row r="832" spans="9:12" ht="12.75" customHeight="1">
      <c r="I832" s="5"/>
      <c r="J832" s="5"/>
      <c r="L832" s="5"/>
    </row>
    <row r="833" spans="9:12" ht="12.75" customHeight="1">
      <c r="I833" s="5"/>
      <c r="J833" s="5"/>
      <c r="L833" s="5"/>
    </row>
    <row r="834" spans="9:12" ht="12.75" customHeight="1">
      <c r="I834" s="5"/>
      <c r="J834" s="5"/>
      <c r="L834" s="5"/>
    </row>
    <row r="835" spans="9:12" ht="12.75" customHeight="1">
      <c r="I835" s="5"/>
      <c r="J835" s="5"/>
      <c r="L835" s="5"/>
    </row>
    <row r="836" spans="9:12" ht="12.75" customHeight="1">
      <c r="I836" s="5"/>
      <c r="J836" s="5"/>
      <c r="L836" s="5"/>
    </row>
    <row r="837" spans="9:12" ht="12.75" customHeight="1">
      <c r="I837" s="5"/>
      <c r="J837" s="5"/>
      <c r="L837" s="5"/>
    </row>
    <row r="838" spans="9:12" ht="12.75" customHeight="1">
      <c r="I838" s="5"/>
      <c r="J838" s="5"/>
      <c r="L838" s="5"/>
    </row>
    <row r="839" spans="9:12" ht="12.75" customHeight="1">
      <c r="I839" s="5"/>
      <c r="J839" s="5"/>
      <c r="L839" s="5"/>
    </row>
    <row r="840" spans="9:12" ht="12.75" customHeight="1">
      <c r="I840" s="5"/>
      <c r="J840" s="5"/>
      <c r="L840" s="5"/>
    </row>
    <row r="841" spans="9:12" ht="12.75" customHeight="1">
      <c r="I841" s="5"/>
      <c r="J841" s="5"/>
      <c r="L841" s="5"/>
    </row>
    <row r="842" spans="9:12" ht="12.75" customHeight="1">
      <c r="I842" s="5"/>
      <c r="J842" s="5"/>
      <c r="L842" s="5"/>
    </row>
    <row r="843" spans="9:12" ht="12.75" customHeight="1">
      <c r="I843" s="5"/>
      <c r="J843" s="5"/>
      <c r="L843" s="5"/>
    </row>
    <row r="844" spans="9:12" ht="12.75" customHeight="1">
      <c r="I844" s="5"/>
      <c r="J844" s="5"/>
      <c r="L844" s="5"/>
    </row>
    <row r="845" spans="9:12" ht="12.75" customHeight="1">
      <c r="I845" s="5"/>
      <c r="J845" s="5"/>
      <c r="L845" s="5"/>
    </row>
    <row r="846" spans="9:12" ht="12.75" customHeight="1">
      <c r="I846" s="5"/>
      <c r="J846" s="5"/>
      <c r="L846" s="5"/>
    </row>
    <row r="847" spans="9:12" ht="12.75" customHeight="1">
      <c r="I847" s="5"/>
      <c r="J847" s="5"/>
      <c r="L847" s="5"/>
    </row>
    <row r="848" spans="9:12" ht="12.75" customHeight="1">
      <c r="I848" s="5"/>
      <c r="J848" s="5"/>
      <c r="L848" s="5"/>
    </row>
    <row r="849" spans="9:12" ht="12.75" customHeight="1">
      <c r="I849" s="5"/>
      <c r="J849" s="5"/>
      <c r="L849" s="5"/>
    </row>
    <row r="850" spans="9:12" ht="12.75" customHeight="1">
      <c r="I850" s="5"/>
      <c r="J850" s="5"/>
      <c r="L850" s="5"/>
    </row>
    <row r="851" spans="9:12" ht="12.75" customHeight="1">
      <c r="I851" s="5"/>
      <c r="J851" s="5"/>
      <c r="L851" s="5"/>
    </row>
    <row r="852" spans="9:12" ht="12.75" customHeight="1">
      <c r="I852" s="5"/>
      <c r="J852" s="5"/>
      <c r="L852" s="5"/>
    </row>
    <row r="853" spans="9:12" ht="12.75" customHeight="1">
      <c r="I853" s="5"/>
      <c r="J853" s="5"/>
      <c r="L853" s="5"/>
    </row>
    <row r="854" spans="9:12" ht="12.75" customHeight="1">
      <c r="I854" s="5"/>
      <c r="J854" s="5"/>
      <c r="L854" s="5"/>
    </row>
    <row r="855" spans="9:12" ht="12.75" customHeight="1">
      <c r="I855" s="5"/>
      <c r="J855" s="5"/>
      <c r="L855" s="5"/>
    </row>
    <row r="856" spans="9:12" ht="12.75" customHeight="1">
      <c r="I856" s="5"/>
      <c r="J856" s="5"/>
      <c r="L856" s="5"/>
    </row>
    <row r="857" spans="9:12" ht="12.75" customHeight="1">
      <c r="I857" s="5"/>
      <c r="J857" s="5"/>
      <c r="L857" s="5"/>
    </row>
    <row r="858" spans="9:12" ht="12.75" customHeight="1">
      <c r="I858" s="5"/>
      <c r="J858" s="5"/>
      <c r="L858" s="5"/>
    </row>
    <row r="859" spans="9:12" ht="12.75" customHeight="1">
      <c r="I859" s="5"/>
      <c r="J859" s="5"/>
      <c r="L859" s="5"/>
    </row>
    <row r="860" spans="9:12" ht="12.75" customHeight="1">
      <c r="I860" s="5"/>
      <c r="J860" s="5"/>
      <c r="L860" s="5"/>
    </row>
    <row r="861" spans="9:12" ht="12.75" customHeight="1">
      <c r="I861" s="5"/>
      <c r="J861" s="5"/>
      <c r="L861" s="5"/>
    </row>
    <row r="862" spans="9:12" ht="12.75" customHeight="1">
      <c r="I862" s="5"/>
      <c r="J862" s="5"/>
      <c r="L862" s="5"/>
    </row>
    <row r="863" spans="9:12" ht="12.75" customHeight="1">
      <c r="I863" s="5"/>
      <c r="J863" s="5"/>
      <c r="L863" s="5"/>
    </row>
    <row r="864" spans="9:12" ht="12.75" customHeight="1">
      <c r="I864" s="5"/>
      <c r="J864" s="5"/>
      <c r="L864" s="5"/>
    </row>
    <row r="865" spans="9:12" ht="12.75" customHeight="1">
      <c r="I865" s="5"/>
      <c r="J865" s="5"/>
      <c r="L865" s="5"/>
    </row>
    <row r="866" spans="9:12" ht="12.75" customHeight="1">
      <c r="I866" s="5"/>
      <c r="J866" s="5"/>
      <c r="L866" s="5"/>
    </row>
    <row r="867" spans="9:12" ht="12.75" customHeight="1">
      <c r="I867" s="5"/>
      <c r="J867" s="5"/>
      <c r="L867" s="5"/>
    </row>
    <row r="868" spans="9:12" ht="12.75" customHeight="1">
      <c r="I868" s="5"/>
      <c r="J868" s="5"/>
      <c r="L868" s="5"/>
    </row>
    <row r="869" spans="9:12" ht="12.75" customHeight="1">
      <c r="I869" s="5"/>
      <c r="J869" s="5"/>
      <c r="L869" s="5"/>
    </row>
    <row r="870" spans="9:12" ht="12.75" customHeight="1">
      <c r="I870" s="5"/>
      <c r="J870" s="5"/>
      <c r="L870" s="5"/>
    </row>
    <row r="871" spans="9:12" ht="12.75" customHeight="1">
      <c r="I871" s="5"/>
      <c r="J871" s="5"/>
      <c r="L871" s="5"/>
    </row>
    <row r="872" spans="9:12" ht="12.75" customHeight="1">
      <c r="I872" s="5"/>
      <c r="J872" s="5"/>
      <c r="L872" s="5"/>
    </row>
    <row r="873" spans="9:12" ht="12.75" customHeight="1">
      <c r="I873" s="5"/>
      <c r="J873" s="5"/>
      <c r="L873" s="5"/>
    </row>
    <row r="874" spans="9:12" ht="12.75" customHeight="1">
      <c r="I874" s="5"/>
      <c r="J874" s="5"/>
      <c r="L874" s="5"/>
    </row>
    <row r="875" spans="9:12" ht="12.75" customHeight="1">
      <c r="I875" s="5"/>
      <c r="J875" s="5"/>
      <c r="L875" s="5"/>
    </row>
    <row r="876" spans="9:12" ht="12.75" customHeight="1">
      <c r="I876" s="5"/>
      <c r="J876" s="5"/>
      <c r="L876" s="5"/>
    </row>
    <row r="877" spans="9:12" ht="12.75" customHeight="1">
      <c r="I877" s="5"/>
      <c r="J877" s="5"/>
      <c r="L877" s="5"/>
    </row>
    <row r="878" spans="9:12" ht="12.75" customHeight="1">
      <c r="I878" s="5"/>
      <c r="J878" s="5"/>
      <c r="L878" s="5"/>
    </row>
    <row r="879" spans="9:12" ht="12.75" customHeight="1">
      <c r="I879" s="5"/>
      <c r="J879" s="5"/>
      <c r="L879" s="5"/>
    </row>
    <row r="880" spans="9:12" ht="12.75" customHeight="1">
      <c r="I880" s="5"/>
      <c r="J880" s="5"/>
      <c r="L880" s="5"/>
    </row>
    <row r="881" spans="9:12" ht="12.75" customHeight="1">
      <c r="I881" s="5"/>
      <c r="J881" s="5"/>
      <c r="L881" s="5"/>
    </row>
    <row r="882" spans="9:12" ht="12.75" customHeight="1">
      <c r="I882" s="5"/>
      <c r="J882" s="5"/>
      <c r="L882" s="5"/>
    </row>
    <row r="883" spans="9:12" ht="12.75" customHeight="1">
      <c r="I883" s="5"/>
      <c r="J883" s="5"/>
      <c r="L883" s="5"/>
    </row>
    <row r="884" spans="9:12" ht="12.75" customHeight="1">
      <c r="I884" s="5"/>
      <c r="J884" s="5"/>
      <c r="L884" s="5"/>
    </row>
    <row r="885" spans="9:12" ht="12.75" customHeight="1">
      <c r="I885" s="5"/>
      <c r="J885" s="5"/>
      <c r="L885" s="5"/>
    </row>
    <row r="886" spans="9:12" ht="12.75" customHeight="1">
      <c r="I886" s="5"/>
      <c r="J886" s="5"/>
      <c r="L886" s="5"/>
    </row>
    <row r="887" spans="9:12" ht="12.75" customHeight="1">
      <c r="I887" s="5"/>
      <c r="J887" s="5"/>
      <c r="L887" s="5"/>
    </row>
    <row r="888" spans="9:12" ht="12.75" customHeight="1">
      <c r="I888" s="5"/>
      <c r="J888" s="5"/>
      <c r="L888" s="5"/>
    </row>
    <row r="889" spans="9:12" ht="12.75" customHeight="1">
      <c r="I889" s="5"/>
      <c r="J889" s="5"/>
      <c r="L889" s="5"/>
    </row>
    <row r="890" spans="9:12" ht="12.75" customHeight="1">
      <c r="I890" s="5"/>
      <c r="J890" s="5"/>
      <c r="L890" s="5"/>
    </row>
    <row r="891" spans="9:12" ht="12.75" customHeight="1">
      <c r="I891" s="5"/>
      <c r="J891" s="5"/>
      <c r="L891" s="5"/>
    </row>
    <row r="892" spans="9:12" ht="12.75" customHeight="1">
      <c r="I892" s="5"/>
      <c r="J892" s="5"/>
      <c r="L892" s="5"/>
    </row>
    <row r="893" spans="9:12" ht="12.75" customHeight="1">
      <c r="I893" s="5"/>
      <c r="J893" s="5"/>
      <c r="L893" s="5"/>
    </row>
    <row r="894" spans="9:12" ht="12.75" customHeight="1">
      <c r="I894" s="5"/>
      <c r="J894" s="5"/>
      <c r="L894" s="5"/>
    </row>
    <row r="895" spans="9:12" ht="12.75" customHeight="1">
      <c r="I895" s="5"/>
      <c r="J895" s="5"/>
      <c r="L895" s="5"/>
    </row>
    <row r="896" spans="9:12" ht="12.75" customHeight="1">
      <c r="I896" s="5"/>
      <c r="J896" s="5"/>
      <c r="L896" s="5"/>
    </row>
    <row r="897" spans="9:12" ht="12.75" customHeight="1">
      <c r="I897" s="5"/>
      <c r="J897" s="5"/>
      <c r="L897" s="5"/>
    </row>
    <row r="898" spans="9:12" ht="12.75" customHeight="1">
      <c r="I898" s="5"/>
      <c r="J898" s="5"/>
      <c r="L898" s="5"/>
    </row>
    <row r="899" spans="9:12" ht="12.75" customHeight="1">
      <c r="I899" s="5"/>
      <c r="J899" s="5"/>
      <c r="L899" s="5"/>
    </row>
    <row r="900" spans="9:12" ht="12.75" customHeight="1">
      <c r="I900" s="5"/>
      <c r="J900" s="5"/>
      <c r="L900" s="5"/>
    </row>
    <row r="901" spans="9:12" ht="12.75" customHeight="1">
      <c r="I901" s="5"/>
      <c r="J901" s="5"/>
      <c r="L901" s="5"/>
    </row>
    <row r="902" spans="9:12" ht="12.75" customHeight="1">
      <c r="I902" s="5"/>
      <c r="J902" s="5"/>
      <c r="L902" s="5"/>
    </row>
    <row r="903" spans="9:12" ht="12.75" customHeight="1">
      <c r="I903" s="5"/>
      <c r="J903" s="5"/>
      <c r="L903" s="5"/>
    </row>
    <row r="904" spans="9:12" ht="12.75" customHeight="1">
      <c r="I904" s="5"/>
      <c r="J904" s="5"/>
      <c r="L904" s="5"/>
    </row>
    <row r="905" spans="9:12" ht="12.75" customHeight="1">
      <c r="I905" s="5"/>
      <c r="J905" s="5"/>
      <c r="L905" s="5"/>
    </row>
    <row r="906" spans="9:12" ht="12.75" customHeight="1">
      <c r="I906" s="5"/>
      <c r="J906" s="5"/>
      <c r="L906" s="5"/>
    </row>
    <row r="907" spans="9:12" ht="12.75" customHeight="1">
      <c r="I907" s="5"/>
      <c r="J907" s="5"/>
      <c r="L907" s="5"/>
    </row>
    <row r="908" spans="9:12" ht="12.75" customHeight="1">
      <c r="I908" s="5"/>
      <c r="J908" s="5"/>
      <c r="L908" s="5"/>
    </row>
    <row r="909" spans="9:12" ht="12.75" customHeight="1">
      <c r="I909" s="5"/>
      <c r="J909" s="5"/>
      <c r="L909" s="5"/>
    </row>
    <row r="910" spans="9:12" ht="12.75" customHeight="1">
      <c r="I910" s="5"/>
      <c r="J910" s="5"/>
      <c r="L910" s="5"/>
    </row>
    <row r="911" spans="9:12" ht="12.75" customHeight="1">
      <c r="I911" s="5"/>
      <c r="J911" s="5"/>
      <c r="L911" s="5"/>
    </row>
    <row r="912" spans="9:12" ht="12.75" customHeight="1">
      <c r="I912" s="5"/>
      <c r="J912" s="5"/>
      <c r="L912" s="5"/>
    </row>
    <row r="913" spans="9:12" ht="12.75" customHeight="1">
      <c r="I913" s="5"/>
      <c r="J913" s="5"/>
      <c r="L913" s="5"/>
    </row>
    <row r="914" spans="9:12" ht="12.75" customHeight="1">
      <c r="I914" s="5"/>
      <c r="J914" s="5"/>
      <c r="L914" s="5"/>
    </row>
    <row r="915" spans="9:12" ht="12.75" customHeight="1">
      <c r="I915" s="5"/>
      <c r="J915" s="5"/>
      <c r="L915" s="5"/>
    </row>
    <row r="916" spans="9:12" ht="12.75" customHeight="1">
      <c r="I916" s="5"/>
      <c r="J916" s="5"/>
      <c r="L916" s="5"/>
    </row>
    <row r="917" spans="9:12" ht="12.75" customHeight="1">
      <c r="I917" s="5"/>
      <c r="J917" s="5"/>
      <c r="L917" s="5"/>
    </row>
    <row r="918" spans="9:12" ht="12.75" customHeight="1">
      <c r="I918" s="5"/>
      <c r="J918" s="5"/>
      <c r="L918" s="5"/>
    </row>
    <row r="919" spans="9:12" ht="12.75" customHeight="1">
      <c r="I919" s="5"/>
      <c r="J919" s="5"/>
      <c r="L919" s="5"/>
    </row>
    <row r="920" spans="9:12" ht="12.75" customHeight="1">
      <c r="I920" s="5"/>
      <c r="J920" s="5"/>
      <c r="L920" s="5"/>
    </row>
    <row r="921" spans="9:12" ht="12.75" customHeight="1">
      <c r="I921" s="5"/>
      <c r="J921" s="5"/>
      <c r="L921" s="5"/>
    </row>
    <row r="922" spans="9:12" ht="12.75" customHeight="1">
      <c r="I922" s="5"/>
      <c r="J922" s="5"/>
      <c r="L922" s="5"/>
    </row>
    <row r="923" spans="9:12" ht="12.75" customHeight="1">
      <c r="I923" s="5"/>
      <c r="J923" s="5"/>
      <c r="L923" s="5"/>
    </row>
    <row r="924" spans="9:12" ht="12.75" customHeight="1">
      <c r="I924" s="5"/>
      <c r="J924" s="5"/>
      <c r="L924" s="5"/>
    </row>
    <row r="925" spans="9:12" ht="12.75" customHeight="1">
      <c r="I925" s="5"/>
      <c r="J925" s="5"/>
      <c r="L925" s="5"/>
    </row>
    <row r="926" spans="9:12" ht="12.75" customHeight="1">
      <c r="I926" s="5"/>
      <c r="J926" s="5"/>
      <c r="L926" s="5"/>
    </row>
    <row r="927" spans="9:12" ht="12.75" customHeight="1">
      <c r="I927" s="5"/>
      <c r="J927" s="5"/>
      <c r="L927" s="5"/>
    </row>
    <row r="928" spans="9:12" ht="12.75" customHeight="1">
      <c r="I928" s="5"/>
      <c r="J928" s="5"/>
      <c r="L928" s="5"/>
    </row>
    <row r="929" spans="9:12" ht="12.75" customHeight="1">
      <c r="I929" s="5"/>
      <c r="J929" s="5"/>
      <c r="L929" s="5"/>
    </row>
    <row r="930" spans="9:12" ht="12.75" customHeight="1">
      <c r="I930" s="5"/>
      <c r="J930" s="5"/>
      <c r="L930" s="5"/>
    </row>
    <row r="931" spans="9:12" ht="12.75" customHeight="1">
      <c r="I931" s="5"/>
      <c r="J931" s="5"/>
      <c r="L931" s="5"/>
    </row>
    <row r="932" spans="9:12" ht="12.75" customHeight="1">
      <c r="I932" s="5"/>
      <c r="J932" s="5"/>
      <c r="L932" s="5"/>
    </row>
    <row r="933" spans="9:12" ht="12.75" customHeight="1">
      <c r="I933" s="5"/>
      <c r="J933" s="5"/>
      <c r="L933" s="5"/>
    </row>
    <row r="934" spans="9:12" ht="12.75" customHeight="1">
      <c r="I934" s="5"/>
      <c r="J934" s="5"/>
      <c r="L934" s="5"/>
    </row>
    <row r="935" spans="9:12" ht="12.75" customHeight="1">
      <c r="I935" s="5"/>
      <c r="J935" s="5"/>
      <c r="L935" s="5"/>
    </row>
    <row r="936" spans="9:12" ht="12.75" customHeight="1">
      <c r="I936" s="5"/>
      <c r="J936" s="5"/>
      <c r="L936" s="5"/>
    </row>
    <row r="937" spans="9:12" ht="12.75" customHeight="1">
      <c r="I937" s="5"/>
      <c r="J937" s="5"/>
      <c r="L937" s="5"/>
    </row>
    <row r="938" spans="9:12" ht="12.75" customHeight="1">
      <c r="I938" s="5"/>
      <c r="J938" s="5"/>
      <c r="L938" s="5"/>
    </row>
    <row r="939" spans="9:12" ht="12.75" customHeight="1">
      <c r="I939" s="5"/>
      <c r="J939" s="5"/>
      <c r="L939" s="5"/>
    </row>
    <row r="940" spans="9:12" ht="12.75" customHeight="1">
      <c r="I940" s="5"/>
      <c r="J940" s="5"/>
      <c r="L940" s="5"/>
    </row>
    <row r="941" spans="9:12" ht="12.75" customHeight="1">
      <c r="I941" s="5"/>
      <c r="J941" s="5"/>
      <c r="L941" s="5"/>
    </row>
    <row r="942" spans="9:12" ht="12.75" customHeight="1">
      <c r="I942" s="5"/>
      <c r="J942" s="5"/>
      <c r="L942" s="5"/>
    </row>
    <row r="943" spans="9:12" ht="12.75" customHeight="1">
      <c r="I943" s="5"/>
      <c r="J943" s="5"/>
      <c r="L943" s="5"/>
    </row>
    <row r="944" spans="9:12" ht="12.75" customHeight="1">
      <c r="I944" s="5"/>
      <c r="J944" s="5"/>
      <c r="L944" s="5"/>
    </row>
    <row r="945" spans="9:12" ht="12.75" customHeight="1">
      <c r="I945" s="5"/>
      <c r="J945" s="5"/>
      <c r="L945" s="5"/>
    </row>
    <row r="946" spans="9:12" ht="12.75" customHeight="1">
      <c r="I946" s="5"/>
      <c r="J946" s="5"/>
      <c r="L946" s="5"/>
    </row>
    <row r="947" spans="9:12" ht="12.75" customHeight="1">
      <c r="I947" s="5"/>
      <c r="J947" s="5"/>
      <c r="L947" s="5"/>
    </row>
    <row r="948" spans="9:12" ht="12.75" customHeight="1">
      <c r="I948" s="5"/>
      <c r="J948" s="5"/>
      <c r="L948" s="5"/>
    </row>
    <row r="949" spans="9:12" ht="12.75" customHeight="1">
      <c r="I949" s="5"/>
      <c r="J949" s="5"/>
      <c r="L949" s="5"/>
    </row>
    <row r="950" spans="9:12" ht="12.75" customHeight="1">
      <c r="I950" s="5"/>
      <c r="J950" s="5"/>
      <c r="L950" s="5"/>
    </row>
    <row r="951" spans="9:12" ht="12.75" customHeight="1">
      <c r="I951" s="5"/>
      <c r="J951" s="5"/>
      <c r="L951" s="5"/>
    </row>
    <row r="952" spans="9:12" ht="12.75" customHeight="1">
      <c r="I952" s="5"/>
      <c r="J952" s="5"/>
      <c r="L952" s="5"/>
    </row>
    <row r="953" spans="9:12" ht="12.75" customHeight="1">
      <c r="I953" s="5"/>
      <c r="J953" s="5"/>
      <c r="L953" s="5"/>
    </row>
    <row r="954" spans="9:12" ht="12.75" customHeight="1">
      <c r="I954" s="5"/>
      <c r="J954" s="5"/>
      <c r="L954" s="5"/>
    </row>
    <row r="955" spans="9:12" ht="12.75" customHeight="1">
      <c r="I955" s="5"/>
      <c r="J955" s="5"/>
      <c r="L955" s="5"/>
    </row>
    <row r="956" spans="9:12" ht="12.75" customHeight="1">
      <c r="I956" s="5"/>
      <c r="J956" s="5"/>
      <c r="L956" s="5"/>
    </row>
    <row r="957" spans="9:12" ht="12.75" customHeight="1">
      <c r="I957" s="5"/>
      <c r="J957" s="5"/>
      <c r="L957" s="5"/>
    </row>
    <row r="958" spans="9:12" ht="12.75" customHeight="1">
      <c r="I958" s="5"/>
      <c r="J958" s="5"/>
      <c r="L958" s="5"/>
    </row>
    <row r="959" spans="9:12" ht="12.75" customHeight="1">
      <c r="I959" s="5"/>
      <c r="J959" s="5"/>
      <c r="L959" s="5"/>
    </row>
    <row r="960" spans="9:12" ht="12.75" customHeight="1">
      <c r="I960" s="5"/>
      <c r="J960" s="5"/>
      <c r="L960" s="5"/>
    </row>
    <row r="961" spans="9:12" ht="12.75" customHeight="1">
      <c r="I961" s="5"/>
      <c r="J961" s="5"/>
      <c r="L961" s="5"/>
    </row>
    <row r="962" spans="9:12" ht="12.75" customHeight="1">
      <c r="I962" s="5"/>
      <c r="J962" s="5"/>
      <c r="L962" s="5"/>
    </row>
    <row r="963" spans="9:12" ht="12.75" customHeight="1">
      <c r="I963" s="5"/>
      <c r="J963" s="5"/>
      <c r="L963" s="5"/>
    </row>
    <row r="964" spans="9:12" ht="12.75" customHeight="1">
      <c r="I964" s="5"/>
      <c r="J964" s="5"/>
      <c r="L964" s="5"/>
    </row>
    <row r="965" spans="9:12" ht="12.75" customHeight="1">
      <c r="I965" s="5"/>
      <c r="J965" s="5"/>
      <c r="L965" s="5"/>
    </row>
    <row r="966" spans="9:12" ht="12.75" customHeight="1">
      <c r="I966" s="5"/>
      <c r="J966" s="5"/>
      <c r="L966" s="5"/>
    </row>
    <row r="967" spans="9:12" ht="12.75" customHeight="1">
      <c r="I967" s="5"/>
      <c r="J967" s="5"/>
      <c r="L967" s="5"/>
    </row>
    <row r="968" spans="9:12" ht="12.75" customHeight="1">
      <c r="I968" s="5"/>
      <c r="J968" s="5"/>
      <c r="L968" s="5"/>
    </row>
    <row r="969" spans="9:12" ht="12.75" customHeight="1">
      <c r="I969" s="5"/>
      <c r="J969" s="5"/>
      <c r="L969" s="5"/>
    </row>
    <row r="970" spans="9:12" ht="12.75" customHeight="1">
      <c r="I970" s="5"/>
      <c r="J970" s="5"/>
      <c r="L970" s="5"/>
    </row>
    <row r="971" spans="9:12" ht="12.75" customHeight="1">
      <c r="I971" s="5"/>
      <c r="J971" s="5"/>
      <c r="L971" s="5"/>
    </row>
    <row r="972" spans="9:12" ht="12.75" customHeight="1">
      <c r="I972" s="5"/>
      <c r="J972" s="5"/>
      <c r="L972" s="5"/>
    </row>
    <row r="973" spans="9:12" ht="12.75" customHeight="1">
      <c r="I973" s="5"/>
      <c r="J973" s="5"/>
      <c r="L973" s="5"/>
    </row>
    <row r="974" spans="9:12" ht="12.75" customHeight="1">
      <c r="I974" s="5"/>
      <c r="J974" s="5"/>
      <c r="L974" s="5"/>
    </row>
    <row r="975" spans="9:12" ht="12.75" customHeight="1">
      <c r="I975" s="5"/>
      <c r="J975" s="5"/>
      <c r="L975" s="5"/>
    </row>
    <row r="976" spans="9:12" ht="12.75" customHeight="1">
      <c r="I976" s="5"/>
      <c r="J976" s="5"/>
      <c r="L976" s="5"/>
    </row>
    <row r="977" spans="9:12" ht="12.75" customHeight="1">
      <c r="I977" s="5"/>
      <c r="J977" s="5"/>
      <c r="L977" s="5"/>
    </row>
    <row r="978" spans="9:12" ht="12.75" customHeight="1">
      <c r="I978" s="5"/>
      <c r="J978" s="5"/>
      <c r="L978" s="5"/>
    </row>
    <row r="979" spans="9:12" ht="12.75" customHeight="1">
      <c r="I979" s="5"/>
      <c r="J979" s="5"/>
      <c r="L979" s="5"/>
    </row>
    <row r="980" spans="9:12" ht="12.75" customHeight="1">
      <c r="I980" s="5"/>
      <c r="J980" s="5"/>
      <c r="L980" s="5"/>
    </row>
    <row r="981" spans="9:12" ht="12.75" customHeight="1">
      <c r="I981" s="5"/>
      <c r="J981" s="5"/>
      <c r="L981" s="5"/>
    </row>
    <row r="982" spans="9:12" ht="12.75" customHeight="1">
      <c r="I982" s="5"/>
      <c r="J982" s="5"/>
      <c r="L982" s="5"/>
    </row>
    <row r="983" spans="9:12" ht="12.75" customHeight="1">
      <c r="I983" s="5"/>
      <c r="J983" s="5"/>
      <c r="L983" s="5"/>
    </row>
    <row r="984" spans="9:12" ht="12.75" customHeight="1">
      <c r="I984" s="5"/>
      <c r="J984" s="5"/>
      <c r="L984" s="5"/>
    </row>
    <row r="985" spans="9:12" ht="12.75" customHeight="1">
      <c r="I985" s="5"/>
      <c r="J985" s="5"/>
      <c r="L985" s="5"/>
    </row>
    <row r="986" spans="9:12" ht="12.75" customHeight="1">
      <c r="I986" s="5"/>
      <c r="J986" s="5"/>
      <c r="L986" s="5"/>
    </row>
    <row r="987" spans="9:12" ht="12.75" customHeight="1">
      <c r="I987" s="5"/>
      <c r="J987" s="5"/>
      <c r="L987" s="5"/>
    </row>
    <row r="988" spans="9:12" ht="15" customHeight="1">
      <c r="I988" s="5"/>
      <c r="J988" s="5"/>
      <c r="L988" s="5"/>
    </row>
  </sheetData>
  <mergeCells count="244">
    <mergeCell ref="N322:N323"/>
    <mergeCell ref="O322:O323"/>
    <mergeCell ref="B334:G334"/>
    <mergeCell ref="B321:G321"/>
    <mergeCell ref="A322:A323"/>
    <mergeCell ref="B322:G322"/>
    <mergeCell ref="H322:H323"/>
    <mergeCell ref="I322:I323"/>
    <mergeCell ref="J322:J323"/>
    <mergeCell ref="K322:K323"/>
    <mergeCell ref="L322:L323"/>
    <mergeCell ref="M322:M323"/>
    <mergeCell ref="O258:O259"/>
    <mergeCell ref="B270:G270"/>
    <mergeCell ref="A258:A259"/>
    <mergeCell ref="B258:G258"/>
    <mergeCell ref="H258:H259"/>
    <mergeCell ref="I258:I259"/>
    <mergeCell ref="J258:J259"/>
    <mergeCell ref="K258:K259"/>
    <mergeCell ref="L258:L259"/>
    <mergeCell ref="M258:M259"/>
    <mergeCell ref="N258:N259"/>
    <mergeCell ref="M145:M146"/>
    <mergeCell ref="N145:N146"/>
    <mergeCell ref="O145:O146"/>
    <mergeCell ref="B144:G144"/>
    <mergeCell ref="A145:A146"/>
    <mergeCell ref="B145:G145"/>
    <mergeCell ref="H145:H146"/>
    <mergeCell ref="I145:I146"/>
    <mergeCell ref="J145:J146"/>
    <mergeCell ref="A112:A113"/>
    <mergeCell ref="B112:G112"/>
    <mergeCell ref="H112:H113"/>
    <mergeCell ref="I112:I113"/>
    <mergeCell ref="J112:J113"/>
    <mergeCell ref="K129:K130"/>
    <mergeCell ref="L129:L130"/>
    <mergeCell ref="M129:M130"/>
    <mergeCell ref="N129:N130"/>
    <mergeCell ref="B128:G128"/>
    <mergeCell ref="A129:A130"/>
    <mergeCell ref="B129:G129"/>
    <mergeCell ref="H129:H130"/>
    <mergeCell ref="I129:I130"/>
    <mergeCell ref="J129:J130"/>
    <mergeCell ref="A80:A81"/>
    <mergeCell ref="B80:G80"/>
    <mergeCell ref="H80:H81"/>
    <mergeCell ref="I80:I81"/>
    <mergeCell ref="J80:J81"/>
    <mergeCell ref="K96:K97"/>
    <mergeCell ref="L96:L97"/>
    <mergeCell ref="M96:M97"/>
    <mergeCell ref="N96:N97"/>
    <mergeCell ref="B95:G95"/>
    <mergeCell ref="A96:A97"/>
    <mergeCell ref="B96:G96"/>
    <mergeCell ref="H96:H97"/>
    <mergeCell ref="I96:I97"/>
    <mergeCell ref="J96:J97"/>
    <mergeCell ref="A226:A227"/>
    <mergeCell ref="B226:G226"/>
    <mergeCell ref="H226:H227"/>
    <mergeCell ref="I226:I227"/>
    <mergeCell ref="J226:J227"/>
    <mergeCell ref="O48:O49"/>
    <mergeCell ref="B47:G47"/>
    <mergeCell ref="A48:A49"/>
    <mergeCell ref="B48:G48"/>
    <mergeCell ref="H48:H49"/>
    <mergeCell ref="I48:I49"/>
    <mergeCell ref="J48:J49"/>
    <mergeCell ref="K64:K65"/>
    <mergeCell ref="L64:L65"/>
    <mergeCell ref="M64:M65"/>
    <mergeCell ref="N64:N65"/>
    <mergeCell ref="O64:O65"/>
    <mergeCell ref="B63:G63"/>
    <mergeCell ref="A64:A65"/>
    <mergeCell ref="B64:G64"/>
    <mergeCell ref="H64:H65"/>
    <mergeCell ref="I64:I65"/>
    <mergeCell ref="J64:J65"/>
    <mergeCell ref="K80:K81"/>
    <mergeCell ref="N16:N17"/>
    <mergeCell ref="O16:O17"/>
    <mergeCell ref="B28:G28"/>
    <mergeCell ref="K226:K227"/>
    <mergeCell ref="L226:L227"/>
    <mergeCell ref="M226:M227"/>
    <mergeCell ref="N226:N227"/>
    <mergeCell ref="O226:O227"/>
    <mergeCell ref="B225:G225"/>
    <mergeCell ref="L80:L81"/>
    <mergeCell ref="M80:M81"/>
    <mergeCell ref="N80:N81"/>
    <mergeCell ref="O80:O81"/>
    <mergeCell ref="B79:G79"/>
    <mergeCell ref="O96:O97"/>
    <mergeCell ref="K112:K113"/>
    <mergeCell ref="L112:L113"/>
    <mergeCell ref="M112:M113"/>
    <mergeCell ref="N112:N113"/>
    <mergeCell ref="O112:O113"/>
    <mergeCell ref="B111:G111"/>
    <mergeCell ref="O129:O130"/>
    <mergeCell ref="K145:K146"/>
    <mergeCell ref="L145:L146"/>
    <mergeCell ref="I16:I17"/>
    <mergeCell ref="B31:G31"/>
    <mergeCell ref="A32:A33"/>
    <mergeCell ref="B32:G32"/>
    <mergeCell ref="H32:H33"/>
    <mergeCell ref="J16:J17"/>
    <mergeCell ref="K16:K17"/>
    <mergeCell ref="L16:L17"/>
    <mergeCell ref="M16:M17"/>
    <mergeCell ref="O209:O210"/>
    <mergeCell ref="B208:G208"/>
    <mergeCell ref="O193:O194"/>
    <mergeCell ref="B192:G192"/>
    <mergeCell ref="K177:K178"/>
    <mergeCell ref="L177:L178"/>
    <mergeCell ref="M177:M178"/>
    <mergeCell ref="N177:N178"/>
    <mergeCell ref="O177:O178"/>
    <mergeCell ref="H209:H210"/>
    <mergeCell ref="I209:I210"/>
    <mergeCell ref="J209:J210"/>
    <mergeCell ref="K193:K194"/>
    <mergeCell ref="L193:L194"/>
    <mergeCell ref="M193:M194"/>
    <mergeCell ref="N193:N194"/>
    <mergeCell ref="N209:N210"/>
    <mergeCell ref="A161:A162"/>
    <mergeCell ref="B161:G161"/>
    <mergeCell ref="H161:H162"/>
    <mergeCell ref="I161:I162"/>
    <mergeCell ref="G10:Q10"/>
    <mergeCell ref="G11:O11"/>
    <mergeCell ref="G12:O12"/>
    <mergeCell ref="G13:O13"/>
    <mergeCell ref="B15:G15"/>
    <mergeCell ref="O161:O162"/>
    <mergeCell ref="K48:K49"/>
    <mergeCell ref="L48:L49"/>
    <mergeCell ref="M48:M49"/>
    <mergeCell ref="N48:N49"/>
    <mergeCell ref="A16:A17"/>
    <mergeCell ref="B16:G16"/>
    <mergeCell ref="I32:I33"/>
    <mergeCell ref="J32:J33"/>
    <mergeCell ref="K32:K33"/>
    <mergeCell ref="L32:L33"/>
    <mergeCell ref="M32:M33"/>
    <mergeCell ref="N32:N33"/>
    <mergeCell ref="O32:O33"/>
    <mergeCell ref="H16:H17"/>
    <mergeCell ref="A193:A194"/>
    <mergeCell ref="B193:G193"/>
    <mergeCell ref="H193:H194"/>
    <mergeCell ref="I193:I194"/>
    <mergeCell ref="J193:J194"/>
    <mergeCell ref="B205:G205"/>
    <mergeCell ref="K209:K210"/>
    <mergeCell ref="L209:L210"/>
    <mergeCell ref="M209:M210"/>
    <mergeCell ref="J161:J162"/>
    <mergeCell ref="A177:A178"/>
    <mergeCell ref="B177:G177"/>
    <mergeCell ref="H177:H178"/>
    <mergeCell ref="I177:I178"/>
    <mergeCell ref="J177:J178"/>
    <mergeCell ref="N242:N243"/>
    <mergeCell ref="O242:O243"/>
    <mergeCell ref="B241:G241"/>
    <mergeCell ref="A242:A243"/>
    <mergeCell ref="B242:G242"/>
    <mergeCell ref="H242:H243"/>
    <mergeCell ref="I242:I243"/>
    <mergeCell ref="J242:J243"/>
    <mergeCell ref="K242:K243"/>
    <mergeCell ref="L242:L243"/>
    <mergeCell ref="M242:M243"/>
    <mergeCell ref="B222:G222"/>
    <mergeCell ref="B238:G238"/>
    <mergeCell ref="K161:K162"/>
    <mergeCell ref="L161:L162"/>
    <mergeCell ref="M161:M162"/>
    <mergeCell ref="N161:N162"/>
    <mergeCell ref="A209:A210"/>
    <mergeCell ref="N274:N275"/>
    <mergeCell ref="O274:O275"/>
    <mergeCell ref="B273:G273"/>
    <mergeCell ref="A274:A275"/>
    <mergeCell ref="B274:G274"/>
    <mergeCell ref="H274:H275"/>
    <mergeCell ref="I274:I275"/>
    <mergeCell ref="J274:J275"/>
    <mergeCell ref="K274:K275"/>
    <mergeCell ref="L274:L275"/>
    <mergeCell ref="M274:M275"/>
    <mergeCell ref="B254:G254"/>
    <mergeCell ref="B286:G286"/>
    <mergeCell ref="B44:G44"/>
    <mergeCell ref="B60:G60"/>
    <mergeCell ref="B76:G76"/>
    <mergeCell ref="B92:G92"/>
    <mergeCell ref="B108:G108"/>
    <mergeCell ref="B125:G125"/>
    <mergeCell ref="B141:G141"/>
    <mergeCell ref="B157:G157"/>
    <mergeCell ref="B173:G173"/>
    <mergeCell ref="B160:G160"/>
    <mergeCell ref="B209:G209"/>
    <mergeCell ref="B189:G189"/>
    <mergeCell ref="B176:G176"/>
    <mergeCell ref="B257:G257"/>
    <mergeCell ref="N290:N291"/>
    <mergeCell ref="O290:O291"/>
    <mergeCell ref="B302:G302"/>
    <mergeCell ref="B289:G289"/>
    <mergeCell ref="A290:A291"/>
    <mergeCell ref="B290:G290"/>
    <mergeCell ref="H290:H291"/>
    <mergeCell ref="I290:I291"/>
    <mergeCell ref="J290:J291"/>
    <mergeCell ref="K290:K291"/>
    <mergeCell ref="L290:L291"/>
    <mergeCell ref="M290:M291"/>
    <mergeCell ref="N306:N307"/>
    <mergeCell ref="O306:O307"/>
    <mergeCell ref="B318:G318"/>
    <mergeCell ref="B305:G305"/>
    <mergeCell ref="A306:A307"/>
    <mergeCell ref="B306:G306"/>
    <mergeCell ref="H306:H307"/>
    <mergeCell ref="I306:I307"/>
    <mergeCell ref="J306:J307"/>
    <mergeCell ref="K306:K307"/>
    <mergeCell ref="L306:L307"/>
    <mergeCell ref="M306:M307"/>
  </mergeCells>
  <pageMargins left="0.7" right="0.7" top="0.75" bottom="0.75" header="0" footer="0"/>
  <pageSetup orientation="landscape" r:id="rId1"/>
  <headerFooter>
    <oddHeader>&amp;C&amp;G</oddHeader>
  </headerFooter>
  <ignoredErrors>
    <ignoredError sqref="A18:A27 A34:A43 A50:A59 A120:A124 A153:A156 A185:A188 A201:A204 A234:A237 A280:A285 A250:A253 A66:A75 A82:A91 A99:A107 A137:A140 A169:A172 A295:A301 A265:A269 A217:A219 A220:A221" numberStoredAsText="1"/>
    <ignoredError sqref="I157" formulaRange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Derecho</vt:lpstr>
      <vt:lpstr>Psicología</vt:lpstr>
      <vt:lpstr>Diseño</vt:lpstr>
      <vt:lpstr>Crea Des Emp</vt:lpstr>
      <vt:lpstr>Bachillerato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Azu</cp:lastModifiedBy>
  <dcterms:created xsi:type="dcterms:W3CDTF">2003-03-18T16:53:22Z</dcterms:created>
  <dcterms:modified xsi:type="dcterms:W3CDTF">2026-08-15T00:07:29Z</dcterms:modified>
</cp:coreProperties>
</file>