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zucena\Documents\Entrega - DEEDI\Trayectorias escolares\Documentos Terminados\Enero\"/>
    </mc:Choice>
  </mc:AlternateContent>
  <xr:revisionPtr revIDLastSave="0" documentId="13_ncr:1_{BB9A9762-D64D-4F86-95A4-920A705CE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USTRIAL" sheetId="1" r:id="rId1"/>
    <sheet name="ADMINISTRACION" sheetId="2" r:id="rId2"/>
    <sheet name="MEDICO CIR" sheetId="3" r:id="rId3"/>
    <sheet name="BACHILLERA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ipeQp93/jHW8NUKdn1BDyXFHveCQ=="/>
    </ext>
  </extLst>
</workbook>
</file>

<file path=xl/calcChain.xml><?xml version="1.0" encoding="utf-8"?>
<calcChain xmlns="http://schemas.openxmlformats.org/spreadsheetml/2006/main">
  <c r="AH607" i="2" l="1"/>
  <c r="AB610" i="2"/>
  <c r="K670" i="4"/>
  <c r="J670" i="4"/>
  <c r="I670" i="4"/>
  <c r="H670" i="4"/>
  <c r="O665" i="4"/>
  <c r="N665" i="4"/>
  <c r="L665" i="4"/>
  <c r="O664" i="4"/>
  <c r="N664" i="4"/>
  <c r="L664" i="4"/>
  <c r="O663" i="4"/>
  <c r="N663" i="4"/>
  <c r="L663" i="4"/>
  <c r="N662" i="4"/>
  <c r="O662" i="4" s="1"/>
  <c r="L662" i="4"/>
  <c r="L661" i="4"/>
  <c r="M660" i="4"/>
  <c r="N661" i="4" s="1"/>
  <c r="O661" i="4" s="1"/>
  <c r="N480" i="3"/>
  <c r="L480" i="3"/>
  <c r="K480" i="3"/>
  <c r="M480" i="3" s="1"/>
  <c r="P478" i="3"/>
  <c r="Q477" i="3"/>
  <c r="Q478" i="3" s="1"/>
  <c r="R467" i="3"/>
  <c r="Q467" i="3"/>
  <c r="O467" i="3"/>
  <c r="S466" i="3"/>
  <c r="R466" i="3"/>
  <c r="Q466" i="3"/>
  <c r="O466" i="3"/>
  <c r="O465" i="3"/>
  <c r="P464" i="3"/>
  <c r="Q465" i="3" s="1"/>
  <c r="R465" i="3" s="1"/>
  <c r="AE896" i="2"/>
  <c r="AC896" i="2"/>
  <c r="AB896" i="2"/>
  <c r="AD896" i="2" s="1"/>
  <c r="AG894" i="2"/>
  <c r="AH893" i="2"/>
  <c r="AH894" i="2" s="1"/>
  <c r="AI888" i="2"/>
  <c r="AH888" i="2"/>
  <c r="AF888" i="2"/>
  <c r="AI887" i="2"/>
  <c r="AH887" i="2"/>
  <c r="AF887" i="2"/>
  <c r="AI886" i="2"/>
  <c r="AH886" i="2"/>
  <c r="AF886" i="2"/>
  <c r="AI885" i="2"/>
  <c r="AH885" i="2"/>
  <c r="AF885" i="2"/>
  <c r="AI884" i="2"/>
  <c r="AH884" i="2"/>
  <c r="AF884" i="2"/>
  <c r="AI883" i="2"/>
  <c r="AH883" i="2"/>
  <c r="AF883" i="2"/>
  <c r="AI882" i="2"/>
  <c r="AH882" i="2"/>
  <c r="AF882" i="2"/>
  <c r="AF881" i="2"/>
  <c r="AG880" i="2"/>
  <c r="AJ882" i="2" s="1"/>
  <c r="N973" i="1"/>
  <c r="L973" i="1"/>
  <c r="K973" i="1"/>
  <c r="M973" i="1" s="1"/>
  <c r="P971" i="1"/>
  <c r="Q970" i="1"/>
  <c r="Q971" i="1" s="1"/>
  <c r="R965" i="1"/>
  <c r="Q965" i="1"/>
  <c r="O965" i="1"/>
  <c r="R964" i="1"/>
  <c r="Q964" i="1"/>
  <c r="O964" i="1"/>
  <c r="R963" i="1"/>
  <c r="Q963" i="1"/>
  <c r="O963" i="1"/>
  <c r="R962" i="1"/>
  <c r="Q962" i="1"/>
  <c r="O962" i="1"/>
  <c r="R961" i="1"/>
  <c r="Q961" i="1"/>
  <c r="O961" i="1"/>
  <c r="R960" i="1"/>
  <c r="Q960" i="1"/>
  <c r="O960" i="1"/>
  <c r="R959" i="1"/>
  <c r="Q959" i="1"/>
  <c r="O959" i="1"/>
  <c r="O958" i="1"/>
  <c r="P957" i="1"/>
  <c r="S959" i="1" s="1"/>
  <c r="I606" i="4"/>
  <c r="N458" i="3"/>
  <c r="L458" i="3"/>
  <c r="K458" i="3"/>
  <c r="M458" i="3" s="1"/>
  <c r="P456" i="3"/>
  <c r="Q455" i="3"/>
  <c r="Q456" i="3" s="1"/>
  <c r="R445" i="3"/>
  <c r="Q445" i="3"/>
  <c r="O445" i="3"/>
  <c r="R444" i="3"/>
  <c r="Q444" i="3"/>
  <c r="O444" i="3"/>
  <c r="O443" i="3"/>
  <c r="P442" i="3"/>
  <c r="S444" i="3" s="1"/>
  <c r="AC874" i="2"/>
  <c r="AB874" i="2"/>
  <c r="AD874" i="2" s="1"/>
  <c r="AE874" i="2" s="1"/>
  <c r="AG872" i="2"/>
  <c r="AH871" i="2"/>
  <c r="AH872" i="2" s="1"/>
  <c r="AH866" i="2"/>
  <c r="AI866" i="2" s="1"/>
  <c r="AF866" i="2"/>
  <c r="AH865" i="2"/>
  <c r="AI865" i="2" s="1"/>
  <c r="AF865" i="2"/>
  <c r="AH864" i="2"/>
  <c r="AI864" i="2" s="1"/>
  <c r="AF864" i="2"/>
  <c r="AH863" i="2"/>
  <c r="AI863" i="2" s="1"/>
  <c r="AF863" i="2"/>
  <c r="AH862" i="2"/>
  <c r="AI862" i="2" s="1"/>
  <c r="AF862" i="2"/>
  <c r="AH861" i="2"/>
  <c r="AI861" i="2" s="1"/>
  <c r="AF861" i="2"/>
  <c r="AH860" i="2"/>
  <c r="AI860" i="2" s="1"/>
  <c r="AF860" i="2"/>
  <c r="AF859" i="2"/>
  <c r="AG858" i="2"/>
  <c r="AJ860" i="2" s="1"/>
  <c r="L951" i="1"/>
  <c r="K951" i="1"/>
  <c r="M951" i="1" s="1"/>
  <c r="N951" i="1" s="1"/>
  <c r="P949" i="1"/>
  <c r="Q948" i="1"/>
  <c r="Q949" i="1" s="1"/>
  <c r="Q943" i="1"/>
  <c r="R943" i="1" s="1"/>
  <c r="O943" i="1"/>
  <c r="Q942" i="1"/>
  <c r="R942" i="1" s="1"/>
  <c r="O942" i="1"/>
  <c r="Q941" i="1"/>
  <c r="R941" i="1" s="1"/>
  <c r="O941" i="1"/>
  <c r="Q940" i="1"/>
  <c r="R940" i="1" s="1"/>
  <c r="O940" i="1"/>
  <c r="Q939" i="1"/>
  <c r="R939" i="1" s="1"/>
  <c r="O939" i="1"/>
  <c r="Q938" i="1"/>
  <c r="R938" i="1" s="1"/>
  <c r="O938" i="1"/>
  <c r="Q937" i="1"/>
  <c r="R937" i="1" s="1"/>
  <c r="O937" i="1"/>
  <c r="O936" i="1"/>
  <c r="P935" i="1"/>
  <c r="S937" i="1" s="1"/>
  <c r="P662" i="4" l="1"/>
  <c r="AH881" i="2"/>
  <c r="AI881" i="2" s="1"/>
  <c r="Q958" i="1"/>
  <c r="R958" i="1" s="1"/>
  <c r="Q443" i="3"/>
  <c r="R443" i="3" s="1"/>
  <c r="AH859" i="2"/>
  <c r="AI859" i="2" s="1"/>
  <c r="Q936" i="1"/>
  <c r="R936" i="1" s="1"/>
  <c r="K654" i="4"/>
  <c r="I654" i="4"/>
  <c r="H654" i="4"/>
  <c r="J654" i="4" s="1"/>
  <c r="O649" i="4"/>
  <c r="N649" i="4"/>
  <c r="L649" i="4"/>
  <c r="O648" i="4"/>
  <c r="N648" i="4"/>
  <c r="L648" i="4"/>
  <c r="O647" i="4"/>
  <c r="N647" i="4"/>
  <c r="L647" i="4"/>
  <c r="N646" i="4"/>
  <c r="O646" i="4" s="1"/>
  <c r="L646" i="4"/>
  <c r="L645" i="4"/>
  <c r="M644" i="4"/>
  <c r="P646" i="4" s="1"/>
  <c r="N436" i="3"/>
  <c r="L436" i="3"/>
  <c r="K436" i="3"/>
  <c r="M436" i="3" s="1"/>
  <c r="P434" i="3"/>
  <c r="Q433" i="3"/>
  <c r="Q434" i="3" s="1"/>
  <c r="R423" i="3"/>
  <c r="Q423" i="3"/>
  <c r="O423" i="3"/>
  <c r="Q422" i="3"/>
  <c r="R422" i="3" s="1"/>
  <c r="O422" i="3"/>
  <c r="O421" i="3"/>
  <c r="P420" i="3"/>
  <c r="Q421" i="3" s="1"/>
  <c r="R421" i="3" s="1"/>
  <c r="AE852" i="2"/>
  <c r="AC852" i="2"/>
  <c r="AB852" i="2"/>
  <c r="AD852" i="2" s="1"/>
  <c r="AG850" i="2"/>
  <c r="AH849" i="2"/>
  <c r="AH850" i="2" s="1"/>
  <c r="AI844" i="2"/>
  <c r="AH844" i="2"/>
  <c r="AF844" i="2"/>
  <c r="AI843" i="2"/>
  <c r="AH843" i="2"/>
  <c r="AF843" i="2"/>
  <c r="AI842" i="2"/>
  <c r="AH842" i="2"/>
  <c r="AF842" i="2"/>
  <c r="AI841" i="2"/>
  <c r="AH841" i="2"/>
  <c r="AF841" i="2"/>
  <c r="AI840" i="2"/>
  <c r="AH840" i="2"/>
  <c r="AF840" i="2"/>
  <c r="AI839" i="2"/>
  <c r="AH839" i="2"/>
  <c r="AF839" i="2"/>
  <c r="AH838" i="2"/>
  <c r="AI838" i="2" s="1"/>
  <c r="AF838" i="2"/>
  <c r="AF837" i="2"/>
  <c r="AG836" i="2"/>
  <c r="AJ838" i="2" s="1"/>
  <c r="N929" i="1"/>
  <c r="L929" i="1"/>
  <c r="K929" i="1"/>
  <c r="M929" i="1" s="1"/>
  <c r="P927" i="1"/>
  <c r="Q926" i="1"/>
  <c r="Q927" i="1" s="1"/>
  <c r="R921" i="1"/>
  <c r="Q921" i="1"/>
  <c r="O921" i="1"/>
  <c r="R920" i="1"/>
  <c r="Q920" i="1"/>
  <c r="O920" i="1"/>
  <c r="R919" i="1"/>
  <c r="Q919" i="1"/>
  <c r="O919" i="1"/>
  <c r="R918" i="1"/>
  <c r="Q918" i="1"/>
  <c r="O918" i="1"/>
  <c r="R917" i="1"/>
  <c r="Q917" i="1"/>
  <c r="O917" i="1"/>
  <c r="R916" i="1"/>
  <c r="Q916" i="1"/>
  <c r="O916" i="1"/>
  <c r="Q915" i="1"/>
  <c r="R915" i="1" s="1"/>
  <c r="O915" i="1"/>
  <c r="O914" i="1"/>
  <c r="P913" i="1"/>
  <c r="Q914" i="1" s="1"/>
  <c r="R914" i="1" s="1"/>
  <c r="N645" i="4" l="1"/>
  <c r="O645" i="4" s="1"/>
  <c r="S422" i="3"/>
  <c r="AH837" i="2"/>
  <c r="AI837" i="2" s="1"/>
  <c r="S915" i="1"/>
  <c r="I590" i="4"/>
  <c r="N414" i="3" l="1"/>
  <c r="L414" i="3"/>
  <c r="K414" i="3"/>
  <c r="M414" i="3" s="1"/>
  <c r="P412" i="3"/>
  <c r="Q411" i="3"/>
  <c r="Q412" i="3" s="1"/>
  <c r="Q401" i="3"/>
  <c r="R401" i="3" s="1"/>
  <c r="O401" i="3"/>
  <c r="Q400" i="3"/>
  <c r="R400" i="3" s="1"/>
  <c r="O400" i="3"/>
  <c r="O399" i="3"/>
  <c r="P398" i="3"/>
  <c r="S400" i="3" s="1"/>
  <c r="AE830" i="2"/>
  <c r="AC830" i="2"/>
  <c r="AB830" i="2"/>
  <c r="AD830" i="2" s="1"/>
  <c r="AG828" i="2"/>
  <c r="AH827" i="2"/>
  <c r="AH828" i="2" s="1"/>
  <c r="AI822" i="2"/>
  <c r="AH822" i="2"/>
  <c r="AF822" i="2"/>
  <c r="AI821" i="2"/>
  <c r="AH821" i="2"/>
  <c r="AF821" i="2"/>
  <c r="AI820" i="2"/>
  <c r="AH820" i="2"/>
  <c r="AF820" i="2"/>
  <c r="AI819" i="2"/>
  <c r="AH819" i="2"/>
  <c r="AF819" i="2"/>
  <c r="AI818" i="2"/>
  <c r="AH818" i="2"/>
  <c r="AF818" i="2"/>
  <c r="AH817" i="2"/>
  <c r="AI817" i="2" s="1"/>
  <c r="AF817" i="2"/>
  <c r="AH816" i="2"/>
  <c r="AI816" i="2" s="1"/>
  <c r="AF816" i="2"/>
  <c r="AF815" i="2"/>
  <c r="AG814" i="2"/>
  <c r="AJ816" i="2" s="1"/>
  <c r="N907" i="1"/>
  <c r="L907" i="1"/>
  <c r="K907" i="1"/>
  <c r="M907" i="1" s="1"/>
  <c r="P905" i="1"/>
  <c r="Q904" i="1"/>
  <c r="Q905" i="1" s="1"/>
  <c r="R899" i="1"/>
  <c r="Q899" i="1"/>
  <c r="O899" i="1"/>
  <c r="R898" i="1"/>
  <c r="Q898" i="1"/>
  <c r="O898" i="1"/>
  <c r="R897" i="1"/>
  <c r="Q897" i="1"/>
  <c r="O897" i="1"/>
  <c r="R896" i="1"/>
  <c r="Q896" i="1"/>
  <c r="O896" i="1"/>
  <c r="R895" i="1"/>
  <c r="Q895" i="1"/>
  <c r="O895" i="1"/>
  <c r="R894" i="1"/>
  <c r="Q894" i="1"/>
  <c r="O894" i="1"/>
  <c r="Q893" i="1"/>
  <c r="R893" i="1" s="1"/>
  <c r="O893" i="1"/>
  <c r="O892" i="1"/>
  <c r="P891" i="1"/>
  <c r="Q892" i="1" s="1"/>
  <c r="R892" i="1" s="1"/>
  <c r="K638" i="4"/>
  <c r="I638" i="4"/>
  <c r="H638" i="4"/>
  <c r="J638" i="4" s="1"/>
  <c r="O633" i="4"/>
  <c r="N633" i="4"/>
  <c r="L633" i="4"/>
  <c r="O632" i="4"/>
  <c r="N632" i="4"/>
  <c r="L632" i="4"/>
  <c r="N631" i="4"/>
  <c r="O631" i="4" s="1"/>
  <c r="L631" i="4"/>
  <c r="N630" i="4"/>
  <c r="O630" i="4" s="1"/>
  <c r="L630" i="4"/>
  <c r="L629" i="4"/>
  <c r="M628" i="4"/>
  <c r="N629" i="4" s="1"/>
  <c r="O629" i="4" s="1"/>
  <c r="Q399" i="3" l="1"/>
  <c r="R399" i="3" s="1"/>
  <c r="AH815" i="2"/>
  <c r="AI815" i="2" s="1"/>
  <c r="S893" i="1"/>
  <c r="P630" i="4"/>
  <c r="K622" i="4"/>
  <c r="I622" i="4"/>
  <c r="H622" i="4"/>
  <c r="J622" i="4" s="1"/>
  <c r="O617" i="4"/>
  <c r="N617" i="4"/>
  <c r="L617" i="4"/>
  <c r="N616" i="4"/>
  <c r="O616" i="4" s="1"/>
  <c r="L616" i="4"/>
  <c r="N615" i="4"/>
  <c r="O615" i="4" s="1"/>
  <c r="L615" i="4"/>
  <c r="N614" i="4"/>
  <c r="O614" i="4" s="1"/>
  <c r="L614" i="4"/>
  <c r="L613" i="4"/>
  <c r="M612" i="4"/>
  <c r="N613" i="4" s="1"/>
  <c r="O613" i="4" s="1"/>
  <c r="N392" i="3"/>
  <c r="L392" i="3"/>
  <c r="K392" i="3"/>
  <c r="M392" i="3" s="1"/>
  <c r="P390" i="3"/>
  <c r="Q389" i="3"/>
  <c r="Q390" i="3" s="1"/>
  <c r="Q379" i="3"/>
  <c r="R379" i="3" s="1"/>
  <c r="O379" i="3"/>
  <c r="Q378" i="3"/>
  <c r="R378" i="3" s="1"/>
  <c r="O378" i="3"/>
  <c r="O377" i="3"/>
  <c r="P376" i="3"/>
  <c r="S378" i="3" s="1"/>
  <c r="AE808" i="2"/>
  <c r="AC808" i="2"/>
  <c r="AB808" i="2"/>
  <c r="AD808" i="2" s="1"/>
  <c r="AG806" i="2"/>
  <c r="AH805" i="2"/>
  <c r="AH806" i="2" s="1"/>
  <c r="AI800" i="2"/>
  <c r="AH800" i="2"/>
  <c r="AF800" i="2"/>
  <c r="AI799" i="2"/>
  <c r="AH799" i="2"/>
  <c r="AF799" i="2"/>
  <c r="AI798" i="2"/>
  <c r="AH798" i="2"/>
  <c r="AF798" i="2"/>
  <c r="AI797" i="2"/>
  <c r="AH797" i="2"/>
  <c r="AF797" i="2"/>
  <c r="AI796" i="2"/>
  <c r="AH796" i="2"/>
  <c r="AF796" i="2"/>
  <c r="AH795" i="2"/>
  <c r="AI795" i="2" s="1"/>
  <c r="AF795" i="2"/>
  <c r="AH794" i="2"/>
  <c r="AI794" i="2" s="1"/>
  <c r="AF794" i="2"/>
  <c r="AF793" i="2"/>
  <c r="AG792" i="2"/>
  <c r="AH793" i="2" s="1"/>
  <c r="AI793" i="2" s="1"/>
  <c r="N885" i="1"/>
  <c r="L885" i="1"/>
  <c r="K885" i="1"/>
  <c r="M885" i="1" s="1"/>
  <c r="P883" i="1"/>
  <c r="Q882" i="1"/>
  <c r="Q883" i="1" s="1"/>
  <c r="R877" i="1"/>
  <c r="Q877" i="1"/>
  <c r="O877" i="1"/>
  <c r="R876" i="1"/>
  <c r="Q876" i="1"/>
  <c r="O876" i="1"/>
  <c r="R875" i="1"/>
  <c r="Q875" i="1"/>
  <c r="O875" i="1"/>
  <c r="R874" i="1"/>
  <c r="Q874" i="1"/>
  <c r="O874" i="1"/>
  <c r="Q873" i="1"/>
  <c r="R873" i="1" s="1"/>
  <c r="O873" i="1"/>
  <c r="Q872" i="1"/>
  <c r="R872" i="1" s="1"/>
  <c r="O872" i="1"/>
  <c r="Q871" i="1"/>
  <c r="R871" i="1" s="1"/>
  <c r="O871" i="1"/>
  <c r="O870" i="1"/>
  <c r="P869" i="1"/>
  <c r="S871" i="1" s="1"/>
  <c r="Q377" i="3" l="1"/>
  <c r="R377" i="3" s="1"/>
  <c r="Q870" i="1"/>
  <c r="R870" i="1" s="1"/>
  <c r="P614" i="4"/>
  <c r="AJ794" i="2"/>
  <c r="I571" i="4"/>
  <c r="P354" i="3" l="1"/>
  <c r="N370" i="3"/>
  <c r="L370" i="3"/>
  <c r="K370" i="3"/>
  <c r="M370" i="3" s="1"/>
  <c r="P368" i="3"/>
  <c r="Q367" i="3"/>
  <c r="Q368" i="3" s="1"/>
  <c r="Q357" i="3"/>
  <c r="R357" i="3" s="1"/>
  <c r="O357" i="3"/>
  <c r="S356" i="3"/>
  <c r="Q356" i="3"/>
  <c r="R356" i="3" s="1"/>
  <c r="O356" i="3"/>
  <c r="Q355" i="3"/>
  <c r="R355" i="3" s="1"/>
  <c r="O355" i="3"/>
  <c r="S334" i="3"/>
  <c r="S312" i="3"/>
  <c r="AG770" i="2"/>
  <c r="AJ772" i="2" s="1"/>
  <c r="AE786" i="2"/>
  <c r="AC786" i="2"/>
  <c r="AB786" i="2"/>
  <c r="AD786" i="2" s="1"/>
  <c r="AG784" i="2"/>
  <c r="AH783" i="2"/>
  <c r="AH784" i="2" s="1"/>
  <c r="AI778" i="2"/>
  <c r="AH778" i="2"/>
  <c r="AF778" i="2"/>
  <c r="AI777" i="2"/>
  <c r="AH777" i="2"/>
  <c r="AF777" i="2"/>
  <c r="AI776" i="2"/>
  <c r="AH776" i="2"/>
  <c r="AF776" i="2"/>
  <c r="AH775" i="2"/>
  <c r="AI775" i="2" s="1"/>
  <c r="AF775" i="2"/>
  <c r="AH774" i="2"/>
  <c r="AI774" i="2" s="1"/>
  <c r="AF774" i="2"/>
  <c r="AH773" i="2"/>
  <c r="AI773" i="2" s="1"/>
  <c r="AF773" i="2"/>
  <c r="AH772" i="2"/>
  <c r="AI772" i="2" s="1"/>
  <c r="AF772" i="2"/>
  <c r="AH771" i="2"/>
  <c r="AI771" i="2" s="1"/>
  <c r="AF771" i="2"/>
  <c r="AJ750" i="2"/>
  <c r="AJ728" i="2"/>
  <c r="P847" i="1"/>
  <c r="S849" i="1" s="1"/>
  <c r="N863" i="1"/>
  <c r="L863" i="1"/>
  <c r="K863" i="1"/>
  <c r="M863" i="1" s="1"/>
  <c r="P861" i="1"/>
  <c r="Q860" i="1"/>
  <c r="Q861" i="1" s="1"/>
  <c r="R855" i="1"/>
  <c r="Q855" i="1"/>
  <c r="O855" i="1"/>
  <c r="R854" i="1"/>
  <c r="Q854" i="1"/>
  <c r="O854" i="1"/>
  <c r="R853" i="1"/>
  <c r="Q853" i="1"/>
  <c r="O853" i="1"/>
  <c r="Q852" i="1"/>
  <c r="R852" i="1" s="1"/>
  <c r="O852" i="1"/>
  <c r="Q851" i="1"/>
  <c r="R851" i="1" s="1"/>
  <c r="O851" i="1"/>
  <c r="Q850" i="1"/>
  <c r="R850" i="1" s="1"/>
  <c r="O850" i="1"/>
  <c r="Q849" i="1"/>
  <c r="R849" i="1" s="1"/>
  <c r="O849" i="1"/>
  <c r="O848" i="1"/>
  <c r="S827" i="1"/>
  <c r="S805" i="1"/>
  <c r="Q848" i="1" l="1"/>
  <c r="R848" i="1" s="1"/>
  <c r="AG518" i="2"/>
  <c r="H606" i="4" l="1"/>
  <c r="J606" i="4" s="1"/>
  <c r="K606" i="4" s="1"/>
  <c r="N601" i="4"/>
  <c r="O601" i="4" s="1"/>
  <c r="L601" i="4"/>
  <c r="N600" i="4"/>
  <c r="O600" i="4" s="1"/>
  <c r="L600" i="4"/>
  <c r="N599" i="4"/>
  <c r="O599" i="4" s="1"/>
  <c r="L599" i="4"/>
  <c r="N598" i="4"/>
  <c r="O598" i="4" s="1"/>
  <c r="L598" i="4"/>
  <c r="L597" i="4"/>
  <c r="M596" i="4"/>
  <c r="P598" i="4" s="1"/>
  <c r="H590" i="4"/>
  <c r="J590" i="4" s="1"/>
  <c r="K590" i="4" s="1"/>
  <c r="N585" i="4"/>
  <c r="O585" i="4" s="1"/>
  <c r="L585" i="4"/>
  <c r="N584" i="4"/>
  <c r="O584" i="4" s="1"/>
  <c r="L584" i="4"/>
  <c r="N583" i="4"/>
  <c r="O583" i="4" s="1"/>
  <c r="L583" i="4"/>
  <c r="N582" i="4"/>
  <c r="O582" i="4" s="1"/>
  <c r="L582" i="4"/>
  <c r="L581" i="4"/>
  <c r="M580" i="4"/>
  <c r="N581" i="4" s="1"/>
  <c r="O581" i="4" s="1"/>
  <c r="H571" i="4"/>
  <c r="J571" i="4" s="1"/>
  <c r="K571" i="4" s="1"/>
  <c r="N566" i="4"/>
  <c r="O566" i="4" s="1"/>
  <c r="L566" i="4"/>
  <c r="N565" i="4"/>
  <c r="O565" i="4" s="1"/>
  <c r="L565" i="4"/>
  <c r="N564" i="4"/>
  <c r="O564" i="4" s="1"/>
  <c r="L564" i="4"/>
  <c r="N563" i="4"/>
  <c r="O563" i="4" s="1"/>
  <c r="L563" i="4"/>
  <c r="L562" i="4"/>
  <c r="M561" i="4"/>
  <c r="P563" i="4" s="1"/>
  <c r="K555" i="4"/>
  <c r="I555" i="4"/>
  <c r="H555" i="4"/>
  <c r="J555" i="4" s="1"/>
  <c r="O550" i="4"/>
  <c r="N550" i="4"/>
  <c r="L550" i="4"/>
  <c r="O549" i="4"/>
  <c r="N549" i="4"/>
  <c r="L549" i="4"/>
  <c r="O548" i="4"/>
  <c r="N548" i="4"/>
  <c r="L548" i="4"/>
  <c r="O547" i="4"/>
  <c r="N547" i="4"/>
  <c r="L547" i="4"/>
  <c r="O546" i="4"/>
  <c r="N546" i="4"/>
  <c r="L546" i="4"/>
  <c r="M545" i="4"/>
  <c r="P547" i="4" s="1"/>
  <c r="I539" i="4"/>
  <c r="H539" i="4"/>
  <c r="J539" i="4" s="1"/>
  <c r="N534" i="4"/>
  <c r="O534" i="4" s="1"/>
  <c r="L534" i="4"/>
  <c r="N533" i="4"/>
  <c r="O533" i="4" s="1"/>
  <c r="L533" i="4"/>
  <c r="N532" i="4"/>
  <c r="O532" i="4" s="1"/>
  <c r="L532" i="4"/>
  <c r="N531" i="4"/>
  <c r="O531" i="4" s="1"/>
  <c r="L531" i="4"/>
  <c r="L530" i="4"/>
  <c r="M529" i="4"/>
  <c r="I523" i="4"/>
  <c r="H523" i="4"/>
  <c r="J523" i="4" s="1"/>
  <c r="N518" i="4"/>
  <c r="O518" i="4" s="1"/>
  <c r="L518" i="4"/>
  <c r="N517" i="4"/>
  <c r="O517" i="4" s="1"/>
  <c r="L517" i="4"/>
  <c r="N516" i="4"/>
  <c r="O516" i="4" s="1"/>
  <c r="L516" i="4"/>
  <c r="N515" i="4"/>
  <c r="O515" i="4" s="1"/>
  <c r="L515" i="4"/>
  <c r="L514" i="4"/>
  <c r="M513" i="4"/>
  <c r="N514" i="4" s="1"/>
  <c r="O514" i="4" s="1"/>
  <c r="I507" i="4"/>
  <c r="H507" i="4"/>
  <c r="J507" i="4" s="1"/>
  <c r="K507" i="4" s="1"/>
  <c r="N502" i="4"/>
  <c r="O502" i="4" s="1"/>
  <c r="L502" i="4"/>
  <c r="N501" i="4"/>
  <c r="O501" i="4" s="1"/>
  <c r="L501" i="4"/>
  <c r="N500" i="4"/>
  <c r="O500" i="4" s="1"/>
  <c r="L500" i="4"/>
  <c r="N499" i="4"/>
  <c r="O499" i="4" s="1"/>
  <c r="L499" i="4"/>
  <c r="L498" i="4"/>
  <c r="M497" i="4"/>
  <c r="P499" i="4" s="1"/>
  <c r="I491" i="4"/>
  <c r="H491" i="4"/>
  <c r="J491" i="4" s="1"/>
  <c r="K491" i="4" s="1"/>
  <c r="N486" i="4"/>
  <c r="O486" i="4" s="1"/>
  <c r="L486" i="4"/>
  <c r="N485" i="4"/>
  <c r="O485" i="4" s="1"/>
  <c r="L485" i="4"/>
  <c r="N484" i="4"/>
  <c r="O484" i="4" s="1"/>
  <c r="L484" i="4"/>
  <c r="N483" i="4"/>
  <c r="O483" i="4" s="1"/>
  <c r="L483" i="4"/>
  <c r="L482" i="4"/>
  <c r="M481" i="4"/>
  <c r="P483" i="4" s="1"/>
  <c r="I475" i="4"/>
  <c r="H475" i="4"/>
  <c r="J475" i="4" s="1"/>
  <c r="K475" i="4" s="1"/>
  <c r="N470" i="4"/>
  <c r="O470" i="4" s="1"/>
  <c r="L470" i="4"/>
  <c r="N469" i="4"/>
  <c r="O469" i="4" s="1"/>
  <c r="L469" i="4"/>
  <c r="N468" i="4"/>
  <c r="O468" i="4" s="1"/>
  <c r="L468" i="4"/>
  <c r="N467" i="4"/>
  <c r="O467" i="4" s="1"/>
  <c r="L467" i="4"/>
  <c r="L466" i="4"/>
  <c r="M465" i="4"/>
  <c r="I459" i="4"/>
  <c r="H459" i="4"/>
  <c r="J459" i="4" s="1"/>
  <c r="K459" i="4" s="1"/>
  <c r="N454" i="4"/>
  <c r="O454" i="4" s="1"/>
  <c r="L454" i="4"/>
  <c r="N453" i="4"/>
  <c r="O453" i="4" s="1"/>
  <c r="L453" i="4"/>
  <c r="N452" i="4"/>
  <c r="O452" i="4" s="1"/>
  <c r="L452" i="4"/>
  <c r="N451" i="4"/>
  <c r="O451" i="4" s="1"/>
  <c r="L451" i="4"/>
  <c r="L450" i="4"/>
  <c r="M449" i="4"/>
  <c r="N450" i="4" s="1"/>
  <c r="O450" i="4" s="1"/>
  <c r="I443" i="4"/>
  <c r="H443" i="4"/>
  <c r="J443" i="4" s="1"/>
  <c r="K443" i="4" s="1"/>
  <c r="N438" i="4"/>
  <c r="O438" i="4" s="1"/>
  <c r="L438" i="4"/>
  <c r="N437" i="4"/>
  <c r="O437" i="4" s="1"/>
  <c r="L437" i="4"/>
  <c r="N436" i="4"/>
  <c r="O436" i="4" s="1"/>
  <c r="L436" i="4"/>
  <c r="N435" i="4"/>
  <c r="O435" i="4" s="1"/>
  <c r="L435" i="4"/>
  <c r="L434" i="4"/>
  <c r="M433" i="4"/>
  <c r="P435" i="4" s="1"/>
  <c r="I427" i="4"/>
  <c r="H427" i="4"/>
  <c r="J427" i="4" s="1"/>
  <c r="N422" i="4"/>
  <c r="O422" i="4" s="1"/>
  <c r="L422" i="4"/>
  <c r="N421" i="4"/>
  <c r="O421" i="4" s="1"/>
  <c r="L421" i="4"/>
  <c r="N420" i="4"/>
  <c r="O420" i="4" s="1"/>
  <c r="L420" i="4"/>
  <c r="N419" i="4"/>
  <c r="O419" i="4" s="1"/>
  <c r="L419" i="4"/>
  <c r="L418" i="4"/>
  <c r="M417" i="4"/>
  <c r="P419" i="4" s="1"/>
  <c r="Q419" i="4" s="1"/>
  <c r="I411" i="4"/>
  <c r="H411" i="4"/>
  <c r="J411" i="4" s="1"/>
  <c r="K411" i="4" s="1"/>
  <c r="N406" i="4"/>
  <c r="O406" i="4" s="1"/>
  <c r="L406" i="4"/>
  <c r="N405" i="4"/>
  <c r="O405" i="4" s="1"/>
  <c r="L405" i="4"/>
  <c r="N404" i="4"/>
  <c r="O404" i="4" s="1"/>
  <c r="L404" i="4"/>
  <c r="N403" i="4"/>
  <c r="O403" i="4" s="1"/>
  <c r="L403" i="4"/>
  <c r="L402" i="4"/>
  <c r="M401" i="4"/>
  <c r="P403" i="4" s="1"/>
  <c r="Q403" i="4" s="1"/>
  <c r="H395" i="4"/>
  <c r="J395" i="4" s="1"/>
  <c r="K395" i="4" s="1"/>
  <c r="N390" i="4"/>
  <c r="O390" i="4" s="1"/>
  <c r="L390" i="4"/>
  <c r="N389" i="4"/>
  <c r="O389" i="4" s="1"/>
  <c r="L389" i="4"/>
  <c r="N388" i="4"/>
  <c r="O388" i="4" s="1"/>
  <c r="L388" i="4"/>
  <c r="N387" i="4"/>
  <c r="O387" i="4" s="1"/>
  <c r="L387" i="4"/>
  <c r="L386" i="4"/>
  <c r="M385" i="4"/>
  <c r="I379" i="4"/>
  <c r="H379" i="4"/>
  <c r="J379" i="4" s="1"/>
  <c r="K379" i="4" s="1"/>
  <c r="N374" i="4"/>
  <c r="O374" i="4" s="1"/>
  <c r="L374" i="4"/>
  <c r="N373" i="4"/>
  <c r="O373" i="4" s="1"/>
  <c r="L373" i="4"/>
  <c r="N372" i="4"/>
  <c r="O372" i="4" s="1"/>
  <c r="L372" i="4"/>
  <c r="N371" i="4"/>
  <c r="O371" i="4" s="1"/>
  <c r="L371" i="4"/>
  <c r="L370" i="4"/>
  <c r="M369" i="4"/>
  <c r="N370" i="4" s="1"/>
  <c r="O370" i="4" s="1"/>
  <c r="I363" i="4"/>
  <c r="H363" i="4"/>
  <c r="J363" i="4" s="1"/>
  <c r="K363" i="4" s="1"/>
  <c r="N358" i="4"/>
  <c r="O358" i="4" s="1"/>
  <c r="L358" i="4"/>
  <c r="N357" i="4"/>
  <c r="O357" i="4" s="1"/>
  <c r="L357" i="4"/>
  <c r="N356" i="4"/>
  <c r="O356" i="4" s="1"/>
  <c r="L356" i="4"/>
  <c r="N355" i="4"/>
  <c r="O355" i="4" s="1"/>
  <c r="L355" i="4"/>
  <c r="L354" i="4"/>
  <c r="M353" i="4"/>
  <c r="N354" i="4" s="1"/>
  <c r="O354" i="4" s="1"/>
  <c r="I347" i="4"/>
  <c r="H347" i="4"/>
  <c r="J347" i="4" s="1"/>
  <c r="K347" i="4" s="1"/>
  <c r="N342" i="4"/>
  <c r="O342" i="4" s="1"/>
  <c r="L342" i="4"/>
  <c r="N341" i="4"/>
  <c r="O341" i="4" s="1"/>
  <c r="L341" i="4"/>
  <c r="N340" i="4"/>
  <c r="O340" i="4" s="1"/>
  <c r="L340" i="4"/>
  <c r="N339" i="4"/>
  <c r="O339" i="4" s="1"/>
  <c r="L339" i="4"/>
  <c r="L338" i="4"/>
  <c r="M337" i="4"/>
  <c r="P339" i="4" s="1"/>
  <c r="Q339" i="4" s="1"/>
  <c r="I331" i="4"/>
  <c r="H331" i="4"/>
  <c r="J331" i="4" s="1"/>
  <c r="N326" i="4"/>
  <c r="O326" i="4" s="1"/>
  <c r="L326" i="4"/>
  <c r="N325" i="4"/>
  <c r="O325" i="4" s="1"/>
  <c r="L325" i="4"/>
  <c r="N324" i="4"/>
  <c r="O324" i="4" s="1"/>
  <c r="L324" i="4"/>
  <c r="N323" i="4"/>
  <c r="O323" i="4" s="1"/>
  <c r="L323" i="4"/>
  <c r="L322" i="4"/>
  <c r="M321" i="4"/>
  <c r="P323" i="4" s="1"/>
  <c r="Q323" i="4" s="1"/>
  <c r="I315" i="4"/>
  <c r="H315" i="4"/>
  <c r="J315" i="4" s="1"/>
  <c r="K315" i="4" s="1"/>
  <c r="N310" i="4"/>
  <c r="O310" i="4" s="1"/>
  <c r="L310" i="4"/>
  <c r="N309" i="4"/>
  <c r="O309" i="4" s="1"/>
  <c r="L309" i="4"/>
  <c r="N308" i="4"/>
  <c r="O308" i="4" s="1"/>
  <c r="L308" i="4"/>
  <c r="N307" i="4"/>
  <c r="O307" i="4" s="1"/>
  <c r="L307" i="4"/>
  <c r="L306" i="4"/>
  <c r="M305" i="4"/>
  <c r="P307" i="4" s="1"/>
  <c r="Q307" i="4" s="1"/>
  <c r="I299" i="4"/>
  <c r="H299" i="4"/>
  <c r="J299" i="4" s="1"/>
  <c r="N294" i="4"/>
  <c r="O294" i="4" s="1"/>
  <c r="L294" i="4"/>
  <c r="N293" i="4"/>
  <c r="O293" i="4" s="1"/>
  <c r="L293" i="4"/>
  <c r="N292" i="4"/>
  <c r="O292" i="4" s="1"/>
  <c r="L292" i="4"/>
  <c r="N291" i="4"/>
  <c r="O291" i="4" s="1"/>
  <c r="L291" i="4"/>
  <c r="L290" i="4"/>
  <c r="M289" i="4"/>
  <c r="I283" i="4"/>
  <c r="H283" i="4"/>
  <c r="J283" i="4" s="1"/>
  <c r="K283" i="4" s="1"/>
  <c r="N278" i="4"/>
  <c r="O278" i="4" s="1"/>
  <c r="L278" i="4"/>
  <c r="N277" i="4"/>
  <c r="O277" i="4" s="1"/>
  <c r="L277" i="4"/>
  <c r="N276" i="4"/>
  <c r="O276" i="4" s="1"/>
  <c r="L276" i="4"/>
  <c r="N275" i="4"/>
  <c r="O275" i="4" s="1"/>
  <c r="L275" i="4"/>
  <c r="L274" i="4"/>
  <c r="M273" i="4"/>
  <c r="N274" i="4" s="1"/>
  <c r="O274" i="4" s="1"/>
  <c r="I267" i="4"/>
  <c r="H267" i="4"/>
  <c r="J267" i="4" s="1"/>
  <c r="N262" i="4"/>
  <c r="O262" i="4" s="1"/>
  <c r="L262" i="4"/>
  <c r="N261" i="4"/>
  <c r="O261" i="4" s="1"/>
  <c r="L261" i="4"/>
  <c r="N260" i="4"/>
  <c r="O260" i="4" s="1"/>
  <c r="L260" i="4"/>
  <c r="N259" i="4"/>
  <c r="O259" i="4" s="1"/>
  <c r="L259" i="4"/>
  <c r="L258" i="4"/>
  <c r="M257" i="4"/>
  <c r="N258" i="4" s="1"/>
  <c r="O258" i="4" s="1"/>
  <c r="I251" i="4"/>
  <c r="H251" i="4"/>
  <c r="J251" i="4" s="1"/>
  <c r="K251" i="4" s="1"/>
  <c r="N246" i="4"/>
  <c r="O246" i="4" s="1"/>
  <c r="L246" i="4"/>
  <c r="N245" i="4"/>
  <c r="O245" i="4" s="1"/>
  <c r="L245" i="4"/>
  <c r="N244" i="4"/>
  <c r="O244" i="4" s="1"/>
  <c r="L244" i="4"/>
  <c r="N243" i="4"/>
  <c r="O243" i="4" s="1"/>
  <c r="L243" i="4"/>
  <c r="L242" i="4"/>
  <c r="M241" i="4"/>
  <c r="P243" i="4" s="1"/>
  <c r="Q243" i="4" s="1"/>
  <c r="I235" i="4"/>
  <c r="H235" i="4"/>
  <c r="J235" i="4" s="1"/>
  <c r="N230" i="4"/>
  <c r="O230" i="4" s="1"/>
  <c r="L230" i="4"/>
  <c r="N229" i="4"/>
  <c r="O229" i="4" s="1"/>
  <c r="L229" i="4"/>
  <c r="N228" i="4"/>
  <c r="O228" i="4" s="1"/>
  <c r="L228" i="4"/>
  <c r="N227" i="4"/>
  <c r="O227" i="4" s="1"/>
  <c r="L227" i="4"/>
  <c r="L226" i="4"/>
  <c r="M225" i="4"/>
  <c r="P227" i="4" s="1"/>
  <c r="I218" i="4"/>
  <c r="H218" i="4"/>
  <c r="J218" i="4" s="1"/>
  <c r="N214" i="4"/>
  <c r="O214" i="4" s="1"/>
  <c r="L214" i="4"/>
  <c r="N213" i="4"/>
  <c r="O213" i="4" s="1"/>
  <c r="L213" i="4"/>
  <c r="N212" i="4"/>
  <c r="O212" i="4" s="1"/>
  <c r="L212" i="4"/>
  <c r="N211" i="4"/>
  <c r="O211" i="4" s="1"/>
  <c r="L211" i="4"/>
  <c r="L210" i="4"/>
  <c r="M209" i="4"/>
  <c r="I205" i="4"/>
  <c r="H205" i="4"/>
  <c r="J205" i="4" s="1"/>
  <c r="N201" i="4"/>
  <c r="O201" i="4" s="1"/>
  <c r="L201" i="4"/>
  <c r="N200" i="4"/>
  <c r="O200" i="4" s="1"/>
  <c r="L200" i="4"/>
  <c r="N199" i="4"/>
  <c r="O199" i="4" s="1"/>
  <c r="L199" i="4"/>
  <c r="N198" i="4"/>
  <c r="O198" i="4" s="1"/>
  <c r="L198" i="4"/>
  <c r="L197" i="4"/>
  <c r="M196" i="4"/>
  <c r="N197" i="4" s="1"/>
  <c r="O197" i="4" s="1"/>
  <c r="I192" i="4"/>
  <c r="H192" i="4"/>
  <c r="J192" i="4" s="1"/>
  <c r="N187" i="4"/>
  <c r="O187" i="4" s="1"/>
  <c r="L187" i="4"/>
  <c r="N186" i="4"/>
  <c r="O186" i="4" s="1"/>
  <c r="L186" i="4"/>
  <c r="N185" i="4"/>
  <c r="O185" i="4" s="1"/>
  <c r="L185" i="4"/>
  <c r="N184" i="4"/>
  <c r="O184" i="4" s="1"/>
  <c r="L184" i="4"/>
  <c r="L183" i="4"/>
  <c r="M182" i="4"/>
  <c r="AD102" i="4" s="1"/>
  <c r="I178" i="4"/>
  <c r="H178" i="4"/>
  <c r="J178" i="4" s="1"/>
  <c r="K178" i="4" s="1"/>
  <c r="N174" i="4"/>
  <c r="O174" i="4" s="1"/>
  <c r="L174" i="4"/>
  <c r="N173" i="4"/>
  <c r="O173" i="4" s="1"/>
  <c r="L173" i="4"/>
  <c r="N172" i="4"/>
  <c r="O172" i="4" s="1"/>
  <c r="L172" i="4"/>
  <c r="N171" i="4"/>
  <c r="O171" i="4" s="1"/>
  <c r="L171" i="4"/>
  <c r="L170" i="4"/>
  <c r="M169" i="4"/>
  <c r="I165" i="4"/>
  <c r="H165" i="4"/>
  <c r="J165" i="4" s="1"/>
  <c r="K165" i="4" s="1"/>
  <c r="N159" i="4"/>
  <c r="O159" i="4" s="1"/>
  <c r="L159" i="4"/>
  <c r="N158" i="4"/>
  <c r="O158" i="4" s="1"/>
  <c r="L158" i="4"/>
  <c r="N157" i="4"/>
  <c r="O157" i="4" s="1"/>
  <c r="L157" i="4"/>
  <c r="N156" i="4"/>
  <c r="O156" i="4" s="1"/>
  <c r="L156" i="4"/>
  <c r="L155" i="4"/>
  <c r="M154" i="4"/>
  <c r="N155" i="4" s="1"/>
  <c r="O155" i="4" s="1"/>
  <c r="I150" i="4"/>
  <c r="H150" i="4"/>
  <c r="J150" i="4" s="1"/>
  <c r="N145" i="4"/>
  <c r="O145" i="4" s="1"/>
  <c r="L145" i="4"/>
  <c r="N144" i="4"/>
  <c r="O144" i="4" s="1"/>
  <c r="L144" i="4"/>
  <c r="N143" i="4"/>
  <c r="O143" i="4" s="1"/>
  <c r="L143" i="4"/>
  <c r="N142" i="4"/>
  <c r="O142" i="4" s="1"/>
  <c r="L142" i="4"/>
  <c r="L141" i="4"/>
  <c r="M140" i="4"/>
  <c r="AA102" i="4" s="1"/>
  <c r="I136" i="4"/>
  <c r="H136" i="4"/>
  <c r="J136" i="4" s="1"/>
  <c r="N129" i="4"/>
  <c r="O129" i="4" s="1"/>
  <c r="L129" i="4"/>
  <c r="N128" i="4"/>
  <c r="O128" i="4" s="1"/>
  <c r="L128" i="4"/>
  <c r="N127" i="4"/>
  <c r="O127" i="4" s="1"/>
  <c r="L127" i="4"/>
  <c r="N126" i="4"/>
  <c r="O126" i="4" s="1"/>
  <c r="L126" i="4"/>
  <c r="L125" i="4"/>
  <c r="M124" i="4"/>
  <c r="I120" i="4"/>
  <c r="H120" i="4"/>
  <c r="J120" i="4" s="1"/>
  <c r="K120" i="4" s="1"/>
  <c r="N118" i="4"/>
  <c r="O118" i="4" s="1"/>
  <c r="L118" i="4"/>
  <c r="N117" i="4"/>
  <c r="O117" i="4" s="1"/>
  <c r="L117" i="4"/>
  <c r="N116" i="4"/>
  <c r="O116" i="4" s="1"/>
  <c r="L116" i="4"/>
  <c r="N115" i="4"/>
  <c r="O115" i="4" s="1"/>
  <c r="L115" i="4"/>
  <c r="L114" i="4"/>
  <c r="M113" i="4"/>
  <c r="N114" i="4" s="1"/>
  <c r="O114" i="4" s="1"/>
  <c r="I108" i="4"/>
  <c r="H108" i="4"/>
  <c r="J108" i="4" s="1"/>
  <c r="N105" i="4"/>
  <c r="O105" i="4" s="1"/>
  <c r="L105" i="4"/>
  <c r="N104" i="4"/>
  <c r="O104" i="4" s="1"/>
  <c r="L104" i="4"/>
  <c r="N103" i="4"/>
  <c r="O103" i="4" s="1"/>
  <c r="L103" i="4"/>
  <c r="N102" i="4"/>
  <c r="O102" i="4" s="1"/>
  <c r="L102" i="4"/>
  <c r="L101" i="4"/>
  <c r="M100" i="4"/>
  <c r="X102" i="4" s="1"/>
  <c r="I96" i="4"/>
  <c r="H96" i="4"/>
  <c r="J96" i="4" s="1"/>
  <c r="N93" i="4"/>
  <c r="O93" i="4" s="1"/>
  <c r="L93" i="4"/>
  <c r="N92" i="4"/>
  <c r="O92" i="4" s="1"/>
  <c r="L92" i="4"/>
  <c r="N91" i="4"/>
  <c r="O91" i="4" s="1"/>
  <c r="L91" i="4"/>
  <c r="N90" i="4"/>
  <c r="O90" i="4" s="1"/>
  <c r="L90" i="4"/>
  <c r="L89" i="4"/>
  <c r="M88" i="4"/>
  <c r="W102" i="4" s="1"/>
  <c r="I84" i="4"/>
  <c r="H84" i="4"/>
  <c r="J84" i="4" s="1"/>
  <c r="K84" i="4" s="1"/>
  <c r="N80" i="4"/>
  <c r="O80" i="4" s="1"/>
  <c r="L80" i="4"/>
  <c r="N79" i="4"/>
  <c r="O79" i="4" s="1"/>
  <c r="L79" i="4"/>
  <c r="N78" i="4"/>
  <c r="O78" i="4" s="1"/>
  <c r="L78" i="4"/>
  <c r="N77" i="4"/>
  <c r="O77" i="4" s="1"/>
  <c r="L77" i="4"/>
  <c r="L76" i="4"/>
  <c r="M75" i="4"/>
  <c r="V102" i="4" s="1"/>
  <c r="I70" i="4"/>
  <c r="H70" i="4"/>
  <c r="J70" i="4" s="1"/>
  <c r="N65" i="4"/>
  <c r="O65" i="4" s="1"/>
  <c r="L65" i="4"/>
  <c r="N64" i="4"/>
  <c r="O64" i="4" s="1"/>
  <c r="L64" i="4"/>
  <c r="N63" i="4"/>
  <c r="O63" i="4" s="1"/>
  <c r="L63" i="4"/>
  <c r="N62" i="4"/>
  <c r="O62" i="4" s="1"/>
  <c r="L62" i="4"/>
  <c r="L61" i="4"/>
  <c r="M60" i="4"/>
  <c r="R56" i="4"/>
  <c r="I56" i="4"/>
  <c r="H56" i="4"/>
  <c r="J56" i="4" s="1"/>
  <c r="N52" i="4"/>
  <c r="O52" i="4" s="1"/>
  <c r="L52" i="4"/>
  <c r="N51" i="4"/>
  <c r="O51" i="4" s="1"/>
  <c r="L51" i="4"/>
  <c r="N50" i="4"/>
  <c r="O50" i="4" s="1"/>
  <c r="L50" i="4"/>
  <c r="N49" i="4"/>
  <c r="O49" i="4" s="1"/>
  <c r="L49" i="4"/>
  <c r="L48" i="4"/>
  <c r="M47" i="4"/>
  <c r="T102" i="4" s="1"/>
  <c r="I42" i="4"/>
  <c r="H42" i="4"/>
  <c r="J42" i="4" s="1"/>
  <c r="N38" i="4"/>
  <c r="O38" i="4" s="1"/>
  <c r="L38" i="4"/>
  <c r="N37" i="4"/>
  <c r="O37" i="4" s="1"/>
  <c r="L37" i="4"/>
  <c r="N36" i="4"/>
  <c r="O36" i="4" s="1"/>
  <c r="L36" i="4"/>
  <c r="N35" i="4"/>
  <c r="O35" i="4" s="1"/>
  <c r="L35" i="4"/>
  <c r="L34" i="4"/>
  <c r="S19" i="4" s="1"/>
  <c r="M33" i="4"/>
  <c r="N34" i="4" s="1"/>
  <c r="I28" i="4"/>
  <c r="H28" i="4"/>
  <c r="J28" i="4" s="1"/>
  <c r="K28" i="4" s="1"/>
  <c r="N23" i="4"/>
  <c r="O23" i="4" s="1"/>
  <c r="L23" i="4"/>
  <c r="N22" i="4"/>
  <c r="O22" i="4" s="1"/>
  <c r="L22" i="4"/>
  <c r="N21" i="4"/>
  <c r="O21" i="4" s="1"/>
  <c r="L21" i="4"/>
  <c r="N20" i="4"/>
  <c r="O20" i="4" s="1"/>
  <c r="L20" i="4"/>
  <c r="L19" i="4"/>
  <c r="R19" i="4" s="1"/>
  <c r="M18" i="4"/>
  <c r="R102" i="4" s="1"/>
  <c r="N348" i="3"/>
  <c r="L348" i="3"/>
  <c r="K348" i="3"/>
  <c r="M348" i="3" s="1"/>
  <c r="P346" i="3"/>
  <c r="Q345" i="3"/>
  <c r="Q346" i="3" s="1"/>
  <c r="Q335" i="3"/>
  <c r="R335" i="3" s="1"/>
  <c r="O335" i="3"/>
  <c r="Q334" i="3"/>
  <c r="R334" i="3" s="1"/>
  <c r="O334" i="3"/>
  <c r="Q333" i="3"/>
  <c r="R333" i="3" s="1"/>
  <c r="O333" i="3"/>
  <c r="N326" i="3"/>
  <c r="L326" i="3"/>
  <c r="K326" i="3"/>
  <c r="M326" i="3" s="1"/>
  <c r="P324" i="3"/>
  <c r="Q323" i="3"/>
  <c r="Q324" i="3" s="1"/>
  <c r="Q313" i="3"/>
  <c r="R313" i="3" s="1"/>
  <c r="O313" i="3"/>
  <c r="Q312" i="3"/>
  <c r="R312" i="3" s="1"/>
  <c r="O312" i="3"/>
  <c r="Q311" i="3"/>
  <c r="R311" i="3" s="1"/>
  <c r="O311" i="3"/>
  <c r="N304" i="3"/>
  <c r="L304" i="3"/>
  <c r="K304" i="3"/>
  <c r="M304" i="3" s="1"/>
  <c r="P302" i="3"/>
  <c r="Q301" i="3"/>
  <c r="Q302" i="3" s="1"/>
  <c r="Q291" i="3"/>
  <c r="R291" i="3" s="1"/>
  <c r="O291" i="3"/>
  <c r="Q290" i="3"/>
  <c r="R290" i="3" s="1"/>
  <c r="O290" i="3"/>
  <c r="O289" i="3"/>
  <c r="P288" i="3"/>
  <c r="S290" i="3" s="1"/>
  <c r="N282" i="3"/>
  <c r="L282" i="3"/>
  <c r="K282" i="3"/>
  <c r="M282" i="3" s="1"/>
  <c r="P280" i="3"/>
  <c r="Q279" i="3"/>
  <c r="Q280" i="3" s="1"/>
  <c r="Q269" i="3"/>
  <c r="R269" i="3" s="1"/>
  <c r="O269" i="3"/>
  <c r="Q268" i="3"/>
  <c r="R268" i="3" s="1"/>
  <c r="O268" i="3"/>
  <c r="O267" i="3"/>
  <c r="P266" i="3"/>
  <c r="N260" i="3"/>
  <c r="L260" i="3"/>
  <c r="K260" i="3"/>
  <c r="M260" i="3" s="1"/>
  <c r="P258" i="3"/>
  <c r="Q257" i="3"/>
  <c r="Q258" i="3" s="1"/>
  <c r="Q247" i="3"/>
  <c r="R247" i="3" s="1"/>
  <c r="O247" i="3"/>
  <c r="Q246" i="3"/>
  <c r="R246" i="3" s="1"/>
  <c r="O246" i="3"/>
  <c r="O245" i="3"/>
  <c r="P244" i="3"/>
  <c r="Q245" i="3" s="1"/>
  <c r="R245" i="3" s="1"/>
  <c r="N238" i="3"/>
  <c r="L238" i="3"/>
  <c r="K238" i="3"/>
  <c r="M238" i="3" s="1"/>
  <c r="P236" i="3"/>
  <c r="Q235" i="3"/>
  <c r="Q236" i="3" s="1"/>
  <c r="Q225" i="3"/>
  <c r="R225" i="3" s="1"/>
  <c r="O225" i="3"/>
  <c r="Q224" i="3"/>
  <c r="R224" i="3" s="1"/>
  <c r="O224" i="3"/>
  <c r="O223" i="3"/>
  <c r="P222" i="3"/>
  <c r="Q223" i="3" s="1"/>
  <c r="R223" i="3" s="1"/>
  <c r="N216" i="3"/>
  <c r="L216" i="3"/>
  <c r="K216" i="3"/>
  <c r="M216" i="3" s="1"/>
  <c r="P214" i="3"/>
  <c r="Q213" i="3"/>
  <c r="Q214" i="3" s="1"/>
  <c r="Q203" i="3"/>
  <c r="R203" i="3" s="1"/>
  <c r="O203" i="3"/>
  <c r="Q202" i="3"/>
  <c r="R202" i="3" s="1"/>
  <c r="O202" i="3"/>
  <c r="O201" i="3"/>
  <c r="P200" i="3"/>
  <c r="S202" i="3" s="1"/>
  <c r="N194" i="3"/>
  <c r="L194" i="3"/>
  <c r="K194" i="3"/>
  <c r="M194" i="3" s="1"/>
  <c r="P192" i="3"/>
  <c r="Q191" i="3"/>
  <c r="Q192" i="3" s="1"/>
  <c r="Q181" i="3"/>
  <c r="R181" i="3" s="1"/>
  <c r="O181" i="3"/>
  <c r="Q180" i="3"/>
  <c r="R180" i="3" s="1"/>
  <c r="O180" i="3"/>
  <c r="O179" i="3"/>
  <c r="P178" i="3"/>
  <c r="Q179" i="3" s="1"/>
  <c r="R179" i="3" s="1"/>
  <c r="N172" i="3"/>
  <c r="L172" i="3"/>
  <c r="K172" i="3"/>
  <c r="M172" i="3" s="1"/>
  <c r="P170" i="3"/>
  <c r="Q169" i="3"/>
  <c r="Q170" i="3" s="1"/>
  <c r="Q159" i="3"/>
  <c r="R159" i="3" s="1"/>
  <c r="O159" i="3"/>
  <c r="Q158" i="3"/>
  <c r="R158" i="3" s="1"/>
  <c r="O158" i="3"/>
  <c r="O157" i="3"/>
  <c r="P156" i="3"/>
  <c r="Q157" i="3" s="1"/>
  <c r="R157" i="3" s="1"/>
  <c r="N150" i="3"/>
  <c r="L150" i="3"/>
  <c r="K150" i="3"/>
  <c r="M150" i="3" s="1"/>
  <c r="P148" i="3"/>
  <c r="Q147" i="3"/>
  <c r="Q148" i="3" s="1"/>
  <c r="Q136" i="3"/>
  <c r="R136" i="3" s="1"/>
  <c r="O136" i="3"/>
  <c r="Q135" i="3"/>
  <c r="R135" i="3" s="1"/>
  <c r="O135" i="3"/>
  <c r="O134" i="3"/>
  <c r="P133" i="3"/>
  <c r="Q134" i="3" s="1"/>
  <c r="R134" i="3" s="1"/>
  <c r="N127" i="3"/>
  <c r="L127" i="3"/>
  <c r="K127" i="3"/>
  <c r="M127" i="3" s="1"/>
  <c r="P125" i="3"/>
  <c r="Q124" i="3"/>
  <c r="Q125" i="3" s="1"/>
  <c r="Q113" i="3"/>
  <c r="R113" i="3" s="1"/>
  <c r="O113" i="3"/>
  <c r="Q112" i="3"/>
  <c r="R112" i="3" s="1"/>
  <c r="O112" i="3"/>
  <c r="O111" i="3"/>
  <c r="P110" i="3"/>
  <c r="Q111" i="3" s="1"/>
  <c r="R111" i="3" s="1"/>
  <c r="N104" i="3"/>
  <c r="L104" i="3"/>
  <c r="K104" i="3"/>
  <c r="M104" i="3" s="1"/>
  <c r="P102" i="3"/>
  <c r="Q101" i="3"/>
  <c r="Q102" i="3" s="1"/>
  <c r="Q90" i="3"/>
  <c r="R90" i="3" s="1"/>
  <c r="O90" i="3"/>
  <c r="Q89" i="3"/>
  <c r="R89" i="3" s="1"/>
  <c r="O89" i="3"/>
  <c r="O88" i="3"/>
  <c r="P87" i="3"/>
  <c r="N81" i="3"/>
  <c r="L81" i="3"/>
  <c r="K81" i="3"/>
  <c r="M81" i="3" s="1"/>
  <c r="P79" i="3"/>
  <c r="Q78" i="3"/>
  <c r="Q79" i="3" s="1"/>
  <c r="Q67" i="3"/>
  <c r="R67" i="3" s="1"/>
  <c r="O67" i="3"/>
  <c r="Q66" i="3"/>
  <c r="R66" i="3" s="1"/>
  <c r="O66" i="3"/>
  <c r="O65" i="3"/>
  <c r="P64" i="3"/>
  <c r="N58" i="3"/>
  <c r="L58" i="3"/>
  <c r="K58" i="3"/>
  <c r="M58" i="3" s="1"/>
  <c r="P56" i="3"/>
  <c r="Q55" i="3"/>
  <c r="Q56" i="3" s="1"/>
  <c r="Q44" i="3"/>
  <c r="R44" i="3" s="1"/>
  <c r="O44" i="3"/>
  <c r="Q43" i="3"/>
  <c r="R43" i="3" s="1"/>
  <c r="O43" i="3"/>
  <c r="O42" i="3"/>
  <c r="P41" i="3"/>
  <c r="Q42" i="3" s="1"/>
  <c r="R42" i="3" s="1"/>
  <c r="N35" i="3"/>
  <c r="L35" i="3"/>
  <c r="K35" i="3"/>
  <c r="M35" i="3" s="1"/>
  <c r="P33" i="3"/>
  <c r="Q32" i="3"/>
  <c r="Q33" i="3" s="1"/>
  <c r="Q21" i="3"/>
  <c r="R21" i="3" s="1"/>
  <c r="O21" i="3"/>
  <c r="Q20" i="3"/>
  <c r="R20" i="3" s="1"/>
  <c r="O20" i="3"/>
  <c r="O19" i="3"/>
  <c r="P18" i="3"/>
  <c r="S20" i="3" s="1"/>
  <c r="AE764" i="2"/>
  <c r="AC764" i="2"/>
  <c r="AB764" i="2"/>
  <c r="AD764" i="2" s="1"/>
  <c r="AG762" i="2"/>
  <c r="AH761" i="2"/>
  <c r="AH762" i="2" s="1"/>
  <c r="AI756" i="2"/>
  <c r="AH756" i="2"/>
  <c r="AF756" i="2"/>
  <c r="AI755" i="2"/>
  <c r="AH755" i="2"/>
  <c r="AF755" i="2"/>
  <c r="AH754" i="2"/>
  <c r="AI754" i="2" s="1"/>
  <c r="AF754" i="2"/>
  <c r="AH753" i="2"/>
  <c r="AI753" i="2" s="1"/>
  <c r="AF753" i="2"/>
  <c r="AH752" i="2"/>
  <c r="AI752" i="2" s="1"/>
  <c r="AF752" i="2"/>
  <c r="AH751" i="2"/>
  <c r="AI751" i="2" s="1"/>
  <c r="AF751" i="2"/>
  <c r="AH750" i="2"/>
  <c r="AI750" i="2" s="1"/>
  <c r="AF750" i="2"/>
  <c r="AH749" i="2"/>
  <c r="AI749" i="2" s="1"/>
  <c r="AF749" i="2"/>
  <c r="AE742" i="2"/>
  <c r="AC742" i="2"/>
  <c r="AB742" i="2"/>
  <c r="AD742" i="2" s="1"/>
  <c r="AG740" i="2"/>
  <c r="AH739" i="2"/>
  <c r="AH740" i="2" s="1"/>
  <c r="AI734" i="2"/>
  <c r="AH734" i="2"/>
  <c r="AF734" i="2"/>
  <c r="AH733" i="2"/>
  <c r="AI733" i="2" s="1"/>
  <c r="AF733" i="2"/>
  <c r="AH732" i="2"/>
  <c r="AI732" i="2" s="1"/>
  <c r="AF732" i="2"/>
  <c r="AH731" i="2"/>
  <c r="AI731" i="2" s="1"/>
  <c r="AF731" i="2"/>
  <c r="AH730" i="2"/>
  <c r="AI730" i="2" s="1"/>
  <c r="AF730" i="2"/>
  <c r="AH729" i="2"/>
  <c r="AI729" i="2" s="1"/>
  <c r="AF729" i="2"/>
  <c r="AH728" i="2"/>
  <c r="AI728" i="2" s="1"/>
  <c r="AF728" i="2"/>
  <c r="AH727" i="2"/>
  <c r="AI727" i="2" s="1"/>
  <c r="AF727" i="2"/>
  <c r="AC720" i="2"/>
  <c r="AE720" i="2" s="1"/>
  <c r="AB720" i="2"/>
  <c r="AD720" i="2" s="1"/>
  <c r="AG718" i="2"/>
  <c r="AH717" i="2"/>
  <c r="AH718" i="2" s="1"/>
  <c r="AH712" i="2"/>
  <c r="AI712" i="2" s="1"/>
  <c r="AF712" i="2"/>
  <c r="AH711" i="2"/>
  <c r="AI711" i="2" s="1"/>
  <c r="AF711" i="2"/>
  <c r="AH710" i="2"/>
  <c r="AI710" i="2" s="1"/>
  <c r="AF710" i="2"/>
  <c r="AH709" i="2"/>
  <c r="AI709" i="2" s="1"/>
  <c r="AF709" i="2"/>
  <c r="AH708" i="2"/>
  <c r="AI708" i="2" s="1"/>
  <c r="AF708" i="2"/>
  <c r="AH707" i="2"/>
  <c r="AI707" i="2" s="1"/>
  <c r="AF707" i="2"/>
  <c r="AH706" i="2"/>
  <c r="AI706" i="2" s="1"/>
  <c r="AF706" i="2"/>
  <c r="AF705" i="2"/>
  <c r="AG704" i="2"/>
  <c r="AC698" i="2"/>
  <c r="AB698" i="2"/>
  <c r="AD698" i="2" s="1"/>
  <c r="AG696" i="2"/>
  <c r="AH695" i="2"/>
  <c r="AH696" i="2" s="1"/>
  <c r="AH690" i="2"/>
  <c r="AI690" i="2" s="1"/>
  <c r="AF690" i="2"/>
  <c r="AH689" i="2"/>
  <c r="AI689" i="2" s="1"/>
  <c r="AF689" i="2"/>
  <c r="AH688" i="2"/>
  <c r="AI688" i="2" s="1"/>
  <c r="AF688" i="2"/>
  <c r="AH687" i="2"/>
  <c r="AI687" i="2" s="1"/>
  <c r="AF687" i="2"/>
  <c r="AH686" i="2"/>
  <c r="AI686" i="2" s="1"/>
  <c r="AF686" i="2"/>
  <c r="AH685" i="2"/>
  <c r="AI685" i="2" s="1"/>
  <c r="AF685" i="2"/>
  <c r="AH684" i="2"/>
  <c r="AI684" i="2" s="1"/>
  <c r="AF684" i="2"/>
  <c r="AF683" i="2"/>
  <c r="AG682" i="2"/>
  <c r="AJ684" i="2" s="1"/>
  <c r="AC676" i="2"/>
  <c r="AB676" i="2"/>
  <c r="AD676" i="2" s="1"/>
  <c r="AG674" i="2"/>
  <c r="AH673" i="2"/>
  <c r="AH674" i="2" s="1"/>
  <c r="AH668" i="2"/>
  <c r="AI668" i="2" s="1"/>
  <c r="AF668" i="2"/>
  <c r="AH667" i="2"/>
  <c r="AI667" i="2" s="1"/>
  <c r="AF667" i="2"/>
  <c r="AH666" i="2"/>
  <c r="AI666" i="2" s="1"/>
  <c r="AF666" i="2"/>
  <c r="AH665" i="2"/>
  <c r="AI665" i="2" s="1"/>
  <c r="AF665" i="2"/>
  <c r="AH664" i="2"/>
  <c r="AI664" i="2" s="1"/>
  <c r="AF664" i="2"/>
  <c r="AH663" i="2"/>
  <c r="AI663" i="2" s="1"/>
  <c r="AF663" i="2"/>
  <c r="AH662" i="2"/>
  <c r="AI662" i="2" s="1"/>
  <c r="AF662" i="2"/>
  <c r="AF661" i="2"/>
  <c r="AG660" i="2"/>
  <c r="AC654" i="2"/>
  <c r="AB654" i="2"/>
  <c r="AD654" i="2" s="1"/>
  <c r="AG652" i="2"/>
  <c r="AH651" i="2"/>
  <c r="AH652" i="2" s="1"/>
  <c r="AH646" i="2"/>
  <c r="AI646" i="2" s="1"/>
  <c r="AF646" i="2"/>
  <c r="AH645" i="2"/>
  <c r="AI645" i="2" s="1"/>
  <c r="AF645" i="2"/>
  <c r="AH644" i="2"/>
  <c r="AI644" i="2" s="1"/>
  <c r="AF644" i="2"/>
  <c r="AH643" i="2"/>
  <c r="AI643" i="2" s="1"/>
  <c r="AF643" i="2"/>
  <c r="AH642" i="2"/>
  <c r="AI642" i="2" s="1"/>
  <c r="AF642" i="2"/>
  <c r="AH641" i="2"/>
  <c r="AI641" i="2" s="1"/>
  <c r="AF641" i="2"/>
  <c r="AH640" i="2"/>
  <c r="AI640" i="2" s="1"/>
  <c r="AF640" i="2"/>
  <c r="AF639" i="2"/>
  <c r="AG638" i="2"/>
  <c r="AC632" i="2"/>
  <c r="AB632" i="2"/>
  <c r="AD632" i="2" s="1"/>
  <c r="AG630" i="2"/>
  <c r="AH629" i="2"/>
  <c r="AH630" i="2" s="1"/>
  <c r="AH624" i="2"/>
  <c r="AI624" i="2" s="1"/>
  <c r="AF624" i="2"/>
  <c r="AH623" i="2"/>
  <c r="AI623" i="2" s="1"/>
  <c r="AF623" i="2"/>
  <c r="AH622" i="2"/>
  <c r="AI622" i="2" s="1"/>
  <c r="AF622" i="2"/>
  <c r="AH621" i="2"/>
  <c r="AI621" i="2" s="1"/>
  <c r="AF621" i="2"/>
  <c r="AH620" i="2"/>
  <c r="AI620" i="2" s="1"/>
  <c r="AF620" i="2"/>
  <c r="AH619" i="2"/>
  <c r="AI619" i="2" s="1"/>
  <c r="AF619" i="2"/>
  <c r="AH618" i="2"/>
  <c r="AI618" i="2" s="1"/>
  <c r="AF618" i="2"/>
  <c r="AF617" i="2"/>
  <c r="AG616" i="2"/>
  <c r="AH617" i="2" s="1"/>
  <c r="AI617" i="2" s="1"/>
  <c r="AC610" i="2"/>
  <c r="AD610" i="2"/>
  <c r="AG608" i="2"/>
  <c r="AH608" i="2"/>
  <c r="AH602" i="2"/>
  <c r="AI602" i="2" s="1"/>
  <c r="AF602" i="2"/>
  <c r="AH601" i="2"/>
  <c r="AI601" i="2" s="1"/>
  <c r="AF601" i="2"/>
  <c r="AH600" i="2"/>
  <c r="AI600" i="2" s="1"/>
  <c r="AF600" i="2"/>
  <c r="AH599" i="2"/>
  <c r="AI599" i="2" s="1"/>
  <c r="AF599" i="2"/>
  <c r="AH598" i="2"/>
  <c r="AI598" i="2" s="1"/>
  <c r="AF598" i="2"/>
  <c r="AH597" i="2"/>
  <c r="AI597" i="2" s="1"/>
  <c r="AF597" i="2"/>
  <c r="AH596" i="2"/>
  <c r="AI596" i="2" s="1"/>
  <c r="AF596" i="2"/>
  <c r="AF595" i="2"/>
  <c r="AG594" i="2"/>
  <c r="AJ596" i="2" s="1"/>
  <c r="AC588" i="2"/>
  <c r="AB588" i="2"/>
  <c r="AG586" i="2"/>
  <c r="AH580" i="2"/>
  <c r="AI580" i="2" s="1"/>
  <c r="AF580" i="2"/>
  <c r="AH579" i="2"/>
  <c r="AI579" i="2" s="1"/>
  <c r="AF579" i="2"/>
  <c r="AH578" i="2"/>
  <c r="AI578" i="2" s="1"/>
  <c r="AF578" i="2"/>
  <c r="AH577" i="2"/>
  <c r="AI577" i="2" s="1"/>
  <c r="AF577" i="2"/>
  <c r="AH576" i="2"/>
  <c r="AI576" i="2" s="1"/>
  <c r="AF576" i="2"/>
  <c r="AH575" i="2"/>
  <c r="AI575" i="2" s="1"/>
  <c r="AF575" i="2"/>
  <c r="AH574" i="2"/>
  <c r="AI574" i="2" s="1"/>
  <c r="AF574" i="2"/>
  <c r="AF573" i="2"/>
  <c r="AG572" i="2"/>
  <c r="AC566" i="2"/>
  <c r="AB566" i="2"/>
  <c r="AD566" i="2" s="1"/>
  <c r="AG564" i="2"/>
  <c r="AH563" i="2"/>
  <c r="AH564" i="2" s="1"/>
  <c r="AH557" i="2"/>
  <c r="AI557" i="2" s="1"/>
  <c r="AF557" i="2"/>
  <c r="AH556" i="2"/>
  <c r="AI556" i="2" s="1"/>
  <c r="AF556" i="2"/>
  <c r="AH555" i="2"/>
  <c r="AI555" i="2" s="1"/>
  <c r="AF555" i="2"/>
  <c r="AH554" i="2"/>
  <c r="AI554" i="2" s="1"/>
  <c r="AF554" i="2"/>
  <c r="AH553" i="2"/>
  <c r="AI553" i="2" s="1"/>
  <c r="AF553" i="2"/>
  <c r="AH552" i="2"/>
  <c r="AI552" i="2" s="1"/>
  <c r="AF552" i="2"/>
  <c r="AH551" i="2"/>
  <c r="AI551" i="2" s="1"/>
  <c r="AF551" i="2"/>
  <c r="AF550" i="2"/>
  <c r="AG549" i="2"/>
  <c r="AC543" i="2"/>
  <c r="AB543" i="2"/>
  <c r="AD543" i="2" s="1"/>
  <c r="AG541" i="2"/>
  <c r="AN522" i="2" s="1"/>
  <c r="AH540" i="2"/>
  <c r="AH541" i="2" s="1"/>
  <c r="AH534" i="2"/>
  <c r="AI534" i="2" s="1"/>
  <c r="AF534" i="2"/>
  <c r="AH533" i="2"/>
  <c r="AI533" i="2" s="1"/>
  <c r="AF533" i="2"/>
  <c r="AH532" i="2"/>
  <c r="AI532" i="2" s="1"/>
  <c r="AF532" i="2"/>
  <c r="AH531" i="2"/>
  <c r="AI531" i="2" s="1"/>
  <c r="AF531" i="2"/>
  <c r="AH530" i="2"/>
  <c r="AI530" i="2" s="1"/>
  <c r="AF530" i="2"/>
  <c r="AH529" i="2"/>
  <c r="AI529" i="2" s="1"/>
  <c r="AF529" i="2"/>
  <c r="AH528" i="2"/>
  <c r="AI528" i="2" s="1"/>
  <c r="AF528" i="2"/>
  <c r="AF527" i="2"/>
  <c r="AG526" i="2"/>
  <c r="AH527" i="2" s="1"/>
  <c r="AI527" i="2" s="1"/>
  <c r="AC520" i="2"/>
  <c r="AB520" i="2"/>
  <c r="AD520" i="2" s="1"/>
  <c r="AE520" i="2" s="1"/>
  <c r="AH517" i="2"/>
  <c r="AH518" i="2" s="1"/>
  <c r="AH511" i="2"/>
  <c r="AI511" i="2" s="1"/>
  <c r="AF511" i="2"/>
  <c r="AH510" i="2"/>
  <c r="AI510" i="2" s="1"/>
  <c r="AF510" i="2"/>
  <c r="AH509" i="2"/>
  <c r="AI509" i="2" s="1"/>
  <c r="AF509" i="2"/>
  <c r="AH508" i="2"/>
  <c r="AI508" i="2" s="1"/>
  <c r="AF508" i="2"/>
  <c r="AH507" i="2"/>
  <c r="AI507" i="2" s="1"/>
  <c r="AF507" i="2"/>
  <c r="AH506" i="2"/>
  <c r="AI506" i="2" s="1"/>
  <c r="AF506" i="2"/>
  <c r="AH505" i="2"/>
  <c r="AI505" i="2" s="1"/>
  <c r="AF505" i="2"/>
  <c r="AF504" i="2"/>
  <c r="AG503" i="2"/>
  <c r="AJ505" i="2" s="1"/>
  <c r="AC497" i="2"/>
  <c r="AB497" i="2"/>
  <c r="AD497" i="2" s="1"/>
  <c r="AE497" i="2" s="1"/>
  <c r="AG495" i="2"/>
  <c r="AH494" i="2"/>
  <c r="AH495" i="2" s="1"/>
  <c r="AH488" i="2"/>
  <c r="AI488" i="2" s="1"/>
  <c r="AF488" i="2"/>
  <c r="AH487" i="2"/>
  <c r="AI487" i="2" s="1"/>
  <c r="AF487" i="2"/>
  <c r="AH486" i="2"/>
  <c r="AI486" i="2" s="1"/>
  <c r="AF486" i="2"/>
  <c r="AH485" i="2"/>
  <c r="AI485" i="2" s="1"/>
  <c r="AF485" i="2"/>
  <c r="AH484" i="2"/>
  <c r="AI484" i="2" s="1"/>
  <c r="AF484" i="2"/>
  <c r="AH483" i="2"/>
  <c r="AI483" i="2" s="1"/>
  <c r="AF483" i="2"/>
  <c r="AH482" i="2"/>
  <c r="AI482" i="2" s="1"/>
  <c r="AF482" i="2"/>
  <c r="AF481" i="2"/>
  <c r="AG480" i="2"/>
  <c r="AJ482" i="2" s="1"/>
  <c r="AC474" i="2"/>
  <c r="AB474" i="2"/>
  <c r="AD474" i="2" s="1"/>
  <c r="AE474" i="2" s="1"/>
  <c r="AG472" i="2"/>
  <c r="AH471" i="2"/>
  <c r="AH472" i="2" s="1"/>
  <c r="AH465" i="2"/>
  <c r="AI465" i="2" s="1"/>
  <c r="AF465" i="2"/>
  <c r="AH464" i="2"/>
  <c r="AI464" i="2" s="1"/>
  <c r="AF464" i="2"/>
  <c r="AH463" i="2"/>
  <c r="AI463" i="2" s="1"/>
  <c r="AF463" i="2"/>
  <c r="AH462" i="2"/>
  <c r="AI462" i="2" s="1"/>
  <c r="AF462" i="2"/>
  <c r="AH461" i="2"/>
  <c r="AI461" i="2" s="1"/>
  <c r="AF461" i="2"/>
  <c r="AH460" i="2"/>
  <c r="AI460" i="2" s="1"/>
  <c r="AF460" i="2"/>
  <c r="AH459" i="2"/>
  <c r="AI459" i="2" s="1"/>
  <c r="AF459" i="2"/>
  <c r="AF458" i="2"/>
  <c r="AG457" i="2"/>
  <c r="AC451" i="2"/>
  <c r="AB451" i="2"/>
  <c r="AD451" i="2" s="1"/>
  <c r="AG449" i="2"/>
  <c r="AH448" i="2"/>
  <c r="AH449" i="2" s="1"/>
  <c r="AH442" i="2"/>
  <c r="AI442" i="2" s="1"/>
  <c r="AF442" i="2"/>
  <c r="AH441" i="2"/>
  <c r="AI441" i="2" s="1"/>
  <c r="AF441" i="2"/>
  <c r="AH440" i="2"/>
  <c r="AI440" i="2" s="1"/>
  <c r="AF440" i="2"/>
  <c r="AH439" i="2"/>
  <c r="AI439" i="2" s="1"/>
  <c r="AF439" i="2"/>
  <c r="AH438" i="2"/>
  <c r="AI438" i="2" s="1"/>
  <c r="AF438" i="2"/>
  <c r="AH437" i="2"/>
  <c r="AI437" i="2" s="1"/>
  <c r="AF437" i="2"/>
  <c r="AH436" i="2"/>
  <c r="AI436" i="2" s="1"/>
  <c r="AF436" i="2"/>
  <c r="AF435" i="2"/>
  <c r="AG434" i="2"/>
  <c r="AC428" i="2"/>
  <c r="AB428" i="2"/>
  <c r="AD428" i="2" s="1"/>
  <c r="AE428" i="2" s="1"/>
  <c r="AG426" i="2"/>
  <c r="AH425" i="2"/>
  <c r="AH426" i="2" s="1"/>
  <c r="AH419" i="2"/>
  <c r="AI419" i="2" s="1"/>
  <c r="AF419" i="2"/>
  <c r="AH418" i="2"/>
  <c r="AI418" i="2" s="1"/>
  <c r="AF418" i="2"/>
  <c r="AH417" i="2"/>
  <c r="AI417" i="2" s="1"/>
  <c r="AF417" i="2"/>
  <c r="AH416" i="2"/>
  <c r="AI416" i="2" s="1"/>
  <c r="AF416" i="2"/>
  <c r="AH415" i="2"/>
  <c r="AI415" i="2" s="1"/>
  <c r="AF415" i="2"/>
  <c r="AH414" i="2"/>
  <c r="AI414" i="2" s="1"/>
  <c r="AF414" i="2"/>
  <c r="AH413" i="2"/>
  <c r="AI413" i="2" s="1"/>
  <c r="AF413" i="2"/>
  <c r="AF412" i="2"/>
  <c r="AG411" i="2"/>
  <c r="AH412" i="2" s="1"/>
  <c r="AI412" i="2" s="1"/>
  <c r="AC405" i="2"/>
  <c r="AB405" i="2"/>
  <c r="AD405" i="2" s="1"/>
  <c r="AG403" i="2"/>
  <c r="AH396" i="2"/>
  <c r="AI396" i="2" s="1"/>
  <c r="AF396" i="2"/>
  <c r="AH395" i="2"/>
  <c r="AI395" i="2" s="1"/>
  <c r="AF395" i="2"/>
  <c r="AH394" i="2"/>
  <c r="AI394" i="2" s="1"/>
  <c r="AF394" i="2"/>
  <c r="AH393" i="2"/>
  <c r="AI393" i="2" s="1"/>
  <c r="AF393" i="2"/>
  <c r="AH392" i="2"/>
  <c r="AI392" i="2" s="1"/>
  <c r="AF392" i="2"/>
  <c r="AH391" i="2"/>
  <c r="AI391" i="2" s="1"/>
  <c r="AF391" i="2"/>
  <c r="AH390" i="2"/>
  <c r="AI390" i="2" s="1"/>
  <c r="AF390" i="2"/>
  <c r="AF389" i="2"/>
  <c r="AG388" i="2"/>
  <c r="AJ390" i="2" s="1"/>
  <c r="AC379" i="2"/>
  <c r="AB379" i="2"/>
  <c r="AD379" i="2" s="1"/>
  <c r="AG377" i="2"/>
  <c r="AH376" i="2"/>
  <c r="AH377" i="2" s="1"/>
  <c r="AH370" i="2"/>
  <c r="AI370" i="2" s="1"/>
  <c r="AF370" i="2"/>
  <c r="AH369" i="2"/>
  <c r="AI369" i="2" s="1"/>
  <c r="AF369" i="2"/>
  <c r="AH368" i="2"/>
  <c r="AI368" i="2" s="1"/>
  <c r="AF368" i="2"/>
  <c r="AH367" i="2"/>
  <c r="AI367" i="2" s="1"/>
  <c r="AF367" i="2"/>
  <c r="AH366" i="2"/>
  <c r="AI366" i="2" s="1"/>
  <c r="AF366" i="2"/>
  <c r="AH365" i="2"/>
  <c r="AI365" i="2" s="1"/>
  <c r="AF365" i="2"/>
  <c r="AH364" i="2"/>
  <c r="AI364" i="2" s="1"/>
  <c r="AF364" i="2"/>
  <c r="AF363" i="2"/>
  <c r="AG362" i="2"/>
  <c r="AC356" i="2"/>
  <c r="AB356" i="2"/>
  <c r="AD356" i="2" s="1"/>
  <c r="AG354" i="2"/>
  <c r="AH353" i="2"/>
  <c r="AH354" i="2" s="1"/>
  <c r="AH347" i="2"/>
  <c r="AI347" i="2" s="1"/>
  <c r="AF347" i="2"/>
  <c r="AH346" i="2"/>
  <c r="AI346" i="2" s="1"/>
  <c r="AF346" i="2"/>
  <c r="AH345" i="2"/>
  <c r="AI345" i="2" s="1"/>
  <c r="AF345" i="2"/>
  <c r="AH344" i="2"/>
  <c r="AI344" i="2" s="1"/>
  <c r="AF344" i="2"/>
  <c r="AH343" i="2"/>
  <c r="AI343" i="2" s="1"/>
  <c r="AF343" i="2"/>
  <c r="AH342" i="2"/>
  <c r="AI342" i="2" s="1"/>
  <c r="AF342" i="2"/>
  <c r="AH341" i="2"/>
  <c r="AI341" i="2" s="1"/>
  <c r="AF341" i="2"/>
  <c r="AF340" i="2"/>
  <c r="AG339" i="2"/>
  <c r="AC333" i="2"/>
  <c r="AB333" i="2"/>
  <c r="AG331" i="2"/>
  <c r="AH324" i="2"/>
  <c r="AI324" i="2" s="1"/>
  <c r="AF324" i="2"/>
  <c r="AH323" i="2"/>
  <c r="AI323" i="2" s="1"/>
  <c r="AF323" i="2"/>
  <c r="AH322" i="2"/>
  <c r="AI322" i="2" s="1"/>
  <c r="AF322" i="2"/>
  <c r="AH321" i="2"/>
  <c r="AI321" i="2" s="1"/>
  <c r="AF321" i="2"/>
  <c r="AH320" i="2"/>
  <c r="AI320" i="2" s="1"/>
  <c r="AF320" i="2"/>
  <c r="AH319" i="2"/>
  <c r="AI319" i="2" s="1"/>
  <c r="AF319" i="2"/>
  <c r="AH318" i="2"/>
  <c r="AI318" i="2" s="1"/>
  <c r="AF318" i="2"/>
  <c r="AF317" i="2"/>
  <c r="AG316" i="2"/>
  <c r="AH317" i="2" s="1"/>
  <c r="AI317" i="2" s="1"/>
  <c r="AC310" i="2"/>
  <c r="AB310" i="2"/>
  <c r="AD310" i="2" s="1"/>
  <c r="AG308" i="2"/>
  <c r="AH307" i="2"/>
  <c r="AH308" i="2" s="1"/>
  <c r="AH301" i="2"/>
  <c r="AI301" i="2" s="1"/>
  <c r="AF301" i="2"/>
  <c r="AH300" i="2"/>
  <c r="AI300" i="2" s="1"/>
  <c r="AF300" i="2"/>
  <c r="AH299" i="2"/>
  <c r="AI299" i="2" s="1"/>
  <c r="AF299" i="2"/>
  <c r="AH298" i="2"/>
  <c r="AI298" i="2" s="1"/>
  <c r="AF298" i="2"/>
  <c r="AH297" i="2"/>
  <c r="AI297" i="2" s="1"/>
  <c r="AF297" i="2"/>
  <c r="AH296" i="2"/>
  <c r="AI296" i="2" s="1"/>
  <c r="AF296" i="2"/>
  <c r="AH295" i="2"/>
  <c r="AI295" i="2" s="1"/>
  <c r="AF295" i="2"/>
  <c r="AF294" i="2"/>
  <c r="AG293" i="2"/>
  <c r="AJ295" i="2" s="1"/>
  <c r="AC287" i="2"/>
  <c r="AB287" i="2"/>
  <c r="AD287" i="2" s="1"/>
  <c r="AG285" i="2"/>
  <c r="AH284" i="2"/>
  <c r="AH285" i="2" s="1"/>
  <c r="AH278" i="2"/>
  <c r="AI278" i="2" s="1"/>
  <c r="AF278" i="2"/>
  <c r="AH277" i="2"/>
  <c r="AI277" i="2" s="1"/>
  <c r="AF277" i="2"/>
  <c r="AH276" i="2"/>
  <c r="AI276" i="2" s="1"/>
  <c r="AF276" i="2"/>
  <c r="AH275" i="2"/>
  <c r="AI275" i="2" s="1"/>
  <c r="AF275" i="2"/>
  <c r="AH274" i="2"/>
  <c r="AI274" i="2" s="1"/>
  <c r="AF274" i="2"/>
  <c r="AH273" i="2"/>
  <c r="AI273" i="2" s="1"/>
  <c r="AF273" i="2"/>
  <c r="AH272" i="2"/>
  <c r="AI272" i="2" s="1"/>
  <c r="AF272" i="2"/>
  <c r="AF271" i="2"/>
  <c r="AG270" i="2"/>
  <c r="AH271" i="2" s="1"/>
  <c r="AI271" i="2" s="1"/>
  <c r="AC264" i="2"/>
  <c r="AB264" i="2"/>
  <c r="AD264" i="2" s="1"/>
  <c r="AG262" i="2"/>
  <c r="AH261" i="2"/>
  <c r="AH262" i="2" s="1"/>
  <c r="AH255" i="2"/>
  <c r="AI255" i="2" s="1"/>
  <c r="AF255" i="2"/>
  <c r="AH254" i="2"/>
  <c r="AI254" i="2" s="1"/>
  <c r="AF254" i="2"/>
  <c r="AH253" i="2"/>
  <c r="AI253" i="2" s="1"/>
  <c r="AF253" i="2"/>
  <c r="AH252" i="2"/>
  <c r="AI252" i="2" s="1"/>
  <c r="AF252" i="2"/>
  <c r="AH251" i="2"/>
  <c r="AI251" i="2" s="1"/>
  <c r="AF251" i="2"/>
  <c r="AH250" i="2"/>
  <c r="AI250" i="2" s="1"/>
  <c r="AF250" i="2"/>
  <c r="AH249" i="2"/>
  <c r="AI249" i="2" s="1"/>
  <c r="AF249" i="2"/>
  <c r="AF248" i="2"/>
  <c r="AG247" i="2"/>
  <c r="AJ249" i="2" s="1"/>
  <c r="AC241" i="2"/>
  <c r="AB241" i="2"/>
  <c r="AD241" i="2" s="1"/>
  <c r="AG239" i="2"/>
  <c r="AH238" i="2"/>
  <c r="AH239" i="2" s="1"/>
  <c r="AH232" i="2"/>
  <c r="AI232" i="2" s="1"/>
  <c r="AF232" i="2"/>
  <c r="AH231" i="2"/>
  <c r="AI231" i="2" s="1"/>
  <c r="AF231" i="2"/>
  <c r="AH230" i="2"/>
  <c r="AI230" i="2" s="1"/>
  <c r="AF230" i="2"/>
  <c r="AH229" i="2"/>
  <c r="AI229" i="2" s="1"/>
  <c r="AF229" i="2"/>
  <c r="AH228" i="2"/>
  <c r="AI228" i="2" s="1"/>
  <c r="AF228" i="2"/>
  <c r="AH227" i="2"/>
  <c r="AI227" i="2" s="1"/>
  <c r="AF227" i="2"/>
  <c r="AH226" i="2"/>
  <c r="AI226" i="2" s="1"/>
  <c r="AF226" i="2"/>
  <c r="AF225" i="2"/>
  <c r="AG224" i="2"/>
  <c r="AJ226" i="2" s="1"/>
  <c r="AD218" i="2"/>
  <c r="AL217" i="2"/>
  <c r="AC216" i="2"/>
  <c r="AC215" i="2"/>
  <c r="AC218" i="2" s="1"/>
  <c r="AI213" i="2"/>
  <c r="AJ213" i="2" s="1"/>
  <c r="AG213" i="2"/>
  <c r="AI212" i="2"/>
  <c r="AJ212" i="2" s="1"/>
  <c r="AG212" i="2"/>
  <c r="AI211" i="2"/>
  <c r="AJ211" i="2" s="1"/>
  <c r="AG211" i="2"/>
  <c r="AI210" i="2"/>
  <c r="AJ210" i="2" s="1"/>
  <c r="AG210" i="2"/>
  <c r="AI209" i="2"/>
  <c r="AJ209" i="2" s="1"/>
  <c r="AG209" i="2"/>
  <c r="AI208" i="2"/>
  <c r="AJ208" i="2" s="1"/>
  <c r="AG208" i="2"/>
  <c r="AG207" i="2"/>
  <c r="AH206" i="2"/>
  <c r="AI207" i="2" s="1"/>
  <c r="AJ207" i="2" s="1"/>
  <c r="AG197" i="2"/>
  <c r="AH196" i="2"/>
  <c r="AI197" i="2" s="1"/>
  <c r="AJ197" i="2" s="1"/>
  <c r="AL192" i="2"/>
  <c r="AC191" i="2"/>
  <c r="AC190" i="2"/>
  <c r="AI188" i="2"/>
  <c r="AJ188" i="2" s="1"/>
  <c r="AG188" i="2"/>
  <c r="AI187" i="2"/>
  <c r="AJ187" i="2" s="1"/>
  <c r="AG187" i="2"/>
  <c r="AI186" i="2"/>
  <c r="AJ186" i="2" s="1"/>
  <c r="AG186" i="2"/>
  <c r="AI185" i="2"/>
  <c r="AJ185" i="2" s="1"/>
  <c r="AG185" i="2"/>
  <c r="AI184" i="2"/>
  <c r="AJ184" i="2" s="1"/>
  <c r="AG184" i="2"/>
  <c r="AG183" i="2"/>
  <c r="AH182" i="2"/>
  <c r="AW118" i="2" s="1"/>
  <c r="AC177" i="2"/>
  <c r="AL176" i="2"/>
  <c r="AC175" i="2"/>
  <c r="AD178" i="2" s="1"/>
  <c r="AI173" i="2"/>
  <c r="AJ173" i="2" s="1"/>
  <c r="AG173" i="2"/>
  <c r="AI172" i="2"/>
  <c r="AJ172" i="2" s="1"/>
  <c r="AG172" i="2"/>
  <c r="AI171" i="2"/>
  <c r="AJ171" i="2" s="1"/>
  <c r="AG171" i="2"/>
  <c r="AI170" i="2"/>
  <c r="AJ170" i="2" s="1"/>
  <c r="AG170" i="2"/>
  <c r="AI169" i="2"/>
  <c r="AJ169" i="2" s="1"/>
  <c r="AG169" i="2"/>
  <c r="AG168" i="2"/>
  <c r="AH167" i="2"/>
  <c r="AI168" i="2" s="1"/>
  <c r="AJ168" i="2" s="1"/>
  <c r="AL161" i="2"/>
  <c r="AC160" i="2"/>
  <c r="AC161" i="2" s="1"/>
  <c r="AE161" i="2" s="1"/>
  <c r="AI158" i="2"/>
  <c r="AJ158" i="2" s="1"/>
  <c r="AG158" i="2"/>
  <c r="AI157" i="2"/>
  <c r="AJ157" i="2" s="1"/>
  <c r="AG157" i="2"/>
  <c r="AI156" i="2"/>
  <c r="AJ156" i="2" s="1"/>
  <c r="AG156" i="2"/>
  <c r="AI155" i="2"/>
  <c r="AJ155" i="2" s="1"/>
  <c r="AG155" i="2"/>
  <c r="AI154" i="2"/>
  <c r="AJ154" i="2" s="1"/>
  <c r="AG154" i="2"/>
  <c r="AG153" i="2"/>
  <c r="AH152" i="2"/>
  <c r="AI153" i="2" s="1"/>
  <c r="AJ153" i="2" s="1"/>
  <c r="AC147" i="2"/>
  <c r="AC146" i="2"/>
  <c r="AI144" i="2"/>
  <c r="AJ144" i="2" s="1"/>
  <c r="AG144" i="2"/>
  <c r="AI143" i="2"/>
  <c r="AJ143" i="2" s="1"/>
  <c r="AG143" i="2"/>
  <c r="AI142" i="2"/>
  <c r="AJ142" i="2" s="1"/>
  <c r="AG142" i="2"/>
  <c r="AI141" i="2"/>
  <c r="AJ141" i="2" s="1"/>
  <c r="AG141" i="2"/>
  <c r="AI140" i="2"/>
  <c r="AJ140" i="2" s="1"/>
  <c r="AG140" i="2"/>
  <c r="AG139" i="2"/>
  <c r="AH138" i="2"/>
  <c r="AI139" i="2" s="1"/>
  <c r="AJ139" i="2" s="1"/>
  <c r="AC124" i="2"/>
  <c r="AD126" i="2" s="1"/>
  <c r="AI122" i="2"/>
  <c r="AJ122" i="2" s="1"/>
  <c r="AG122" i="2"/>
  <c r="AI121" i="2"/>
  <c r="AJ121" i="2" s="1"/>
  <c r="AG121" i="2"/>
  <c r="AI120" i="2"/>
  <c r="AJ120" i="2" s="1"/>
  <c r="AG120" i="2"/>
  <c r="AI119" i="2"/>
  <c r="AJ119" i="2" s="1"/>
  <c r="AG119" i="2"/>
  <c r="AV118" i="2"/>
  <c r="AI118" i="2"/>
  <c r="AJ118" i="2" s="1"/>
  <c r="AG118" i="2"/>
  <c r="AG117" i="2"/>
  <c r="AH116" i="2"/>
  <c r="AI117" i="2" s="1"/>
  <c r="AJ117" i="2" s="1"/>
  <c r="AC109" i="2"/>
  <c r="AD112" i="2" s="1"/>
  <c r="AI107" i="2"/>
  <c r="AJ107" i="2" s="1"/>
  <c r="AG107" i="2"/>
  <c r="AI106" i="2"/>
  <c r="AJ106" i="2" s="1"/>
  <c r="AG106" i="2"/>
  <c r="AI105" i="2"/>
  <c r="AJ105" i="2" s="1"/>
  <c r="AG105" i="2"/>
  <c r="AI104" i="2"/>
  <c r="AJ104" i="2" s="1"/>
  <c r="AG104" i="2"/>
  <c r="AI103" i="2"/>
  <c r="AJ103" i="2" s="1"/>
  <c r="AG103" i="2"/>
  <c r="AG102" i="2"/>
  <c r="AH101" i="2"/>
  <c r="AR118" i="2" s="1"/>
  <c r="AC93" i="2"/>
  <c r="AC90" i="2"/>
  <c r="AD95" i="2" s="1"/>
  <c r="AI88" i="2"/>
  <c r="AJ88" i="2" s="1"/>
  <c r="AG88" i="2"/>
  <c r="AI87" i="2"/>
  <c r="AJ87" i="2" s="1"/>
  <c r="AG87" i="2"/>
  <c r="AI86" i="2"/>
  <c r="AJ86" i="2" s="1"/>
  <c r="AG86" i="2"/>
  <c r="AI85" i="2"/>
  <c r="AJ85" i="2" s="1"/>
  <c r="AG85" i="2"/>
  <c r="AI84" i="2"/>
  <c r="AJ84" i="2" s="1"/>
  <c r="AG84" i="2"/>
  <c r="AG83" i="2"/>
  <c r="AH82" i="2"/>
  <c r="AQ118" i="2" s="1"/>
  <c r="AC77" i="2"/>
  <c r="AC73" i="2"/>
  <c r="AC72" i="2"/>
  <c r="AD78" i="2" s="1"/>
  <c r="AI71" i="2"/>
  <c r="AJ71" i="2" s="1"/>
  <c r="AI70" i="2"/>
  <c r="AJ70" i="2" s="1"/>
  <c r="AG70" i="2"/>
  <c r="AI69" i="2"/>
  <c r="AJ69" i="2" s="1"/>
  <c r="AG69" i="2"/>
  <c r="AI68" i="2"/>
  <c r="AJ68" i="2" s="1"/>
  <c r="AG68" i="2"/>
  <c r="AI67" i="2"/>
  <c r="AJ67" i="2" s="1"/>
  <c r="AG67" i="2"/>
  <c r="AI66" i="2"/>
  <c r="AJ66" i="2" s="1"/>
  <c r="AG66" i="2"/>
  <c r="AG65" i="2"/>
  <c r="AH64" i="2"/>
  <c r="AI65" i="2" s="1"/>
  <c r="AJ65" i="2" s="1"/>
  <c r="AC59" i="2"/>
  <c r="AC58" i="2"/>
  <c r="AD60" i="2" s="1"/>
  <c r="AI56" i="2"/>
  <c r="AJ56" i="2" s="1"/>
  <c r="AG56" i="2"/>
  <c r="AI55" i="2"/>
  <c r="AJ55" i="2" s="1"/>
  <c r="AG55" i="2"/>
  <c r="AI54" i="2"/>
  <c r="AJ54" i="2" s="1"/>
  <c r="AG54" i="2"/>
  <c r="AI53" i="2"/>
  <c r="AJ53" i="2" s="1"/>
  <c r="AG53" i="2"/>
  <c r="AI52" i="2"/>
  <c r="AJ52" i="2" s="1"/>
  <c r="AG52" i="2"/>
  <c r="AG51" i="2"/>
  <c r="AH50" i="2"/>
  <c r="AO118" i="2" s="1"/>
  <c r="AC46" i="2"/>
  <c r="AE46" i="2" s="1"/>
  <c r="AI42" i="2"/>
  <c r="AJ42" i="2" s="1"/>
  <c r="AG42" i="2"/>
  <c r="AI41" i="2"/>
  <c r="AJ41" i="2" s="1"/>
  <c r="AG41" i="2"/>
  <c r="AI40" i="2"/>
  <c r="AJ40" i="2" s="1"/>
  <c r="AG40" i="2"/>
  <c r="AI39" i="2"/>
  <c r="AJ39" i="2" s="1"/>
  <c r="AG39" i="2"/>
  <c r="AI38" i="2"/>
  <c r="AJ38" i="2" s="1"/>
  <c r="AG38" i="2"/>
  <c r="AI37" i="2"/>
  <c r="AJ37" i="2" s="1"/>
  <c r="AG37" i="2"/>
  <c r="AG36" i="2"/>
  <c r="AN19" i="2" s="1"/>
  <c r="AH35" i="2"/>
  <c r="AI36" i="2" s="1"/>
  <c r="AB26" i="2"/>
  <c r="AB30" i="2" s="1"/>
  <c r="AE30" i="2" s="1"/>
  <c r="AI25" i="2"/>
  <c r="AJ25" i="2" s="1"/>
  <c r="AG25" i="2"/>
  <c r="AI24" i="2"/>
  <c r="AM54" i="2" s="1"/>
  <c r="AG24" i="2"/>
  <c r="AI23" i="2"/>
  <c r="AJ23" i="2" s="1"/>
  <c r="AG23" i="2"/>
  <c r="AI22" i="2"/>
  <c r="AJ22" i="2" s="1"/>
  <c r="AG22" i="2"/>
  <c r="AI21" i="2"/>
  <c r="AJ21" i="2" s="1"/>
  <c r="AG21" i="2"/>
  <c r="AI20" i="2"/>
  <c r="AJ20" i="2" s="1"/>
  <c r="AG20" i="2"/>
  <c r="AG19" i="2"/>
  <c r="AM19" i="2" s="1"/>
  <c r="AH18" i="2"/>
  <c r="AM118" i="2" s="1"/>
  <c r="N841" i="1"/>
  <c r="L841" i="1"/>
  <c r="K841" i="1"/>
  <c r="M841" i="1" s="1"/>
  <c r="P839" i="1"/>
  <c r="Q838" i="1"/>
  <c r="Q839" i="1" s="1"/>
  <c r="R833" i="1"/>
  <c r="Q833" i="1"/>
  <c r="O833" i="1"/>
  <c r="R832" i="1"/>
  <c r="Q832" i="1"/>
  <c r="O832" i="1"/>
  <c r="Q831" i="1"/>
  <c r="R831" i="1" s="1"/>
  <c r="O831" i="1"/>
  <c r="Q830" i="1"/>
  <c r="R830" i="1" s="1"/>
  <c r="O830" i="1"/>
  <c r="Q829" i="1"/>
  <c r="R829" i="1" s="1"/>
  <c r="O829" i="1"/>
  <c r="Q828" i="1"/>
  <c r="R828" i="1" s="1"/>
  <c r="O828" i="1"/>
  <c r="Q827" i="1"/>
  <c r="R827" i="1" s="1"/>
  <c r="O827" i="1"/>
  <c r="Q826" i="1"/>
  <c r="R826" i="1" s="1"/>
  <c r="O826" i="1"/>
  <c r="N819" i="1"/>
  <c r="L819" i="1"/>
  <c r="K819" i="1"/>
  <c r="M819" i="1" s="1"/>
  <c r="P817" i="1"/>
  <c r="Q816" i="1"/>
  <c r="Q817" i="1" s="1"/>
  <c r="R811" i="1"/>
  <c r="Q811" i="1"/>
  <c r="O811" i="1"/>
  <c r="Q810" i="1"/>
  <c r="R810" i="1" s="1"/>
  <c r="O810" i="1"/>
  <c r="Q809" i="1"/>
  <c r="R809" i="1" s="1"/>
  <c r="O809" i="1"/>
  <c r="Q808" i="1"/>
  <c r="R808" i="1" s="1"/>
  <c r="O808" i="1"/>
  <c r="Q807" i="1"/>
  <c r="R807" i="1" s="1"/>
  <c r="O807" i="1"/>
  <c r="Q806" i="1"/>
  <c r="R806" i="1" s="1"/>
  <c r="O806" i="1"/>
  <c r="Q805" i="1"/>
  <c r="R805" i="1" s="1"/>
  <c r="O805" i="1"/>
  <c r="Q804" i="1"/>
  <c r="R804" i="1" s="1"/>
  <c r="O804" i="1"/>
  <c r="N797" i="1"/>
  <c r="L797" i="1"/>
  <c r="K797" i="1"/>
  <c r="M797" i="1" s="1"/>
  <c r="P795" i="1"/>
  <c r="Q794" i="1"/>
  <c r="Q795" i="1" s="1"/>
  <c r="Q789" i="1"/>
  <c r="R789" i="1" s="1"/>
  <c r="O789" i="1"/>
  <c r="Q788" i="1"/>
  <c r="R788" i="1" s="1"/>
  <c r="O788" i="1"/>
  <c r="Q787" i="1"/>
  <c r="R787" i="1" s="1"/>
  <c r="O787" i="1"/>
  <c r="Q786" i="1"/>
  <c r="R786" i="1" s="1"/>
  <c r="O786" i="1"/>
  <c r="Q785" i="1"/>
  <c r="R785" i="1" s="1"/>
  <c r="O785" i="1"/>
  <c r="Q784" i="1"/>
  <c r="R784" i="1" s="1"/>
  <c r="O784" i="1"/>
  <c r="Q783" i="1"/>
  <c r="R783" i="1" s="1"/>
  <c r="O783" i="1"/>
  <c r="O782" i="1"/>
  <c r="P781" i="1"/>
  <c r="L775" i="1"/>
  <c r="K775" i="1"/>
  <c r="M775" i="1" s="1"/>
  <c r="P773" i="1"/>
  <c r="Q772" i="1"/>
  <c r="Q773" i="1" s="1"/>
  <c r="Q767" i="1"/>
  <c r="R767" i="1" s="1"/>
  <c r="O767" i="1"/>
  <c r="Q766" i="1"/>
  <c r="R766" i="1" s="1"/>
  <c r="O766" i="1"/>
  <c r="Q765" i="1"/>
  <c r="R765" i="1" s="1"/>
  <c r="O765" i="1"/>
  <c r="Q764" i="1"/>
  <c r="R764" i="1" s="1"/>
  <c r="O764" i="1"/>
  <c r="Q763" i="1"/>
  <c r="R763" i="1" s="1"/>
  <c r="O763" i="1"/>
  <c r="Q762" i="1"/>
  <c r="R762" i="1" s="1"/>
  <c r="O762" i="1"/>
  <c r="Q761" i="1"/>
  <c r="R761" i="1" s="1"/>
  <c r="O761" i="1"/>
  <c r="O760" i="1"/>
  <c r="P759" i="1"/>
  <c r="S761" i="1" s="1"/>
  <c r="L753" i="1"/>
  <c r="K753" i="1"/>
  <c r="M753" i="1" s="1"/>
  <c r="P751" i="1"/>
  <c r="Q750" i="1"/>
  <c r="Q751" i="1" s="1"/>
  <c r="Q745" i="1"/>
  <c r="R745" i="1" s="1"/>
  <c r="O745" i="1"/>
  <c r="Q744" i="1"/>
  <c r="R744" i="1" s="1"/>
  <c r="O744" i="1"/>
  <c r="Q743" i="1"/>
  <c r="R743" i="1" s="1"/>
  <c r="O743" i="1"/>
  <c r="Q742" i="1"/>
  <c r="R742" i="1" s="1"/>
  <c r="O742" i="1"/>
  <c r="Q741" i="1"/>
  <c r="R741" i="1" s="1"/>
  <c r="O741" i="1"/>
  <c r="Q740" i="1"/>
  <c r="R740" i="1" s="1"/>
  <c r="O740" i="1"/>
  <c r="Q739" i="1"/>
  <c r="R739" i="1" s="1"/>
  <c r="O739" i="1"/>
  <c r="O738" i="1"/>
  <c r="P737" i="1"/>
  <c r="Q738" i="1" s="1"/>
  <c r="R738" i="1" s="1"/>
  <c r="L731" i="1"/>
  <c r="K731" i="1"/>
  <c r="M731" i="1" s="1"/>
  <c r="P729" i="1"/>
  <c r="Q728" i="1"/>
  <c r="Q729" i="1" s="1"/>
  <c r="Q723" i="1"/>
  <c r="R723" i="1" s="1"/>
  <c r="O723" i="1"/>
  <c r="Q722" i="1"/>
  <c r="R722" i="1" s="1"/>
  <c r="O722" i="1"/>
  <c r="Q721" i="1"/>
  <c r="R721" i="1" s="1"/>
  <c r="O721" i="1"/>
  <c r="Q720" i="1"/>
  <c r="R720" i="1" s="1"/>
  <c r="O720" i="1"/>
  <c r="Q719" i="1"/>
  <c r="R719" i="1" s="1"/>
  <c r="O719" i="1"/>
  <c r="Q718" i="1"/>
  <c r="R718" i="1" s="1"/>
  <c r="O718" i="1"/>
  <c r="Q717" i="1"/>
  <c r="R717" i="1" s="1"/>
  <c r="O717" i="1"/>
  <c r="O716" i="1"/>
  <c r="P715" i="1"/>
  <c r="Q716" i="1" s="1"/>
  <c r="R716" i="1" s="1"/>
  <c r="L709" i="1"/>
  <c r="K709" i="1"/>
  <c r="M709" i="1" s="1"/>
  <c r="P707" i="1"/>
  <c r="Q706" i="1"/>
  <c r="Q707" i="1" s="1"/>
  <c r="Q701" i="1"/>
  <c r="R701" i="1" s="1"/>
  <c r="O701" i="1"/>
  <c r="Q700" i="1"/>
  <c r="R700" i="1" s="1"/>
  <c r="O700" i="1"/>
  <c r="Q699" i="1"/>
  <c r="R699" i="1" s="1"/>
  <c r="O699" i="1"/>
  <c r="Q698" i="1"/>
  <c r="R698" i="1" s="1"/>
  <c r="O698" i="1"/>
  <c r="Q697" i="1"/>
  <c r="R697" i="1" s="1"/>
  <c r="O697" i="1"/>
  <c r="Q696" i="1"/>
  <c r="R696" i="1" s="1"/>
  <c r="O696" i="1"/>
  <c r="Q695" i="1"/>
  <c r="R695" i="1" s="1"/>
  <c r="O695" i="1"/>
  <c r="O694" i="1"/>
  <c r="P693" i="1"/>
  <c r="Q694" i="1" s="1"/>
  <c r="R694" i="1" s="1"/>
  <c r="L687" i="1"/>
  <c r="K687" i="1"/>
  <c r="M687" i="1" s="1"/>
  <c r="P685" i="1"/>
  <c r="Q684" i="1"/>
  <c r="Q685" i="1" s="1"/>
  <c r="Q679" i="1"/>
  <c r="R679" i="1" s="1"/>
  <c r="O679" i="1"/>
  <c r="Q678" i="1"/>
  <c r="R678" i="1" s="1"/>
  <c r="O678" i="1"/>
  <c r="Q677" i="1"/>
  <c r="R677" i="1" s="1"/>
  <c r="O677" i="1"/>
  <c r="Q676" i="1"/>
  <c r="R676" i="1" s="1"/>
  <c r="O676" i="1"/>
  <c r="Q675" i="1"/>
  <c r="R675" i="1" s="1"/>
  <c r="O675" i="1"/>
  <c r="Q674" i="1"/>
  <c r="R674" i="1" s="1"/>
  <c r="O674" i="1"/>
  <c r="Q673" i="1"/>
  <c r="R673" i="1" s="1"/>
  <c r="O673" i="1"/>
  <c r="O672" i="1"/>
  <c r="P671" i="1"/>
  <c r="S673" i="1" s="1"/>
  <c r="L665" i="1"/>
  <c r="K665" i="1"/>
  <c r="M665" i="1" s="1"/>
  <c r="P663" i="1"/>
  <c r="Q662" i="1"/>
  <c r="Q663" i="1" s="1"/>
  <c r="Q657" i="1"/>
  <c r="R657" i="1" s="1"/>
  <c r="O657" i="1"/>
  <c r="Q656" i="1"/>
  <c r="R656" i="1" s="1"/>
  <c r="O656" i="1"/>
  <c r="Q655" i="1"/>
  <c r="R655" i="1" s="1"/>
  <c r="O655" i="1"/>
  <c r="Q654" i="1"/>
  <c r="R654" i="1" s="1"/>
  <c r="O654" i="1"/>
  <c r="Q653" i="1"/>
  <c r="R653" i="1" s="1"/>
  <c r="O653" i="1"/>
  <c r="Q652" i="1"/>
  <c r="R652" i="1" s="1"/>
  <c r="O652" i="1"/>
  <c r="Q651" i="1"/>
  <c r="R651" i="1" s="1"/>
  <c r="O651" i="1"/>
  <c r="O650" i="1"/>
  <c r="P649" i="1"/>
  <c r="Q650" i="1" s="1"/>
  <c r="R650" i="1" s="1"/>
  <c r="L643" i="1"/>
  <c r="K643" i="1"/>
  <c r="M643" i="1" s="1"/>
  <c r="P641" i="1"/>
  <c r="Q640" i="1"/>
  <c r="Q641" i="1" s="1"/>
  <c r="Q634" i="1"/>
  <c r="R634" i="1" s="1"/>
  <c r="O634" i="1"/>
  <c r="Q633" i="1"/>
  <c r="R633" i="1" s="1"/>
  <c r="O633" i="1"/>
  <c r="Q632" i="1"/>
  <c r="R632" i="1" s="1"/>
  <c r="O632" i="1"/>
  <c r="Q631" i="1"/>
  <c r="R631" i="1" s="1"/>
  <c r="O631" i="1"/>
  <c r="Q630" i="1"/>
  <c r="R630" i="1" s="1"/>
  <c r="O630" i="1"/>
  <c r="Q629" i="1"/>
  <c r="R629" i="1" s="1"/>
  <c r="O629" i="1"/>
  <c r="Q628" i="1"/>
  <c r="R628" i="1" s="1"/>
  <c r="O628" i="1"/>
  <c r="O627" i="1"/>
  <c r="P626" i="1"/>
  <c r="Q627" i="1" s="1"/>
  <c r="R627" i="1" s="1"/>
  <c r="L620" i="1"/>
  <c r="K620" i="1"/>
  <c r="M620" i="1" s="1"/>
  <c r="P618" i="1"/>
  <c r="Q617" i="1"/>
  <c r="Q618" i="1" s="1"/>
  <c r="Q611" i="1"/>
  <c r="R611" i="1" s="1"/>
  <c r="O611" i="1"/>
  <c r="Q610" i="1"/>
  <c r="R610" i="1" s="1"/>
  <c r="O610" i="1"/>
  <c r="Q609" i="1"/>
  <c r="R609" i="1" s="1"/>
  <c r="O609" i="1"/>
  <c r="Q608" i="1"/>
  <c r="R608" i="1" s="1"/>
  <c r="O608" i="1"/>
  <c r="Q607" i="1"/>
  <c r="R607" i="1" s="1"/>
  <c r="O607" i="1"/>
  <c r="Q606" i="1"/>
  <c r="R606" i="1" s="1"/>
  <c r="O606" i="1"/>
  <c r="Q605" i="1"/>
  <c r="R605" i="1" s="1"/>
  <c r="O605" i="1"/>
  <c r="O604" i="1"/>
  <c r="P603" i="1"/>
  <c r="Q604" i="1" s="1"/>
  <c r="R604" i="1" s="1"/>
  <c r="L597" i="1"/>
  <c r="K597" i="1"/>
  <c r="M597" i="1" s="1"/>
  <c r="P595" i="1"/>
  <c r="Q594" i="1"/>
  <c r="Q595" i="1" s="1"/>
  <c r="Q588" i="1"/>
  <c r="R588" i="1" s="1"/>
  <c r="O588" i="1"/>
  <c r="Q587" i="1"/>
  <c r="R587" i="1" s="1"/>
  <c r="O587" i="1"/>
  <c r="Q586" i="1"/>
  <c r="R586" i="1" s="1"/>
  <c r="O586" i="1"/>
  <c r="Q585" i="1"/>
  <c r="R585" i="1" s="1"/>
  <c r="O585" i="1"/>
  <c r="Q584" i="1"/>
  <c r="R584" i="1" s="1"/>
  <c r="O584" i="1"/>
  <c r="Q583" i="1"/>
  <c r="R583" i="1" s="1"/>
  <c r="O583" i="1"/>
  <c r="Q582" i="1"/>
  <c r="R582" i="1" s="1"/>
  <c r="O582" i="1"/>
  <c r="O581" i="1"/>
  <c r="P580" i="1"/>
  <c r="S582" i="1" s="1"/>
  <c r="L574" i="1"/>
  <c r="K574" i="1"/>
  <c r="M574" i="1" s="1"/>
  <c r="P572" i="1"/>
  <c r="Q571" i="1"/>
  <c r="Q572" i="1" s="1"/>
  <c r="Q565" i="1"/>
  <c r="R565" i="1" s="1"/>
  <c r="O565" i="1"/>
  <c r="Q564" i="1"/>
  <c r="R564" i="1" s="1"/>
  <c r="O564" i="1"/>
  <c r="Q563" i="1"/>
  <c r="R563" i="1" s="1"/>
  <c r="O563" i="1"/>
  <c r="Q562" i="1"/>
  <c r="R562" i="1" s="1"/>
  <c r="O562" i="1"/>
  <c r="Q561" i="1"/>
  <c r="R561" i="1" s="1"/>
  <c r="O561" i="1"/>
  <c r="Q560" i="1"/>
  <c r="R560" i="1" s="1"/>
  <c r="O560" i="1"/>
  <c r="Q559" i="1"/>
  <c r="R559" i="1" s="1"/>
  <c r="O559" i="1"/>
  <c r="O558" i="1"/>
  <c r="P557" i="1"/>
  <c r="Q558" i="1" s="1"/>
  <c r="R558" i="1" s="1"/>
  <c r="L551" i="1"/>
  <c r="K551" i="1"/>
  <c r="M551" i="1" s="1"/>
  <c r="P549" i="1"/>
  <c r="Q548" i="1"/>
  <c r="Q549" i="1" s="1"/>
  <c r="Q542" i="1"/>
  <c r="R542" i="1" s="1"/>
  <c r="O542" i="1"/>
  <c r="Q541" i="1"/>
  <c r="R541" i="1" s="1"/>
  <c r="O541" i="1"/>
  <c r="Q540" i="1"/>
  <c r="R540" i="1" s="1"/>
  <c r="O540" i="1"/>
  <c r="Q539" i="1"/>
  <c r="R539" i="1" s="1"/>
  <c r="O539" i="1"/>
  <c r="Q538" i="1"/>
  <c r="R538" i="1" s="1"/>
  <c r="O538" i="1"/>
  <c r="Q537" i="1"/>
  <c r="R537" i="1" s="1"/>
  <c r="O537" i="1"/>
  <c r="Q536" i="1"/>
  <c r="R536" i="1" s="1"/>
  <c r="O536" i="1"/>
  <c r="O535" i="1"/>
  <c r="P534" i="1"/>
  <c r="Q535" i="1" s="1"/>
  <c r="R535" i="1" s="1"/>
  <c r="L528" i="1"/>
  <c r="K528" i="1"/>
  <c r="M528" i="1" s="1"/>
  <c r="P526" i="1"/>
  <c r="Q525" i="1"/>
  <c r="Q526" i="1" s="1"/>
  <c r="Q519" i="1"/>
  <c r="R519" i="1" s="1"/>
  <c r="O519" i="1"/>
  <c r="Q518" i="1"/>
  <c r="R518" i="1" s="1"/>
  <c r="O518" i="1"/>
  <c r="Q517" i="1"/>
  <c r="R517" i="1" s="1"/>
  <c r="O517" i="1"/>
  <c r="Q516" i="1"/>
  <c r="R516" i="1" s="1"/>
  <c r="O516" i="1"/>
  <c r="Q515" i="1"/>
  <c r="R515" i="1" s="1"/>
  <c r="O515" i="1"/>
  <c r="Q514" i="1"/>
  <c r="R514" i="1" s="1"/>
  <c r="O514" i="1"/>
  <c r="Q513" i="1"/>
  <c r="R513" i="1" s="1"/>
  <c r="O513" i="1"/>
  <c r="O512" i="1"/>
  <c r="P511" i="1"/>
  <c r="Q512" i="1" s="1"/>
  <c r="R512" i="1" s="1"/>
  <c r="L505" i="1"/>
  <c r="K505" i="1"/>
  <c r="M505" i="1" s="1"/>
  <c r="P503" i="1"/>
  <c r="Q502" i="1"/>
  <c r="Q503" i="1" s="1"/>
  <c r="Q496" i="1"/>
  <c r="R496" i="1" s="1"/>
  <c r="O496" i="1"/>
  <c r="Q495" i="1"/>
  <c r="R495" i="1" s="1"/>
  <c r="O495" i="1"/>
  <c r="Q494" i="1"/>
  <c r="R494" i="1" s="1"/>
  <c r="O494" i="1"/>
  <c r="Q493" i="1"/>
  <c r="R493" i="1" s="1"/>
  <c r="O493" i="1"/>
  <c r="Q492" i="1"/>
  <c r="R492" i="1" s="1"/>
  <c r="O492" i="1"/>
  <c r="Q491" i="1"/>
  <c r="R491" i="1" s="1"/>
  <c r="O491" i="1"/>
  <c r="Q490" i="1"/>
  <c r="R490" i="1" s="1"/>
  <c r="O490" i="1"/>
  <c r="O489" i="1"/>
  <c r="P488" i="1"/>
  <c r="S490" i="1" s="1"/>
  <c r="L482" i="1"/>
  <c r="K482" i="1"/>
  <c r="Q479" i="1" s="1"/>
  <c r="Q480" i="1" s="1"/>
  <c r="P480" i="1"/>
  <c r="Q473" i="1"/>
  <c r="R473" i="1" s="1"/>
  <c r="O473" i="1"/>
  <c r="Q472" i="1"/>
  <c r="R472" i="1" s="1"/>
  <c r="O472" i="1"/>
  <c r="Q471" i="1"/>
  <c r="R471" i="1" s="1"/>
  <c r="O471" i="1"/>
  <c r="Q470" i="1"/>
  <c r="R470" i="1" s="1"/>
  <c r="O470" i="1"/>
  <c r="Q469" i="1"/>
  <c r="R469" i="1" s="1"/>
  <c r="O469" i="1"/>
  <c r="Q468" i="1"/>
  <c r="R468" i="1" s="1"/>
  <c r="O468" i="1"/>
  <c r="Q467" i="1"/>
  <c r="R467" i="1" s="1"/>
  <c r="O467" i="1"/>
  <c r="O466" i="1"/>
  <c r="P465" i="1"/>
  <c r="Q466" i="1" s="1"/>
  <c r="R466" i="1" s="1"/>
  <c r="L459" i="1"/>
  <c r="K459" i="1"/>
  <c r="M459" i="1" s="1"/>
  <c r="N459" i="1" s="1"/>
  <c r="P457" i="1"/>
  <c r="Q456" i="1"/>
  <c r="Q457" i="1" s="1"/>
  <c r="Q450" i="1"/>
  <c r="R450" i="1" s="1"/>
  <c r="O450" i="1"/>
  <c r="Q449" i="1"/>
  <c r="R449" i="1" s="1"/>
  <c r="O449" i="1"/>
  <c r="Q448" i="1"/>
  <c r="R448" i="1" s="1"/>
  <c r="O448" i="1"/>
  <c r="Q447" i="1"/>
  <c r="R447" i="1" s="1"/>
  <c r="O447" i="1"/>
  <c r="Q446" i="1"/>
  <c r="R446" i="1" s="1"/>
  <c r="O446" i="1"/>
  <c r="Q445" i="1"/>
  <c r="R445" i="1" s="1"/>
  <c r="O445" i="1"/>
  <c r="Q444" i="1"/>
  <c r="R444" i="1" s="1"/>
  <c r="O444" i="1"/>
  <c r="O443" i="1"/>
  <c r="P442" i="1"/>
  <c r="Q443" i="1" s="1"/>
  <c r="R443" i="1" s="1"/>
  <c r="L436" i="1"/>
  <c r="K436" i="1"/>
  <c r="M436" i="1" s="1"/>
  <c r="P434" i="1"/>
  <c r="Q433" i="1"/>
  <c r="Q434" i="1" s="1"/>
  <c r="Q427" i="1"/>
  <c r="R427" i="1" s="1"/>
  <c r="O427" i="1"/>
  <c r="Q426" i="1"/>
  <c r="R426" i="1" s="1"/>
  <c r="O426" i="1"/>
  <c r="Q425" i="1"/>
  <c r="R425" i="1" s="1"/>
  <c r="O425" i="1"/>
  <c r="Q424" i="1"/>
  <c r="R424" i="1" s="1"/>
  <c r="O424" i="1"/>
  <c r="Q423" i="1"/>
  <c r="R423" i="1" s="1"/>
  <c r="O423" i="1"/>
  <c r="Q422" i="1"/>
  <c r="R422" i="1" s="1"/>
  <c r="O422" i="1"/>
  <c r="Q421" i="1"/>
  <c r="R421" i="1" s="1"/>
  <c r="O421" i="1"/>
  <c r="O420" i="1"/>
  <c r="P419" i="1"/>
  <c r="Q420" i="1" s="1"/>
  <c r="R420" i="1" s="1"/>
  <c r="L413" i="1"/>
  <c r="K413" i="1"/>
  <c r="M413" i="1" s="1"/>
  <c r="P411" i="1"/>
  <c r="Q410" i="1"/>
  <c r="Q411" i="1" s="1"/>
  <c r="Q404" i="1"/>
  <c r="R404" i="1" s="1"/>
  <c r="O404" i="1"/>
  <c r="Q403" i="1"/>
  <c r="R403" i="1" s="1"/>
  <c r="O403" i="1"/>
  <c r="Q402" i="1"/>
  <c r="R402" i="1" s="1"/>
  <c r="O402" i="1"/>
  <c r="Q401" i="1"/>
  <c r="R401" i="1" s="1"/>
  <c r="O401" i="1"/>
  <c r="Q400" i="1"/>
  <c r="R400" i="1" s="1"/>
  <c r="O400" i="1"/>
  <c r="Q399" i="1"/>
  <c r="R399" i="1" s="1"/>
  <c r="O399" i="1"/>
  <c r="Q398" i="1"/>
  <c r="R398" i="1" s="1"/>
  <c r="O398" i="1"/>
  <c r="O397" i="1"/>
  <c r="P396" i="1"/>
  <c r="S398" i="1" s="1"/>
  <c r="L390" i="1"/>
  <c r="K390" i="1"/>
  <c r="M390" i="1" s="1"/>
  <c r="N390" i="1" s="1"/>
  <c r="P388" i="1"/>
  <c r="Q387" i="1"/>
  <c r="Q388" i="1" s="1"/>
  <c r="Q381" i="1"/>
  <c r="R381" i="1" s="1"/>
  <c r="O381" i="1"/>
  <c r="Q380" i="1"/>
  <c r="R380" i="1" s="1"/>
  <c r="O380" i="1"/>
  <c r="Q379" i="1"/>
  <c r="R379" i="1" s="1"/>
  <c r="O379" i="1"/>
  <c r="Q378" i="1"/>
  <c r="R378" i="1" s="1"/>
  <c r="O378" i="1"/>
  <c r="Q377" i="1"/>
  <c r="R377" i="1" s="1"/>
  <c r="O377" i="1"/>
  <c r="Q376" i="1"/>
  <c r="R376" i="1" s="1"/>
  <c r="O376" i="1"/>
  <c r="Q375" i="1"/>
  <c r="R375" i="1" s="1"/>
  <c r="O375" i="1"/>
  <c r="O374" i="1"/>
  <c r="P373" i="1"/>
  <c r="Q374" i="1" s="1"/>
  <c r="R374" i="1" s="1"/>
  <c r="L367" i="1"/>
  <c r="K367" i="1"/>
  <c r="M367" i="1" s="1"/>
  <c r="P365" i="1"/>
  <c r="Q364" i="1"/>
  <c r="Q365" i="1" s="1"/>
  <c r="Q358" i="1"/>
  <c r="R358" i="1" s="1"/>
  <c r="O358" i="1"/>
  <c r="Q357" i="1"/>
  <c r="R357" i="1" s="1"/>
  <c r="O357" i="1"/>
  <c r="Q356" i="1"/>
  <c r="R356" i="1" s="1"/>
  <c r="O356" i="1"/>
  <c r="Q355" i="1"/>
  <c r="R355" i="1" s="1"/>
  <c r="O355" i="1"/>
  <c r="Q354" i="1"/>
  <c r="R354" i="1" s="1"/>
  <c r="O354" i="1"/>
  <c r="Q353" i="1"/>
  <c r="R353" i="1" s="1"/>
  <c r="O353" i="1"/>
  <c r="Q352" i="1"/>
  <c r="R352" i="1" s="1"/>
  <c r="O352" i="1"/>
  <c r="O351" i="1"/>
  <c r="P350" i="1"/>
  <c r="Q351" i="1" s="1"/>
  <c r="R351" i="1" s="1"/>
  <c r="L344" i="1"/>
  <c r="K344" i="1"/>
  <c r="M344" i="1" s="1"/>
  <c r="N344" i="1" s="1"/>
  <c r="P342" i="1"/>
  <c r="Q341" i="1"/>
  <c r="Q342" i="1" s="1"/>
  <c r="Q335" i="1"/>
  <c r="R335" i="1" s="1"/>
  <c r="O335" i="1"/>
  <c r="Q334" i="1"/>
  <c r="R334" i="1" s="1"/>
  <c r="O334" i="1"/>
  <c r="Q333" i="1"/>
  <c r="R333" i="1" s="1"/>
  <c r="O333" i="1"/>
  <c r="Q332" i="1"/>
  <c r="R332" i="1" s="1"/>
  <c r="O332" i="1"/>
  <c r="Q331" i="1"/>
  <c r="R331" i="1" s="1"/>
  <c r="O331" i="1"/>
  <c r="Q330" i="1"/>
  <c r="R330" i="1" s="1"/>
  <c r="O330" i="1"/>
  <c r="Q329" i="1"/>
  <c r="R329" i="1" s="1"/>
  <c r="O329" i="1"/>
  <c r="O328" i="1"/>
  <c r="P327" i="1"/>
  <c r="Q328" i="1" s="1"/>
  <c r="R328" i="1" s="1"/>
  <c r="L321" i="1"/>
  <c r="K321" i="1"/>
  <c r="M321" i="1" s="1"/>
  <c r="P319" i="1"/>
  <c r="Q318" i="1"/>
  <c r="Q319" i="1" s="1"/>
  <c r="Q312" i="1"/>
  <c r="R312" i="1" s="1"/>
  <c r="O312" i="1"/>
  <c r="Q311" i="1"/>
  <c r="R311" i="1" s="1"/>
  <c r="O311" i="1"/>
  <c r="Q310" i="1"/>
  <c r="R310" i="1" s="1"/>
  <c r="O310" i="1"/>
  <c r="Q309" i="1"/>
  <c r="R309" i="1" s="1"/>
  <c r="O309" i="1"/>
  <c r="Q308" i="1"/>
  <c r="R308" i="1" s="1"/>
  <c r="O308" i="1"/>
  <c r="Q307" i="1"/>
  <c r="R307" i="1" s="1"/>
  <c r="O307" i="1"/>
  <c r="Q306" i="1"/>
  <c r="R306" i="1" s="1"/>
  <c r="O306" i="1"/>
  <c r="O305" i="1"/>
  <c r="P304" i="1"/>
  <c r="S306" i="1" s="1"/>
  <c r="L298" i="1"/>
  <c r="K298" i="1"/>
  <c r="M298" i="1" s="1"/>
  <c r="P296" i="1"/>
  <c r="Q295" i="1"/>
  <c r="Q296" i="1" s="1"/>
  <c r="Q289" i="1"/>
  <c r="R289" i="1" s="1"/>
  <c r="O289" i="1"/>
  <c r="Q288" i="1"/>
  <c r="R288" i="1" s="1"/>
  <c r="O288" i="1"/>
  <c r="Q287" i="1"/>
  <c r="R287" i="1" s="1"/>
  <c r="O287" i="1"/>
  <c r="Q286" i="1"/>
  <c r="R286" i="1" s="1"/>
  <c r="O286" i="1"/>
  <c r="Q285" i="1"/>
  <c r="R285" i="1" s="1"/>
  <c r="O285" i="1"/>
  <c r="Q284" i="1"/>
  <c r="R284" i="1" s="1"/>
  <c r="O284" i="1"/>
  <c r="Q283" i="1"/>
  <c r="R283" i="1" s="1"/>
  <c r="O283" i="1"/>
  <c r="O282" i="1"/>
  <c r="P281" i="1"/>
  <c r="Q282" i="1" s="1"/>
  <c r="R282" i="1" s="1"/>
  <c r="L275" i="1"/>
  <c r="K275" i="1"/>
  <c r="M275" i="1" s="1"/>
  <c r="N275" i="1" s="1"/>
  <c r="P273" i="1"/>
  <c r="Q272" i="1"/>
  <c r="Q273" i="1" s="1"/>
  <c r="Q266" i="1"/>
  <c r="R266" i="1" s="1"/>
  <c r="O266" i="1"/>
  <c r="Q265" i="1"/>
  <c r="R265" i="1" s="1"/>
  <c r="O265" i="1"/>
  <c r="Q264" i="1"/>
  <c r="R264" i="1" s="1"/>
  <c r="O264" i="1"/>
  <c r="Q263" i="1"/>
  <c r="R263" i="1" s="1"/>
  <c r="O263" i="1"/>
  <c r="Q262" i="1"/>
  <c r="R262" i="1" s="1"/>
  <c r="O262" i="1"/>
  <c r="Q261" i="1"/>
  <c r="R261" i="1" s="1"/>
  <c r="O261" i="1"/>
  <c r="Q260" i="1"/>
  <c r="R260" i="1" s="1"/>
  <c r="O260" i="1"/>
  <c r="O259" i="1"/>
  <c r="P258" i="1"/>
  <c r="Q259" i="1" s="1"/>
  <c r="R259" i="1" s="1"/>
  <c r="L252" i="1"/>
  <c r="K252" i="1"/>
  <c r="M252" i="1" s="1"/>
  <c r="T251" i="1"/>
  <c r="Q247" i="1"/>
  <c r="R247" i="1" s="1"/>
  <c r="O247" i="1"/>
  <c r="Q246" i="1"/>
  <c r="R246" i="1" s="1"/>
  <c r="O246" i="1"/>
  <c r="Q245" i="1"/>
  <c r="R245" i="1" s="1"/>
  <c r="O245" i="1"/>
  <c r="Q244" i="1"/>
  <c r="R244" i="1" s="1"/>
  <c r="O244" i="1"/>
  <c r="Q243" i="1"/>
  <c r="R243" i="1" s="1"/>
  <c r="O243" i="1"/>
  <c r="Q242" i="1"/>
  <c r="R242" i="1" s="1"/>
  <c r="O242" i="1"/>
  <c r="O241" i="1"/>
  <c r="P240" i="1"/>
  <c r="Q241" i="1" s="1"/>
  <c r="R241" i="1" s="1"/>
  <c r="T235" i="1"/>
  <c r="L235" i="1"/>
  <c r="K235" i="1"/>
  <c r="M235" i="1" s="1"/>
  <c r="U234" i="1"/>
  <c r="U235" i="1" s="1"/>
  <c r="Q232" i="1"/>
  <c r="R232" i="1" s="1"/>
  <c r="O232" i="1"/>
  <c r="Q231" i="1"/>
  <c r="R231" i="1" s="1"/>
  <c r="O231" i="1"/>
  <c r="Q230" i="1"/>
  <c r="R230" i="1" s="1"/>
  <c r="O230" i="1"/>
  <c r="Q229" i="1"/>
  <c r="R229" i="1" s="1"/>
  <c r="O229" i="1"/>
  <c r="Q228" i="1"/>
  <c r="R228" i="1" s="1"/>
  <c r="O228" i="1"/>
  <c r="Q227" i="1"/>
  <c r="R227" i="1" s="1"/>
  <c r="O227" i="1"/>
  <c r="Q226" i="1"/>
  <c r="R226" i="1" s="1"/>
  <c r="O226" i="1"/>
  <c r="O225" i="1"/>
  <c r="P224" i="1"/>
  <c r="Q225" i="1" s="1"/>
  <c r="R225" i="1" s="1"/>
  <c r="T219" i="1"/>
  <c r="U218" i="1"/>
  <c r="U219" i="1" s="1"/>
  <c r="L218" i="1"/>
  <c r="K218" i="1"/>
  <c r="M218" i="1" s="1"/>
  <c r="Q214" i="1"/>
  <c r="R214" i="1" s="1"/>
  <c r="O214" i="1"/>
  <c r="Q213" i="1"/>
  <c r="R213" i="1" s="1"/>
  <c r="O213" i="1"/>
  <c r="Q212" i="1"/>
  <c r="R212" i="1" s="1"/>
  <c r="O212" i="1"/>
  <c r="Q211" i="1"/>
  <c r="R211" i="1" s="1"/>
  <c r="O211" i="1"/>
  <c r="Q210" i="1"/>
  <c r="R210" i="1" s="1"/>
  <c r="O210" i="1"/>
  <c r="Q209" i="1"/>
  <c r="R209" i="1" s="1"/>
  <c r="O209" i="1"/>
  <c r="Q208" i="1"/>
  <c r="R208" i="1" s="1"/>
  <c r="O208" i="1"/>
  <c r="O207" i="1"/>
  <c r="P206" i="1"/>
  <c r="Q207" i="1" s="1"/>
  <c r="R207" i="1" s="1"/>
  <c r="T201" i="1"/>
  <c r="L200" i="1"/>
  <c r="K200" i="1"/>
  <c r="M200" i="1" s="1"/>
  <c r="Q195" i="1"/>
  <c r="R195" i="1" s="1"/>
  <c r="O195" i="1"/>
  <c r="Q194" i="1"/>
  <c r="R194" i="1" s="1"/>
  <c r="O194" i="1"/>
  <c r="T193" i="1"/>
  <c r="Q193" i="1"/>
  <c r="R193" i="1" s="1"/>
  <c r="O193" i="1"/>
  <c r="Q192" i="1"/>
  <c r="R192" i="1" s="1"/>
  <c r="O192" i="1"/>
  <c r="Q191" i="1"/>
  <c r="R191" i="1" s="1"/>
  <c r="O191" i="1"/>
  <c r="Q190" i="1"/>
  <c r="R190" i="1" s="1"/>
  <c r="O190" i="1"/>
  <c r="Q189" i="1"/>
  <c r="R189" i="1" s="1"/>
  <c r="O189" i="1"/>
  <c r="O188" i="1"/>
  <c r="P187" i="1"/>
  <c r="Q188" i="1" s="1"/>
  <c r="R188" i="1" s="1"/>
  <c r="T182" i="1"/>
  <c r="U181" i="1"/>
  <c r="U182" i="1" s="1"/>
  <c r="L181" i="1"/>
  <c r="K181" i="1"/>
  <c r="M181" i="1" s="1"/>
  <c r="Q179" i="1"/>
  <c r="R179" i="1" s="1"/>
  <c r="O179" i="1"/>
  <c r="Q178" i="1"/>
  <c r="R178" i="1" s="1"/>
  <c r="O178" i="1"/>
  <c r="Q177" i="1"/>
  <c r="R177" i="1" s="1"/>
  <c r="O177" i="1"/>
  <c r="Q176" i="1"/>
  <c r="R176" i="1" s="1"/>
  <c r="O176" i="1"/>
  <c r="Q175" i="1"/>
  <c r="R175" i="1" s="1"/>
  <c r="O175" i="1"/>
  <c r="Q174" i="1"/>
  <c r="R174" i="1" s="1"/>
  <c r="O174" i="1"/>
  <c r="Q173" i="1"/>
  <c r="R173" i="1" s="1"/>
  <c r="O173" i="1"/>
  <c r="O172" i="1"/>
  <c r="P171" i="1"/>
  <c r="Q172" i="1" s="1"/>
  <c r="R172" i="1" s="1"/>
  <c r="T166" i="1"/>
  <c r="L166" i="1"/>
  <c r="K166" i="1"/>
  <c r="M166" i="1" s="1"/>
  <c r="U165" i="1"/>
  <c r="U166" i="1" s="1"/>
  <c r="Q163" i="1"/>
  <c r="R163" i="1" s="1"/>
  <c r="O163" i="1"/>
  <c r="Q162" i="1"/>
  <c r="R162" i="1" s="1"/>
  <c r="O162" i="1"/>
  <c r="Q161" i="1"/>
  <c r="R161" i="1" s="1"/>
  <c r="O161" i="1"/>
  <c r="Q160" i="1"/>
  <c r="R160" i="1" s="1"/>
  <c r="O160" i="1"/>
  <c r="Q159" i="1"/>
  <c r="R159" i="1" s="1"/>
  <c r="O159" i="1"/>
  <c r="Q158" i="1"/>
  <c r="R158" i="1" s="1"/>
  <c r="O158" i="1"/>
  <c r="O157" i="1"/>
  <c r="P156" i="1"/>
  <c r="Q157" i="1" s="1"/>
  <c r="R157" i="1" s="1"/>
  <c r="L151" i="1"/>
  <c r="K151" i="1"/>
  <c r="M151" i="1" s="1"/>
  <c r="Q148" i="1"/>
  <c r="R148" i="1" s="1"/>
  <c r="O148" i="1"/>
  <c r="Q147" i="1"/>
  <c r="R147" i="1" s="1"/>
  <c r="O147" i="1"/>
  <c r="Q146" i="1"/>
  <c r="R146" i="1" s="1"/>
  <c r="O146" i="1"/>
  <c r="Q145" i="1"/>
  <c r="R145" i="1" s="1"/>
  <c r="O145" i="1"/>
  <c r="Q144" i="1"/>
  <c r="R144" i="1" s="1"/>
  <c r="O144" i="1"/>
  <c r="Q143" i="1"/>
  <c r="R143" i="1" s="1"/>
  <c r="O143" i="1"/>
  <c r="Q142" i="1"/>
  <c r="R142" i="1" s="1"/>
  <c r="O142" i="1"/>
  <c r="O141" i="1"/>
  <c r="P140" i="1"/>
  <c r="Q141" i="1" s="1"/>
  <c r="R141" i="1" s="1"/>
  <c r="O133" i="1"/>
  <c r="P132" i="1"/>
  <c r="Q133" i="1" s="1"/>
  <c r="R133" i="1" s="1"/>
  <c r="L127" i="1"/>
  <c r="K127" i="1"/>
  <c r="M127" i="1" s="1"/>
  <c r="Q125" i="1"/>
  <c r="R125" i="1" s="1"/>
  <c r="O125" i="1"/>
  <c r="Q124" i="1"/>
  <c r="R124" i="1" s="1"/>
  <c r="O124" i="1"/>
  <c r="Q123" i="1"/>
  <c r="R123" i="1" s="1"/>
  <c r="O123" i="1"/>
  <c r="Q122" i="1"/>
  <c r="R122" i="1" s="1"/>
  <c r="O122" i="1"/>
  <c r="Q121" i="1"/>
  <c r="R121" i="1" s="1"/>
  <c r="O121" i="1"/>
  <c r="Q120" i="1"/>
  <c r="R120" i="1" s="1"/>
  <c r="O120" i="1"/>
  <c r="Q119" i="1"/>
  <c r="R119" i="1" s="1"/>
  <c r="O119" i="1"/>
  <c r="O118" i="1"/>
  <c r="P117" i="1"/>
  <c r="AA130" i="1" s="1"/>
  <c r="L113" i="1"/>
  <c r="K113" i="1"/>
  <c r="M113" i="1" s="1"/>
  <c r="Q110" i="1"/>
  <c r="R110" i="1" s="1"/>
  <c r="O110" i="1"/>
  <c r="Q109" i="1"/>
  <c r="R109" i="1" s="1"/>
  <c r="O109" i="1"/>
  <c r="Q108" i="1"/>
  <c r="R108" i="1" s="1"/>
  <c r="O108" i="1"/>
  <c r="Q107" i="1"/>
  <c r="R107" i="1" s="1"/>
  <c r="O107" i="1"/>
  <c r="Q106" i="1"/>
  <c r="R106" i="1" s="1"/>
  <c r="O106" i="1"/>
  <c r="Q105" i="1"/>
  <c r="R105" i="1" s="1"/>
  <c r="O105" i="1"/>
  <c r="Q104" i="1"/>
  <c r="R104" i="1" s="1"/>
  <c r="O104" i="1"/>
  <c r="O103" i="1"/>
  <c r="P102" i="1"/>
  <c r="Q103" i="1" s="1"/>
  <c r="R103" i="1" s="1"/>
  <c r="L98" i="1"/>
  <c r="K98" i="1"/>
  <c r="M98" i="1" s="1"/>
  <c r="Q94" i="1"/>
  <c r="R94" i="1" s="1"/>
  <c r="O94" i="1"/>
  <c r="Q93" i="1"/>
  <c r="R93" i="1" s="1"/>
  <c r="O93" i="1"/>
  <c r="Q92" i="1"/>
  <c r="R92" i="1" s="1"/>
  <c r="O92" i="1"/>
  <c r="Q91" i="1"/>
  <c r="R91" i="1" s="1"/>
  <c r="O91" i="1"/>
  <c r="Q90" i="1"/>
  <c r="R90" i="1" s="1"/>
  <c r="O90" i="1"/>
  <c r="Q89" i="1"/>
  <c r="R89" i="1" s="1"/>
  <c r="O89" i="1"/>
  <c r="Q88" i="1"/>
  <c r="R88" i="1" s="1"/>
  <c r="O88" i="1"/>
  <c r="O87" i="1"/>
  <c r="P86" i="1"/>
  <c r="Y130" i="1" s="1"/>
  <c r="L82" i="1"/>
  <c r="K82" i="1"/>
  <c r="M82" i="1" s="1"/>
  <c r="Q78" i="1"/>
  <c r="R78" i="1" s="1"/>
  <c r="O78" i="1"/>
  <c r="Q77" i="1"/>
  <c r="R77" i="1" s="1"/>
  <c r="O77" i="1"/>
  <c r="Q76" i="1"/>
  <c r="R76" i="1" s="1"/>
  <c r="O76" i="1"/>
  <c r="Q75" i="1"/>
  <c r="R75" i="1" s="1"/>
  <c r="O75" i="1"/>
  <c r="Q74" i="1"/>
  <c r="R74" i="1" s="1"/>
  <c r="O74" i="1"/>
  <c r="Q73" i="1"/>
  <c r="R73" i="1" s="1"/>
  <c r="O73" i="1"/>
  <c r="Q72" i="1"/>
  <c r="R72" i="1" s="1"/>
  <c r="O72" i="1"/>
  <c r="O71" i="1"/>
  <c r="P70" i="1"/>
  <c r="X130" i="1" s="1"/>
  <c r="L66" i="1"/>
  <c r="K66" i="1"/>
  <c r="M66" i="1" s="1"/>
  <c r="Q61" i="1"/>
  <c r="R61" i="1" s="1"/>
  <c r="O61" i="1"/>
  <c r="Q60" i="1"/>
  <c r="R60" i="1" s="1"/>
  <c r="O60" i="1"/>
  <c r="Q59" i="1"/>
  <c r="R59" i="1" s="1"/>
  <c r="O59" i="1"/>
  <c r="Q58" i="1"/>
  <c r="R58" i="1" s="1"/>
  <c r="O58" i="1"/>
  <c r="Q57" i="1"/>
  <c r="R57" i="1" s="1"/>
  <c r="O57" i="1"/>
  <c r="Q56" i="1"/>
  <c r="R56" i="1" s="1"/>
  <c r="O56" i="1"/>
  <c r="Q55" i="1"/>
  <c r="R55" i="1" s="1"/>
  <c r="O55" i="1"/>
  <c r="O54" i="1"/>
  <c r="P53" i="1"/>
  <c r="Q54" i="1" s="1"/>
  <c r="R54" i="1" s="1"/>
  <c r="L49" i="1"/>
  <c r="K49" i="1"/>
  <c r="M49" i="1" s="1"/>
  <c r="Q43" i="1"/>
  <c r="R43" i="1" s="1"/>
  <c r="O43" i="1"/>
  <c r="Q42" i="1"/>
  <c r="R42" i="1" s="1"/>
  <c r="O42" i="1"/>
  <c r="Q41" i="1"/>
  <c r="R41" i="1" s="1"/>
  <c r="O41" i="1"/>
  <c r="Q40" i="1"/>
  <c r="R40" i="1" s="1"/>
  <c r="O40" i="1"/>
  <c r="Q39" i="1"/>
  <c r="R39" i="1" s="1"/>
  <c r="O39" i="1"/>
  <c r="Q38" i="1"/>
  <c r="R38" i="1" s="1"/>
  <c r="O38" i="1"/>
  <c r="Q37" i="1"/>
  <c r="R37" i="1" s="1"/>
  <c r="O37" i="1"/>
  <c r="O36" i="1"/>
  <c r="V19" i="1" s="1"/>
  <c r="P35" i="1"/>
  <c r="Q36" i="1" s="1"/>
  <c r="L31" i="1"/>
  <c r="K31" i="1"/>
  <c r="M31" i="1" s="1"/>
  <c r="Q26" i="1"/>
  <c r="R26" i="1" s="1"/>
  <c r="O26" i="1"/>
  <c r="Q25" i="1"/>
  <c r="R25" i="1" s="1"/>
  <c r="O25" i="1"/>
  <c r="Q24" i="1"/>
  <c r="R24" i="1" s="1"/>
  <c r="O24" i="1"/>
  <c r="Q23" i="1"/>
  <c r="U66" i="1" s="1"/>
  <c r="O23" i="1"/>
  <c r="Q22" i="1"/>
  <c r="R22" i="1" s="1"/>
  <c r="O22" i="1"/>
  <c r="Q21" i="1"/>
  <c r="R21" i="1" s="1"/>
  <c r="O21" i="1"/>
  <c r="Q20" i="1"/>
  <c r="R20" i="1" s="1"/>
  <c r="O20" i="1"/>
  <c r="O19" i="1"/>
  <c r="U19" i="1" s="1"/>
  <c r="P18" i="1"/>
  <c r="Q19" i="1" s="1"/>
  <c r="AE310" i="2" l="1"/>
  <c r="AE698" i="2"/>
  <c r="AE676" i="2"/>
  <c r="AE451" i="2"/>
  <c r="N82" i="1"/>
  <c r="N166" i="1"/>
  <c r="N49" i="1"/>
  <c r="N298" i="1"/>
  <c r="N367" i="1"/>
  <c r="N436" i="1"/>
  <c r="N551" i="1"/>
  <c r="N620" i="1"/>
  <c r="N574" i="1"/>
  <c r="N643" i="1"/>
  <c r="N181" i="1"/>
  <c r="N775" i="1"/>
  <c r="S739" i="1"/>
  <c r="N66" i="1"/>
  <c r="N218" i="1"/>
  <c r="N753" i="1"/>
  <c r="AE102" i="4"/>
  <c r="N306" i="4"/>
  <c r="O306" i="4" s="1"/>
  <c r="P259" i="4"/>
  <c r="Q259" i="4" s="1"/>
  <c r="N498" i="4"/>
  <c r="O498" i="4" s="1"/>
  <c r="K235" i="4"/>
  <c r="N19" i="4"/>
  <c r="R52" i="4" s="1"/>
  <c r="K42" i="4"/>
  <c r="K56" i="4"/>
  <c r="Y102" i="4"/>
  <c r="K205" i="4"/>
  <c r="P355" i="4"/>
  <c r="Q355" i="4" s="1"/>
  <c r="K70" i="4"/>
  <c r="N183" i="4"/>
  <c r="O183" i="4" s="1"/>
  <c r="K427" i="4"/>
  <c r="K299" i="4"/>
  <c r="N434" i="4"/>
  <c r="O434" i="4" s="1"/>
  <c r="K523" i="4"/>
  <c r="S43" i="3"/>
  <c r="S180" i="3"/>
  <c r="S135" i="3"/>
  <c r="AC192" i="2"/>
  <c r="AE192" i="2" s="1"/>
  <c r="AF192" i="2" s="1"/>
  <c r="AC148" i="2"/>
  <c r="AE148" i="2" s="1"/>
  <c r="AJ272" i="2"/>
  <c r="AE264" i="2"/>
  <c r="AI51" i="2"/>
  <c r="AJ51" i="2" s="1"/>
  <c r="AN118" i="2"/>
  <c r="AE654" i="2"/>
  <c r="T482" i="2"/>
  <c r="AP118" i="2"/>
  <c r="AD192" i="2"/>
  <c r="T505" i="2"/>
  <c r="AE241" i="2"/>
  <c r="N252" i="1"/>
  <c r="N321" i="1"/>
  <c r="S651" i="1"/>
  <c r="N665" i="1"/>
  <c r="N731" i="1"/>
  <c r="S329" i="1"/>
  <c r="AC130" i="1"/>
  <c r="AF130" i="1"/>
  <c r="N687" i="1"/>
  <c r="U250" i="1"/>
  <c r="U251" i="1" s="1"/>
  <c r="M482" i="1"/>
  <c r="N482" i="1" s="1"/>
  <c r="Q118" i="1"/>
  <c r="R118" i="1" s="1"/>
  <c r="N151" i="1"/>
  <c r="N709" i="1"/>
  <c r="N127" i="1"/>
  <c r="N528" i="1"/>
  <c r="AG130" i="1"/>
  <c r="U200" i="1"/>
  <c r="U201" i="1" s="1"/>
  <c r="S605" i="1"/>
  <c r="Q87" i="1"/>
  <c r="R87" i="1" s="1"/>
  <c r="S283" i="1"/>
  <c r="W646" i="1"/>
  <c r="S375" i="1"/>
  <c r="S559" i="1"/>
  <c r="S421" i="1"/>
  <c r="S628" i="1"/>
  <c r="S536" i="1"/>
  <c r="N98" i="1"/>
  <c r="N235" i="1"/>
  <c r="N597" i="1"/>
  <c r="AE218" i="2"/>
  <c r="AF218" i="2" s="1"/>
  <c r="AM216" i="2"/>
  <c r="AM217" i="2" s="1"/>
  <c r="AT118" i="2"/>
  <c r="N200" i="1"/>
  <c r="AD130" i="1"/>
  <c r="N113" i="1"/>
  <c r="S260" i="1"/>
  <c r="S695" i="1"/>
  <c r="S717" i="1"/>
  <c r="AS118" i="2"/>
  <c r="AC126" i="2"/>
  <c r="AE126" i="2" s="1"/>
  <c r="AF126" i="2" s="1"/>
  <c r="AE379" i="2"/>
  <c r="AH481" i="2"/>
  <c r="AI481" i="2" s="1"/>
  <c r="N402" i="4"/>
  <c r="O402" i="4" s="1"/>
  <c r="N562" i="4"/>
  <c r="O562" i="4" s="1"/>
  <c r="N101" i="4"/>
  <c r="O101" i="4" s="1"/>
  <c r="K136" i="4"/>
  <c r="K218" i="4"/>
  <c r="K331" i="4"/>
  <c r="K539" i="4"/>
  <c r="K150" i="4"/>
  <c r="N597" i="4"/>
  <c r="O597" i="4" s="1"/>
  <c r="Q782" i="1"/>
  <c r="R782" i="1" s="1"/>
  <c r="S783" i="1"/>
  <c r="Y774" i="1" s="1"/>
  <c r="N505" i="1"/>
  <c r="AJ24" i="2"/>
  <c r="AM96" i="2" s="1"/>
  <c r="S352" i="1"/>
  <c r="AD588" i="2"/>
  <c r="AE588" i="2" s="1"/>
  <c r="AH585" i="2"/>
  <c r="AH586" i="2" s="1"/>
  <c r="AH294" i="2"/>
  <c r="AI294" i="2" s="1"/>
  <c r="S102" i="4"/>
  <c r="N141" i="4"/>
  <c r="O141" i="4" s="1"/>
  <c r="N226" i="4"/>
  <c r="O226" i="4" s="1"/>
  <c r="N338" i="4"/>
  <c r="O338" i="4" s="1"/>
  <c r="P515" i="4"/>
  <c r="P582" i="4"/>
  <c r="AI102" i="2"/>
  <c r="AJ102" i="2" s="1"/>
  <c r="AD148" i="2"/>
  <c r="AF148" i="2" s="1"/>
  <c r="AE356" i="2"/>
  <c r="Q71" i="1"/>
  <c r="R71" i="1" s="1"/>
  <c r="U130" i="1"/>
  <c r="S444" i="1"/>
  <c r="AC78" i="2"/>
  <c r="AE78" i="2" s="1"/>
  <c r="AF78" i="2" s="1"/>
  <c r="Q19" i="3"/>
  <c r="R19" i="3" s="1"/>
  <c r="Z130" i="1"/>
  <c r="S467" i="1"/>
  <c r="AD30" i="2"/>
  <c r="AF30" i="2" s="1"/>
  <c r="AH402" i="2"/>
  <c r="AH403" i="2" s="1"/>
  <c r="AE566" i="2"/>
  <c r="AM569" i="2"/>
  <c r="AH705" i="2"/>
  <c r="AI705" i="2" s="1"/>
  <c r="AJ706" i="2"/>
  <c r="AO698" i="2" s="1"/>
  <c r="N89" i="4"/>
  <c r="O89" i="4" s="1"/>
  <c r="N242" i="4"/>
  <c r="O242" i="4" s="1"/>
  <c r="AC112" i="2"/>
  <c r="AE112" i="2" s="1"/>
  <c r="AF112" i="2" s="1"/>
  <c r="N31" i="1"/>
  <c r="S513" i="1"/>
  <c r="AI19" i="2"/>
  <c r="AB102" i="4"/>
  <c r="P371" i="4"/>
  <c r="Q371" i="4" s="1"/>
  <c r="N413" i="1"/>
  <c r="S158" i="3"/>
  <c r="Q289" i="3"/>
  <c r="R289" i="3" s="1"/>
  <c r="N48" i="4"/>
  <c r="O48" i="4" s="1"/>
  <c r="K96" i="4"/>
  <c r="P275" i="4"/>
  <c r="Q275" i="4" s="1"/>
  <c r="N482" i="4"/>
  <c r="O482" i="4" s="1"/>
  <c r="W600" i="1"/>
  <c r="AE632" i="2"/>
  <c r="AE610" i="2"/>
  <c r="V57" i="1"/>
  <c r="R36" i="1"/>
  <c r="V100" i="1" s="1"/>
  <c r="AJ36" i="2"/>
  <c r="AN95" i="2" s="1"/>
  <c r="AN53" i="2"/>
  <c r="R19" i="1"/>
  <c r="U100" i="1" s="1"/>
  <c r="U57" i="1"/>
  <c r="U102" i="4"/>
  <c r="N61" i="4"/>
  <c r="O61" i="4" s="1"/>
  <c r="R23" i="1"/>
  <c r="U101" i="1" s="1"/>
  <c r="AE130" i="1"/>
  <c r="AD46" i="2"/>
  <c r="AF46" i="2" s="1"/>
  <c r="AM160" i="2"/>
  <c r="AM161" i="2" s="1"/>
  <c r="S268" i="3"/>
  <c r="V280" i="3" s="1"/>
  <c r="Q267" i="3"/>
  <c r="R267" i="3" s="1"/>
  <c r="K267" i="4"/>
  <c r="AI83" i="2"/>
  <c r="AJ83" i="2" s="1"/>
  <c r="AI183" i="2"/>
  <c r="AJ183" i="2" s="1"/>
  <c r="AH248" i="2"/>
  <c r="AI248" i="2" s="1"/>
  <c r="AD161" i="2"/>
  <c r="AF161" i="2" s="1"/>
  <c r="AH330" i="2"/>
  <c r="AH331" i="2" s="1"/>
  <c r="AD333" i="2"/>
  <c r="AE333" i="2" s="1"/>
  <c r="N170" i="4"/>
  <c r="O170" i="4" s="1"/>
  <c r="AC102" i="4"/>
  <c r="V130" i="1"/>
  <c r="Q305" i="1"/>
  <c r="R305" i="1" s="1"/>
  <c r="Q397" i="1"/>
  <c r="R397" i="1" s="1"/>
  <c r="Q489" i="1"/>
  <c r="R489" i="1" s="1"/>
  <c r="Q581" i="1"/>
  <c r="R581" i="1" s="1"/>
  <c r="Q672" i="1"/>
  <c r="R672" i="1" s="1"/>
  <c r="Q760" i="1"/>
  <c r="R760" i="1" s="1"/>
  <c r="AC60" i="2"/>
  <c r="AE60" i="2" s="1"/>
  <c r="AF60" i="2" s="1"/>
  <c r="AJ364" i="2"/>
  <c r="AH363" i="2"/>
  <c r="AI363" i="2" s="1"/>
  <c r="AH389" i="2"/>
  <c r="AI389" i="2" s="1"/>
  <c r="AE543" i="2"/>
  <c r="AJ574" i="2"/>
  <c r="AH573" i="2"/>
  <c r="AI573" i="2" s="1"/>
  <c r="AH595" i="2"/>
  <c r="AI595" i="2" s="1"/>
  <c r="AH639" i="2"/>
  <c r="AI639" i="2" s="1"/>
  <c r="AJ640" i="2"/>
  <c r="S89" i="3"/>
  <c r="Q88" i="3"/>
  <c r="R88" i="3" s="1"/>
  <c r="W130" i="1"/>
  <c r="AH225" i="2"/>
  <c r="AI225" i="2" s="1"/>
  <c r="AJ662" i="2"/>
  <c r="AH661" i="2"/>
  <c r="AI661" i="2" s="1"/>
  <c r="O34" i="4"/>
  <c r="S84" i="4" s="1"/>
  <c r="S52" i="4"/>
  <c r="Z102" i="4"/>
  <c r="N125" i="4"/>
  <c r="O125" i="4" s="1"/>
  <c r="K192" i="4"/>
  <c r="P291" i="4"/>
  <c r="Q291" i="4" s="1"/>
  <c r="N290" i="4"/>
  <c r="O290" i="4" s="1"/>
  <c r="AH340" i="2"/>
  <c r="AI340" i="2" s="1"/>
  <c r="AJ341" i="2"/>
  <c r="AH550" i="2"/>
  <c r="AI550" i="2" s="1"/>
  <c r="AJ551" i="2"/>
  <c r="AU118" i="2"/>
  <c r="AE287" i="2"/>
  <c r="P387" i="4"/>
  <c r="Q387" i="4" s="1"/>
  <c r="N386" i="4"/>
  <c r="O386" i="4" s="1"/>
  <c r="AC178" i="2"/>
  <c r="S66" i="3"/>
  <c r="Q65" i="3"/>
  <c r="R65" i="3" s="1"/>
  <c r="Q201" i="3"/>
  <c r="R201" i="3" s="1"/>
  <c r="AC95" i="2"/>
  <c r="AE95" i="2" s="1"/>
  <c r="AF95" i="2" s="1"/>
  <c r="AM191" i="2"/>
  <c r="AM192" i="2" s="1"/>
  <c r="AJ459" i="2"/>
  <c r="T459" i="2"/>
  <c r="AH458" i="2"/>
  <c r="AI458" i="2" s="1"/>
  <c r="Q211" i="4"/>
  <c r="N210" i="4"/>
  <c r="O210" i="4" s="1"/>
  <c r="AF102" i="4"/>
  <c r="P531" i="4"/>
  <c r="N530" i="4"/>
  <c r="O530" i="4" s="1"/>
  <c r="AB130" i="1"/>
  <c r="AX118" i="2"/>
  <c r="AH683" i="2"/>
  <c r="AI683" i="2" s="1"/>
  <c r="K108" i="4"/>
  <c r="P467" i="4"/>
  <c r="N466" i="4"/>
  <c r="O466" i="4" s="1"/>
  <c r="AE405" i="2"/>
  <c r="AH435" i="2"/>
  <c r="AI435" i="2" s="1"/>
  <c r="AJ436" i="2"/>
  <c r="AH504" i="2"/>
  <c r="AI504" i="2" s="1"/>
  <c r="S112" i="3"/>
  <c r="S246" i="3"/>
  <c r="N76" i="4"/>
  <c r="O76" i="4" s="1"/>
  <c r="Q89" i="4"/>
  <c r="R89" i="4" s="1"/>
  <c r="Q198" i="4"/>
  <c r="N322" i="4"/>
  <c r="O322" i="4" s="1"/>
  <c r="N418" i="4"/>
  <c r="O418" i="4" s="1"/>
  <c r="P451" i="4"/>
  <c r="AJ318" i="2"/>
  <c r="AJ413" i="2"/>
  <c r="AJ528" i="2"/>
  <c r="AJ618" i="2"/>
  <c r="S224" i="3"/>
  <c r="O19" i="4" l="1"/>
  <c r="R84" i="4" s="1"/>
  <c r="AJ19" i="2"/>
  <c r="AM95" i="2" s="1"/>
  <c r="AM53" i="2"/>
  <c r="AE178" i="2"/>
  <c r="AF178" i="2" s="1"/>
  <c r="AM175" i="2"/>
  <c r="AM176" i="2" s="1"/>
</calcChain>
</file>

<file path=xl/sharedStrings.xml><?xml version="1.0" encoding="utf-8"?>
<sst xmlns="http://schemas.openxmlformats.org/spreadsheetml/2006/main" count="3872" uniqueCount="119">
  <si>
    <t>Generación 0202</t>
  </si>
  <si>
    <t>Semestres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</si>
  <si>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</si>
  <si>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</si>
  <si>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</si>
  <si>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</si>
  <si>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</si>
  <si>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</si>
  <si>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</si>
  <si>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Ciclo</t>
  </si>
  <si>
    <t>Egresados</t>
  </si>
  <si>
    <t>Generación</t>
  </si>
  <si>
    <t>0202</t>
  </si>
  <si>
    <t>Ciclos</t>
  </si>
  <si>
    <t>0301</t>
  </si>
  <si>
    <t>1 a 2</t>
  </si>
  <si>
    <t>0302</t>
  </si>
  <si>
    <t>2 a 3</t>
  </si>
  <si>
    <t>0401</t>
  </si>
  <si>
    <t>0402</t>
  </si>
  <si>
    <t>0501</t>
  </si>
  <si>
    <t>3 a 4</t>
  </si>
  <si>
    <t>0502</t>
  </si>
  <si>
    <t>4 a 5</t>
  </si>
  <si>
    <t>0601</t>
  </si>
  <si>
    <t>0602</t>
  </si>
  <si>
    <t>0701</t>
  </si>
  <si>
    <t>0702</t>
  </si>
  <si>
    <t>0801</t>
  </si>
  <si>
    <t>0802</t>
  </si>
  <si>
    <t>Generación 0301</t>
  </si>
  <si>
    <t>5 a 6</t>
  </si>
  <si>
    <t>6 a 7</t>
  </si>
  <si>
    <t>7 a 8</t>
  </si>
  <si>
    <t>8 a 9</t>
  </si>
  <si>
    <t>0901</t>
  </si>
  <si>
    <t>0902</t>
  </si>
  <si>
    <t>Generación 0302</t>
  </si>
  <si>
    <t>Índice de Retención</t>
  </si>
  <si>
    <t>Generación 0401</t>
  </si>
  <si>
    <t>Generación 0402</t>
  </si>
  <si>
    <t>Índice de Deserción</t>
  </si>
  <si>
    <t>1001</t>
  </si>
  <si>
    <t>Generación 0501</t>
  </si>
  <si>
    <t>Generación 0502</t>
  </si>
  <si>
    <t>Índice de retencion del 1º al 2º Ciclo (Año)</t>
  </si>
  <si>
    <t>Generación 0601</t>
  </si>
  <si>
    <t>NO HUBO INGRESOS</t>
  </si>
  <si>
    <t>Generación 0602</t>
  </si>
  <si>
    <t>1002</t>
  </si>
  <si>
    <t>1101</t>
  </si>
  <si>
    <t>1102</t>
  </si>
  <si>
    <t>Generación 0701</t>
  </si>
  <si>
    <t>Titulados</t>
  </si>
  <si>
    <t>Tit. Terminal</t>
  </si>
  <si>
    <t>Tit. Egreso</t>
  </si>
  <si>
    <t>Generación 0702</t>
  </si>
  <si>
    <t>1201</t>
  </si>
  <si>
    <t>Generación 0801</t>
  </si>
  <si>
    <t>1202</t>
  </si>
  <si>
    <t>1301</t>
  </si>
  <si>
    <t>1302</t>
  </si>
  <si>
    <t>1401</t>
  </si>
  <si>
    <t>Generación 0802</t>
  </si>
  <si>
    <t>Generación 0901</t>
  </si>
  <si>
    <t>Generación 0902</t>
  </si>
  <si>
    <t>1402</t>
  </si>
  <si>
    <t>1501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</si>
  <si>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</si>
  <si>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</si>
  <si>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</si>
  <si>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</si>
  <si>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</si>
  <si>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</si>
  <si>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</si>
  <si>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</si>
  <si>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</si>
  <si>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</si>
  <si>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</si>
  <si>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</si>
  <si>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1502</t>
  </si>
  <si>
    <t>1601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</si>
  <si>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</si>
  <si>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</si>
  <si>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</si>
  <si>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</si>
  <si>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</si>
  <si>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</si>
  <si>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</si>
  <si>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</si>
  <si>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</si>
  <si>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</si>
  <si>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</si>
  <si>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</si>
  <si>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</si>
  <si>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Personal</t>
  </si>
  <si>
    <t>Total</t>
  </si>
  <si>
    <t>Admón Aeroportuaria</t>
  </si>
  <si>
    <t>Calidad</t>
  </si>
  <si>
    <t>Mercadotecnia</t>
  </si>
  <si>
    <t>Finanzas</t>
  </si>
  <si>
    <t>Total AE</t>
  </si>
  <si>
    <t>Generación 0901 NO HUBO INGRESOS</t>
  </si>
  <si>
    <t>Generación 1001 NO HUBO INGRESOS</t>
  </si>
  <si>
    <t>No hubo ingresos 1401</t>
  </si>
  <si>
    <t>No hubo ingresos</t>
  </si>
  <si>
    <t>2402</t>
  </si>
  <si>
    <t>2501</t>
  </si>
  <si>
    <t>2502</t>
  </si>
  <si>
    <t>2301</t>
  </si>
  <si>
    <t>2302</t>
  </si>
  <si>
    <t>2602</t>
  </si>
  <si>
    <t>2701</t>
  </si>
  <si>
    <t>2702</t>
  </si>
  <si>
    <t>2601</t>
  </si>
  <si>
    <t>2401</t>
  </si>
  <si>
    <t>2801</t>
  </si>
  <si>
    <t>2802</t>
  </si>
  <si>
    <t>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</si>
</sst>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b/>
      <sz val="20"/>
      <color rgb="FFFF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79">
    <xf numFmtId="0" fontId="0" fillId="0" borderId="0" xfId="0" applyFont="1" applyAlignment="1"/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3" xfId="0" applyFont="1" applyBorder="1"/>
    <xf numFmtId="0" fontId="1" fillId="0" borderId="3" xfId="0" applyFont="1" applyBorder="1"/>
    <xf numFmtId="0" fontId="3" fillId="2" borderId="4" xfId="0" applyFont="1" applyFill="1" applyBorder="1"/>
    <xf numFmtId="10" fontId="1" fillId="0" borderId="5" xfId="0" applyNumberFormat="1" applyFont="1" applyBorder="1"/>
    <xf numFmtId="0" fontId="1" fillId="0" borderId="5" xfId="0" applyFont="1" applyBorder="1"/>
    <xf numFmtId="10" fontId="1" fillId="0" borderId="6" xfId="0" applyNumberFormat="1" applyFont="1" applyBorder="1"/>
    <xf numFmtId="1" fontId="1" fillId="0" borderId="0" xfId="0" applyNumberFormat="1" applyFont="1"/>
    <xf numFmtId="9" fontId="3" fillId="0" borderId="7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2" borderId="2" xfId="0" applyFont="1" applyFill="1" applyBorder="1"/>
    <xf numFmtId="1" fontId="3" fillId="3" borderId="8" xfId="0" applyNumberFormat="1" applyFont="1" applyFill="1" applyBorder="1"/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" fillId="2" borderId="8" xfId="0" applyFont="1" applyFill="1" applyBorder="1"/>
    <xf numFmtId="0" fontId="1" fillId="3" borderId="8" xfId="0" applyFont="1" applyFill="1" applyBorder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0" applyNumberFormat="1" applyFont="1"/>
    <xf numFmtId="49" fontId="1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9" fontId="6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" fontId="12" fillId="4" borderId="15" xfId="0" applyNumberFormat="1" applyFont="1" applyFill="1" applyBorder="1" applyAlignment="1">
      <alignment horizontal="center" vertical="center"/>
    </xf>
    <xf numFmtId="10" fontId="11" fillId="0" borderId="1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0" fontId="11" fillId="0" borderId="2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0" fontId="1" fillId="0" borderId="10" xfId="0" applyNumberFormat="1" applyFont="1" applyBorder="1"/>
    <xf numFmtId="0" fontId="1" fillId="0" borderId="10" xfId="0" applyFont="1" applyBorder="1"/>
    <xf numFmtId="0" fontId="1" fillId="0" borderId="17" xfId="0" applyFont="1" applyBorder="1"/>
    <xf numFmtId="0" fontId="9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" fontId="3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/>
    </xf>
    <xf numFmtId="0" fontId="14" fillId="2" borderId="8" xfId="0" applyFont="1" applyFill="1" applyBorder="1" applyAlignment="1">
      <alignment textRotation="255" wrapText="1"/>
    </xf>
    <xf numFmtId="0" fontId="14" fillId="2" borderId="8" xfId="0" applyFont="1" applyFill="1" applyBorder="1" applyAlignment="1">
      <alignment textRotation="255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8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/>
    </xf>
    <xf numFmtId="10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10" fontId="3" fillId="0" borderId="6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10" fontId="1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5" fillId="0" borderId="10" xfId="0" applyFont="1" applyBorder="1"/>
    <xf numFmtId="9" fontId="0" fillId="0" borderId="0" xfId="0" applyNumberFormat="1" applyFont="1" applyAlignment="1"/>
    <xf numFmtId="10" fontId="0" fillId="0" borderId="0" xfId="0" applyNumberFormat="1" applyFont="1" applyAlignment="1"/>
    <xf numFmtId="0" fontId="0" fillId="0" borderId="0" xfId="0" applyFont="1" applyAlignment="1"/>
    <xf numFmtId="164" fontId="0" fillId="0" borderId="0" xfId="0" applyNumberFormat="1" applyFont="1" applyAlignment="1"/>
    <xf numFmtId="9" fontId="17" fillId="0" borderId="0" xfId="1" applyFont="1" applyAlignment="1"/>
    <xf numFmtId="9" fontId="18" fillId="0" borderId="0" xfId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/>
    <xf numFmtId="49" fontId="7" fillId="0" borderId="1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0" fontId="11" fillId="0" borderId="13" xfId="0" applyNumberFormat="1" applyFont="1" applyBorder="1" applyAlignment="1">
      <alignment horizontal="center" vertical="center"/>
    </xf>
    <xf numFmtId="10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10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10" fontId="11" fillId="0" borderId="18" xfId="0" applyNumberFormat="1" applyFont="1" applyBorder="1" applyAlignment="1">
      <alignment horizontal="center" vertical="center"/>
    </xf>
    <xf numFmtId="10" fontId="11" fillId="0" borderId="1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11" fillId="0" borderId="21" xfId="0" applyNumberFormat="1" applyFont="1" applyBorder="1" applyAlignment="1">
      <alignment horizontal="center" vertical="center"/>
    </xf>
    <xf numFmtId="10" fontId="11" fillId="0" borderId="11" xfId="0" applyNumberFormat="1" applyFont="1" applyBorder="1" applyAlignment="1">
      <alignment horizontal="center" vertical="center"/>
    </xf>
    <xf numFmtId="1" fontId="12" fillId="4" borderId="14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1" fontId="12" fillId="3" borderId="24" xfId="0" applyNumberFormat="1" applyFont="1" applyFill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0" borderId="8" xfId="0" applyFont="1" applyBorder="1"/>
    <xf numFmtId="0" fontId="7" fillId="0" borderId="8" xfId="0" applyFont="1" applyBorder="1"/>
    <xf numFmtId="0" fontId="20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10" fontId="11" fillId="0" borderId="17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0" fillId="0" borderId="2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/>
    <xf numFmtId="10" fontId="3" fillId="0" borderId="9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4" fillId="0" borderId="10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3" fillId="0" borderId="0" xfId="0" applyFont="1" applyAlignment="1">
      <alignment horizontal="center" textRotation="255" wrapText="1"/>
    </xf>
    <xf numFmtId="0" fontId="0" fillId="0" borderId="0" xfId="0" applyFont="1" applyAlignment="1"/>
    <xf numFmtId="0" fontId="13" fillId="0" borderId="0" xfId="0" applyFont="1" applyAlignment="1">
      <alignment horizontal="center" textRotation="255"/>
    </xf>
    <xf numFmtId="0" fontId="14" fillId="0" borderId="0" xfId="0" applyFont="1" applyAlignment="1">
      <alignment horizontal="center" textRotation="255"/>
    </xf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148CF-D7AD-4ECD-A7D6-F44F813D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32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2E9FD3-9BEF-4DE0-98A7-D75651FCC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2E42D7-2A9F-4D15-B53F-A11B0CC19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706171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A73C23-9D76-4070-B081-0536814C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G23088"/>
  <sheetViews>
    <sheetView tabSelected="1" topLeftCell="A733" workbookViewId="0">
      <selection activeCell="O749" sqref="O749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98" bestFit="1" customWidth="1"/>
    <col min="12" max="18" width="12.85546875" customWidth="1"/>
    <col min="19" max="19" width="10" customWidth="1"/>
    <col min="20" max="20" width="6.85546875" customWidth="1"/>
    <col min="21" max="21" width="7.5703125" customWidth="1"/>
    <col min="22" max="33" width="10" customWidth="1"/>
  </cols>
  <sheetData>
    <row r="1" spans="1:22" s="153" customFormat="1" ht="15" customHeight="1" x14ac:dyDescent="0.2">
      <c r="K1" s="98"/>
    </row>
    <row r="2" spans="1:22" s="153" customFormat="1" ht="15" customHeight="1" x14ac:dyDescent="0.2">
      <c r="K2" s="98"/>
    </row>
    <row r="3" spans="1:22" s="153" customFormat="1" ht="15" customHeight="1" x14ac:dyDescent="0.2">
      <c r="K3" s="98"/>
    </row>
    <row r="4" spans="1:22" s="153" customFormat="1" ht="15" customHeight="1" x14ac:dyDescent="0.2">
      <c r="K4" s="98"/>
    </row>
    <row r="5" spans="1:22" s="153" customFormat="1" ht="15" customHeight="1" x14ac:dyDescent="0.2">
      <c r="K5" s="98"/>
    </row>
    <row r="6" spans="1:22" s="153" customFormat="1" ht="15" customHeight="1" x14ac:dyDescent="0.2">
      <c r="K6" s="98"/>
    </row>
    <row r="7" spans="1:22" s="153" customFormat="1" ht="15" customHeight="1" x14ac:dyDescent="0.2">
      <c r="K7" s="98"/>
    </row>
    <row r="8" spans="1:22" s="153" customFormat="1" ht="15" customHeight="1" x14ac:dyDescent="0.2">
      <c r="K8" s="98"/>
    </row>
    <row r="9" spans="1:22" s="153" customFormat="1" ht="15" customHeight="1" x14ac:dyDescent="0.2">
      <c r="K9" s="98"/>
    </row>
    <row r="10" spans="1:22" s="153" customFormat="1" ht="15" customHeight="1" x14ac:dyDescent="0.2">
      <c r="K10" s="98"/>
    </row>
    <row r="11" spans="1:22" s="153" customFormat="1" ht="15" customHeight="1" x14ac:dyDescent="0.2">
      <c r="K11" s="98"/>
    </row>
    <row r="12" spans="1:22" s="153" customFormat="1" ht="12.75" x14ac:dyDescent="0.2">
      <c r="K12" s="98"/>
    </row>
    <row r="13" spans="1:22" s="153" customFormat="1" ht="12.75" x14ac:dyDescent="0.2">
      <c r="K13" s="98"/>
    </row>
    <row r="14" spans="1:22" ht="12.75" x14ac:dyDescent="0.2">
      <c r="K14" s="97"/>
      <c r="L14" s="2"/>
      <c r="M14" s="2"/>
      <c r="O14" s="2"/>
    </row>
    <row r="15" spans="1:22" ht="12.75" customHeight="1" x14ac:dyDescent="0.3">
      <c r="A15" s="3" t="s">
        <v>0</v>
      </c>
      <c r="L15" s="2"/>
      <c r="M15" s="2"/>
      <c r="O15" s="2"/>
    </row>
    <row r="16" spans="1:22" ht="25.5" customHeight="1" x14ac:dyDescent="0.2">
      <c r="B16" s="170" t="s">
        <v>1</v>
      </c>
      <c r="C16" s="171"/>
      <c r="D16" s="171"/>
      <c r="E16" s="171"/>
      <c r="F16" s="171"/>
      <c r="G16" s="171"/>
      <c r="H16" s="171"/>
      <c r="I16" s="171"/>
      <c r="J16" s="171"/>
      <c r="L16" s="4" t="s">
        <v>2</v>
      </c>
      <c r="M16" s="4" t="s">
        <v>3</v>
      </c>
      <c r="N16" s="5" t="s">
        <v>4</v>
      </c>
      <c r="O16" s="4" t="s">
        <v>5</v>
      </c>
      <c r="P16" s="6" t="s">
        <v>6</v>
      </c>
      <c r="Q16" s="6" t="s">
        <v>7</v>
      </c>
      <c r="R16" s="7" t="s">
        <v>8</v>
      </c>
      <c r="U16" s="8" t="s">
        <v>5</v>
      </c>
      <c r="V16" s="8"/>
    </row>
    <row r="17" spans="1:24" ht="12.75" customHeight="1" x14ac:dyDescent="0.2">
      <c r="A17" s="9" t="s">
        <v>9</v>
      </c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99" t="s">
        <v>10</v>
      </c>
      <c r="L17" s="12"/>
      <c r="M17" s="12"/>
      <c r="N17" s="13"/>
      <c r="O17" s="14"/>
      <c r="P17" s="15"/>
      <c r="Q17" s="15"/>
      <c r="R17" s="2"/>
      <c r="U17" s="16" t="s">
        <v>11</v>
      </c>
      <c r="V17" s="17"/>
      <c r="W17" s="8"/>
      <c r="X17" s="8"/>
    </row>
    <row r="18" spans="1:24" ht="12.75" customHeight="1" x14ac:dyDescent="0.2">
      <c r="A18" s="18" t="s">
        <v>12</v>
      </c>
      <c r="B18" s="19">
        <v>41</v>
      </c>
      <c r="C18" s="19"/>
      <c r="D18" s="19"/>
      <c r="E18" s="19"/>
      <c r="F18" s="19"/>
      <c r="G18" s="19"/>
      <c r="H18" s="19"/>
      <c r="I18" s="19"/>
      <c r="J18" s="19"/>
      <c r="K18" s="100"/>
      <c r="L18" s="12"/>
      <c r="M18" s="12"/>
      <c r="N18" s="13"/>
      <c r="O18" s="14"/>
      <c r="P18" s="21">
        <f>B18</f>
        <v>41</v>
      </c>
      <c r="Q18" s="15"/>
      <c r="R18" s="2"/>
      <c r="T18" s="22" t="s">
        <v>13</v>
      </c>
      <c r="U18" s="23" t="s">
        <v>12</v>
      </c>
      <c r="V18" s="23" t="s">
        <v>14</v>
      </c>
      <c r="W18" s="17"/>
      <c r="X18" s="17"/>
    </row>
    <row r="19" spans="1:24" ht="12.75" customHeight="1" x14ac:dyDescent="0.2">
      <c r="A19" s="24" t="s">
        <v>14</v>
      </c>
      <c r="B19" s="1"/>
      <c r="C19" s="1">
        <v>23</v>
      </c>
      <c r="D19" s="1"/>
      <c r="E19" s="1"/>
      <c r="F19" s="1"/>
      <c r="G19" s="1"/>
      <c r="H19" s="1"/>
      <c r="I19" s="1"/>
      <c r="J19" s="1"/>
      <c r="K19" s="101"/>
      <c r="L19" s="2"/>
      <c r="M19" s="2"/>
      <c r="N19" s="1"/>
      <c r="O19" s="14">
        <f>C19/B18</f>
        <v>0.56097560975609762</v>
      </c>
      <c r="P19" s="26">
        <v>23</v>
      </c>
      <c r="Q19" s="27">
        <f t="shared" ref="Q19:Q26" si="0">P19/P18</f>
        <v>0.56097560975609762</v>
      </c>
      <c r="R19" s="2">
        <f t="shared" ref="R19:R26" si="1">100%-Q19</f>
        <v>0.43902439024390238</v>
      </c>
      <c r="T19" s="28" t="s">
        <v>15</v>
      </c>
      <c r="U19" s="2">
        <f>O19</f>
        <v>0.56097560975609762</v>
      </c>
      <c r="V19" s="2">
        <f>O36</f>
        <v>0.72222222222222221</v>
      </c>
    </row>
    <row r="20" spans="1:24" ht="12.75" customHeight="1" x14ac:dyDescent="0.2">
      <c r="A20" s="24" t="s">
        <v>16</v>
      </c>
      <c r="B20" s="1"/>
      <c r="C20" s="1"/>
      <c r="D20" s="1">
        <v>17</v>
      </c>
      <c r="E20" s="1"/>
      <c r="F20" s="1"/>
      <c r="G20" s="1"/>
      <c r="H20" s="1"/>
      <c r="I20" s="1"/>
      <c r="J20" s="1"/>
      <c r="K20" s="101"/>
      <c r="L20" s="2"/>
      <c r="M20" s="2"/>
      <c r="N20" s="1"/>
      <c r="O20" s="14">
        <f>D20/C19</f>
        <v>0.73913043478260865</v>
      </c>
      <c r="P20" s="26">
        <v>19</v>
      </c>
      <c r="Q20" s="27">
        <f t="shared" si="0"/>
        <v>0.82608695652173914</v>
      </c>
      <c r="R20" s="2">
        <f t="shared" si="1"/>
        <v>0.17391304347826086</v>
      </c>
      <c r="T20" s="28" t="s">
        <v>17</v>
      </c>
      <c r="U20" s="2"/>
    </row>
    <row r="21" spans="1:24" ht="12.75" customHeight="1" x14ac:dyDescent="0.2">
      <c r="A21" s="24" t="s">
        <v>18</v>
      </c>
      <c r="B21" s="1"/>
      <c r="C21" s="1"/>
      <c r="D21" s="1"/>
      <c r="E21" s="1">
        <v>13</v>
      </c>
      <c r="F21" s="1"/>
      <c r="G21" s="1"/>
      <c r="H21" s="1"/>
      <c r="I21" s="1"/>
      <c r="J21" s="1"/>
      <c r="K21" s="101"/>
      <c r="L21" s="2"/>
      <c r="M21" s="2"/>
      <c r="N21" s="1"/>
      <c r="O21" s="14">
        <f>E21/D20</f>
        <v>0.76470588235294112</v>
      </c>
      <c r="P21" s="26">
        <v>16</v>
      </c>
      <c r="Q21" s="27">
        <f t="shared" si="0"/>
        <v>0.84210526315789469</v>
      </c>
      <c r="R21" s="2">
        <f t="shared" si="1"/>
        <v>0.15789473684210531</v>
      </c>
      <c r="T21" s="28"/>
      <c r="U21" s="2"/>
    </row>
    <row r="22" spans="1:24" ht="12.75" customHeight="1" x14ac:dyDescent="0.2">
      <c r="A22" s="24" t="s">
        <v>19</v>
      </c>
      <c r="B22" s="1"/>
      <c r="C22" s="1"/>
      <c r="D22" s="1"/>
      <c r="E22" s="1"/>
      <c r="F22" s="1">
        <v>9</v>
      </c>
      <c r="G22" s="1"/>
      <c r="H22" s="1"/>
      <c r="I22" s="1"/>
      <c r="J22" s="1"/>
      <c r="K22" s="101"/>
      <c r="L22" s="2"/>
      <c r="M22" s="2"/>
      <c r="N22" s="1"/>
      <c r="O22" s="14">
        <f>F22/E21</f>
        <v>0.69230769230769229</v>
      </c>
      <c r="P22" s="26">
        <v>11</v>
      </c>
      <c r="Q22" s="27">
        <f t="shared" si="0"/>
        <v>0.6875</v>
      </c>
      <c r="R22" s="2">
        <f t="shared" si="1"/>
        <v>0.3125</v>
      </c>
      <c r="T22" s="28"/>
      <c r="U22" s="2"/>
    </row>
    <row r="23" spans="1:24" ht="12.75" customHeight="1" x14ac:dyDescent="0.2">
      <c r="A23" s="24" t="s">
        <v>20</v>
      </c>
      <c r="G23" s="1">
        <v>9</v>
      </c>
      <c r="K23" s="101"/>
      <c r="L23" s="2"/>
      <c r="M23" s="2"/>
      <c r="O23" s="14">
        <f>G23/F22</f>
        <v>1</v>
      </c>
      <c r="P23" s="26">
        <v>11</v>
      </c>
      <c r="Q23" s="27">
        <f t="shared" si="0"/>
        <v>1</v>
      </c>
      <c r="R23" s="2">
        <f t="shared" si="1"/>
        <v>0</v>
      </c>
      <c r="T23" s="28" t="s">
        <v>21</v>
      </c>
    </row>
    <row r="24" spans="1:24" ht="12.75" customHeight="1" x14ac:dyDescent="0.2">
      <c r="A24" s="24" t="s">
        <v>22</v>
      </c>
      <c r="H24" s="1">
        <v>9</v>
      </c>
      <c r="K24" s="101"/>
      <c r="L24" s="2"/>
      <c r="M24" s="2"/>
      <c r="O24" s="2">
        <f>H24/G23</f>
        <v>1</v>
      </c>
      <c r="P24" s="26">
        <v>12</v>
      </c>
      <c r="Q24" s="27">
        <f t="shared" si="0"/>
        <v>1.0909090909090908</v>
      </c>
      <c r="R24" s="2">
        <f t="shared" si="1"/>
        <v>-9.0909090909090828E-2</v>
      </c>
      <c r="T24" s="28" t="s">
        <v>23</v>
      </c>
    </row>
    <row r="25" spans="1:24" ht="12.75" customHeight="1" x14ac:dyDescent="0.2">
      <c r="A25" s="24" t="s">
        <v>24</v>
      </c>
      <c r="I25" s="1">
        <v>8</v>
      </c>
      <c r="K25" s="101"/>
      <c r="L25" s="2"/>
      <c r="M25" s="2"/>
      <c r="O25" s="2">
        <f>I25/H24</f>
        <v>0.88888888888888884</v>
      </c>
      <c r="P25" s="26">
        <v>10</v>
      </c>
      <c r="Q25" s="27">
        <f t="shared" si="0"/>
        <v>0.83333333333333337</v>
      </c>
      <c r="R25" s="2">
        <f t="shared" si="1"/>
        <v>0.16666666666666663</v>
      </c>
      <c r="T25" s="28"/>
    </row>
    <row r="26" spans="1:24" ht="12.75" customHeight="1" x14ac:dyDescent="0.2">
      <c r="A26" s="24" t="s">
        <v>25</v>
      </c>
      <c r="J26" s="1">
        <v>8</v>
      </c>
      <c r="K26" s="101">
        <v>8</v>
      </c>
      <c r="L26" s="2"/>
      <c r="M26" s="2"/>
      <c r="O26" s="2">
        <f>J26/I25</f>
        <v>1</v>
      </c>
      <c r="P26" s="26">
        <v>8</v>
      </c>
      <c r="Q26" s="27">
        <f t="shared" si="0"/>
        <v>0.8</v>
      </c>
      <c r="R26" s="2">
        <f t="shared" si="1"/>
        <v>0.19999999999999996</v>
      </c>
      <c r="T26" s="28"/>
    </row>
    <row r="27" spans="1:24" ht="12.75" customHeight="1" x14ac:dyDescent="0.2">
      <c r="A27" s="24" t="s">
        <v>26</v>
      </c>
      <c r="I27" s="1">
        <v>1</v>
      </c>
      <c r="K27" s="101"/>
      <c r="L27" s="2"/>
      <c r="M27" s="2"/>
      <c r="O27" s="2"/>
      <c r="P27" s="26">
        <v>2</v>
      </c>
      <c r="Q27" s="27"/>
      <c r="R27" s="2"/>
      <c r="T27" s="28"/>
    </row>
    <row r="28" spans="1:24" ht="12.75" customHeight="1" x14ac:dyDescent="0.2">
      <c r="A28" s="24" t="s">
        <v>27</v>
      </c>
      <c r="J28" s="1">
        <v>1</v>
      </c>
      <c r="K28" s="101">
        <v>1</v>
      </c>
      <c r="L28" s="2"/>
      <c r="M28" s="2"/>
      <c r="O28" s="2"/>
      <c r="P28" s="26">
        <v>2</v>
      </c>
      <c r="Q28" s="27"/>
      <c r="R28" s="2"/>
      <c r="T28" s="28"/>
    </row>
    <row r="29" spans="1:24" ht="12.75" customHeight="1" x14ac:dyDescent="0.2">
      <c r="A29" s="24" t="s">
        <v>28</v>
      </c>
      <c r="J29" s="1">
        <v>1</v>
      </c>
      <c r="K29" s="101"/>
      <c r="L29" s="2"/>
      <c r="M29" s="2"/>
      <c r="O29" s="2"/>
      <c r="P29" s="26">
        <v>1</v>
      </c>
      <c r="Q29" s="27"/>
      <c r="R29" s="2"/>
      <c r="T29" s="28"/>
    </row>
    <row r="30" spans="1:24" ht="12.75" customHeight="1" x14ac:dyDescent="0.2">
      <c r="A30" s="24" t="s">
        <v>29</v>
      </c>
      <c r="J30" s="1">
        <v>1</v>
      </c>
      <c r="K30" s="101"/>
      <c r="L30" s="2"/>
      <c r="M30" s="2"/>
      <c r="O30" s="2"/>
      <c r="P30" s="26">
        <v>1</v>
      </c>
      <c r="Q30" s="27"/>
      <c r="R30" s="2"/>
      <c r="T30" s="28"/>
    </row>
    <row r="31" spans="1:24" ht="12.75" customHeight="1" x14ac:dyDescent="0.2">
      <c r="A31" s="24"/>
      <c r="K31" s="97">
        <f>SUM(K26:K29)</f>
        <v>9</v>
      </c>
      <c r="L31" s="2">
        <f>K26/B18</f>
        <v>0.1951219512195122</v>
      </c>
      <c r="M31" s="2">
        <f>K31/B18</f>
        <v>0.21951219512195122</v>
      </c>
      <c r="N31" s="2">
        <f>M31-L31</f>
        <v>2.4390243902439018E-2</v>
      </c>
      <c r="O31" s="2"/>
      <c r="T31" s="28"/>
    </row>
    <row r="32" spans="1:24" ht="12.75" customHeight="1" x14ac:dyDescent="0.3">
      <c r="A32" s="3" t="s">
        <v>30</v>
      </c>
      <c r="L32" s="2"/>
      <c r="M32" s="2"/>
      <c r="O32" s="2"/>
      <c r="T32" s="28" t="s">
        <v>31</v>
      </c>
    </row>
    <row r="33" spans="1:20" ht="25.5" customHeight="1" x14ac:dyDescent="0.2">
      <c r="B33" s="170" t="s">
        <v>1</v>
      </c>
      <c r="C33" s="171"/>
      <c r="D33" s="171"/>
      <c r="E33" s="171"/>
      <c r="F33" s="171"/>
      <c r="G33" s="171"/>
      <c r="H33" s="171"/>
      <c r="I33" s="171"/>
      <c r="J33" s="171"/>
      <c r="L33" s="4" t="s">
        <v>2</v>
      </c>
      <c r="M33" s="4" t="s">
        <v>3</v>
      </c>
      <c r="N33" s="5" t="s">
        <v>4</v>
      </c>
      <c r="O33" s="4" t="s">
        <v>5</v>
      </c>
      <c r="P33" s="6" t="s">
        <v>6</v>
      </c>
      <c r="Q33" s="6" t="s">
        <v>7</v>
      </c>
      <c r="R33" s="7" t="s">
        <v>8</v>
      </c>
      <c r="T33" s="18" t="s">
        <v>32</v>
      </c>
    </row>
    <row r="34" spans="1:20" ht="12.75" customHeight="1" x14ac:dyDescent="0.2">
      <c r="A34" s="9" t="s">
        <v>9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99" t="s">
        <v>10</v>
      </c>
      <c r="L34" s="12"/>
      <c r="M34" s="12"/>
      <c r="N34" s="13"/>
      <c r="O34" s="14"/>
      <c r="P34" s="15"/>
      <c r="Q34" s="15"/>
      <c r="R34" s="2"/>
      <c r="T34" s="18" t="s">
        <v>33</v>
      </c>
    </row>
    <row r="35" spans="1:20" ht="12.75" customHeight="1" x14ac:dyDescent="0.2">
      <c r="A35" s="24" t="s">
        <v>14</v>
      </c>
      <c r="B35" s="19">
        <v>18</v>
      </c>
      <c r="C35" s="19"/>
      <c r="D35" s="19"/>
      <c r="E35" s="19"/>
      <c r="F35" s="19"/>
      <c r="G35" s="19"/>
      <c r="H35" s="19"/>
      <c r="I35" s="19"/>
      <c r="J35" s="19"/>
      <c r="K35" s="101"/>
      <c r="L35" s="12"/>
      <c r="M35" s="12"/>
      <c r="N35" s="13"/>
      <c r="O35" s="14"/>
      <c r="P35" s="21">
        <f>B35</f>
        <v>18</v>
      </c>
      <c r="Q35" s="15"/>
      <c r="R35" s="2"/>
      <c r="T35" s="18" t="s">
        <v>34</v>
      </c>
    </row>
    <row r="36" spans="1:20" ht="12.75" customHeight="1" x14ac:dyDescent="0.2">
      <c r="A36" s="24" t="s">
        <v>16</v>
      </c>
      <c r="C36" s="1">
        <v>13</v>
      </c>
      <c r="K36" s="101"/>
      <c r="L36" s="2"/>
      <c r="M36" s="2"/>
      <c r="O36" s="14">
        <f>C36/B35</f>
        <v>0.72222222222222221</v>
      </c>
      <c r="P36" s="26">
        <v>14</v>
      </c>
      <c r="Q36" s="27">
        <f t="shared" ref="Q36:Q43" si="2">P36/P35</f>
        <v>0.77777777777777779</v>
      </c>
      <c r="R36" s="2">
        <f t="shared" ref="R36:R43" si="3">100%-Q36</f>
        <v>0.22222222222222221</v>
      </c>
    </row>
    <row r="37" spans="1:20" ht="12.75" customHeight="1" x14ac:dyDescent="0.2">
      <c r="A37" s="24" t="s">
        <v>18</v>
      </c>
      <c r="D37" s="1">
        <v>12</v>
      </c>
      <c r="K37" s="101"/>
      <c r="L37" s="2"/>
      <c r="M37" s="2"/>
      <c r="O37" s="14">
        <f>D37/C36</f>
        <v>0.92307692307692313</v>
      </c>
      <c r="P37" s="26">
        <v>13</v>
      </c>
      <c r="Q37" s="27">
        <f t="shared" si="2"/>
        <v>0.9285714285714286</v>
      </c>
      <c r="R37" s="2">
        <f t="shared" si="3"/>
        <v>7.1428571428571397E-2</v>
      </c>
    </row>
    <row r="38" spans="1:20" ht="12.75" customHeight="1" x14ac:dyDescent="0.2">
      <c r="A38" s="24" t="s">
        <v>19</v>
      </c>
      <c r="E38" s="1">
        <v>7</v>
      </c>
      <c r="K38" s="101"/>
      <c r="L38" s="2"/>
      <c r="M38" s="2"/>
      <c r="O38" s="14">
        <f>E38/D37</f>
        <v>0.58333333333333337</v>
      </c>
      <c r="P38" s="26">
        <v>11</v>
      </c>
      <c r="Q38" s="27">
        <f t="shared" si="2"/>
        <v>0.84615384615384615</v>
      </c>
      <c r="R38" s="2">
        <f t="shared" si="3"/>
        <v>0.15384615384615385</v>
      </c>
    </row>
    <row r="39" spans="1:20" ht="12.75" customHeight="1" x14ac:dyDescent="0.2">
      <c r="A39" s="24" t="s">
        <v>20</v>
      </c>
      <c r="F39" s="1">
        <v>7</v>
      </c>
      <c r="K39" s="101"/>
      <c r="L39" s="2"/>
      <c r="M39" s="2"/>
      <c r="O39" s="14">
        <f>F39/E38</f>
        <v>1</v>
      </c>
      <c r="P39" s="26">
        <v>10</v>
      </c>
      <c r="Q39" s="27">
        <f t="shared" si="2"/>
        <v>0.90909090909090906</v>
      </c>
      <c r="R39" s="2">
        <f t="shared" si="3"/>
        <v>9.0909090909090939E-2</v>
      </c>
    </row>
    <row r="40" spans="1:20" ht="12.75" customHeight="1" x14ac:dyDescent="0.2">
      <c r="A40" s="24" t="s">
        <v>22</v>
      </c>
      <c r="G40" s="1">
        <v>5</v>
      </c>
      <c r="K40" s="101"/>
      <c r="L40" s="2"/>
      <c r="M40" s="2"/>
      <c r="O40" s="14">
        <f>G40/F39</f>
        <v>0.7142857142857143</v>
      </c>
      <c r="P40" s="26">
        <v>9</v>
      </c>
      <c r="Q40" s="27">
        <f t="shared" si="2"/>
        <v>0.9</v>
      </c>
      <c r="R40" s="2">
        <f t="shared" si="3"/>
        <v>9.9999999999999978E-2</v>
      </c>
    </row>
    <row r="41" spans="1:20" ht="12.75" customHeight="1" x14ac:dyDescent="0.2">
      <c r="A41" s="24" t="s">
        <v>24</v>
      </c>
      <c r="H41" s="1">
        <v>5</v>
      </c>
      <c r="K41" s="101"/>
      <c r="L41" s="2"/>
      <c r="M41" s="2"/>
      <c r="O41" s="2">
        <f>H41/G40</f>
        <v>1</v>
      </c>
      <c r="P41" s="26">
        <v>8</v>
      </c>
      <c r="Q41" s="27">
        <f t="shared" si="2"/>
        <v>0.88888888888888884</v>
      </c>
      <c r="R41" s="2">
        <f t="shared" si="3"/>
        <v>0.11111111111111116</v>
      </c>
    </row>
    <row r="42" spans="1:20" ht="12.75" customHeight="1" x14ac:dyDescent="0.2">
      <c r="A42" s="24" t="s">
        <v>25</v>
      </c>
      <c r="I42" s="1">
        <v>5</v>
      </c>
      <c r="K42" s="101"/>
      <c r="L42" s="2"/>
      <c r="M42" s="2"/>
      <c r="O42" s="2">
        <f>I42/H41</f>
        <v>1</v>
      </c>
      <c r="P42" s="26">
        <v>7</v>
      </c>
      <c r="Q42" s="27">
        <f t="shared" si="2"/>
        <v>0.875</v>
      </c>
      <c r="R42" s="2">
        <f t="shared" si="3"/>
        <v>0.125</v>
      </c>
    </row>
    <row r="43" spans="1:20" ht="12.75" customHeight="1" x14ac:dyDescent="0.2">
      <c r="A43" s="24" t="s">
        <v>26</v>
      </c>
      <c r="J43" s="1">
        <v>5</v>
      </c>
      <c r="K43" s="101">
        <v>5</v>
      </c>
      <c r="L43" s="2"/>
      <c r="M43" s="2"/>
      <c r="O43" s="2">
        <f>J43/I42</f>
        <v>1</v>
      </c>
      <c r="P43" s="26">
        <v>7</v>
      </c>
      <c r="Q43" s="27">
        <f t="shared" si="2"/>
        <v>1</v>
      </c>
      <c r="R43" s="2">
        <f t="shared" si="3"/>
        <v>0</v>
      </c>
    </row>
    <row r="44" spans="1:20" ht="12.75" customHeight="1" x14ac:dyDescent="0.2">
      <c r="A44" s="24" t="s">
        <v>27</v>
      </c>
      <c r="J44" s="1">
        <v>2</v>
      </c>
      <c r="K44" s="101">
        <v>2</v>
      </c>
      <c r="L44" s="2"/>
      <c r="M44" s="2"/>
      <c r="O44" s="2"/>
      <c r="P44" s="26">
        <v>2</v>
      </c>
      <c r="Q44" s="27"/>
      <c r="R44" s="2"/>
    </row>
    <row r="45" spans="1:20" ht="12.75" customHeight="1" x14ac:dyDescent="0.2">
      <c r="A45" s="24" t="s">
        <v>28</v>
      </c>
      <c r="K45" s="101"/>
      <c r="L45" s="2"/>
      <c r="M45" s="2"/>
      <c r="O45" s="2"/>
      <c r="P45" s="26"/>
      <c r="Q45" s="27"/>
      <c r="R45" s="2"/>
    </row>
    <row r="46" spans="1:20" ht="12.75" customHeight="1" x14ac:dyDescent="0.2">
      <c r="A46" s="24" t="s">
        <v>29</v>
      </c>
      <c r="I46" s="1">
        <v>1</v>
      </c>
      <c r="K46" s="101"/>
      <c r="L46" s="2"/>
      <c r="M46" s="2"/>
      <c r="O46" s="2"/>
      <c r="P46" s="26">
        <v>1</v>
      </c>
      <c r="Q46" s="27"/>
      <c r="R46" s="2"/>
    </row>
    <row r="47" spans="1:20" ht="12.75" customHeight="1" x14ac:dyDescent="0.2">
      <c r="A47" s="24" t="s">
        <v>35</v>
      </c>
      <c r="I47" s="1">
        <v>1</v>
      </c>
      <c r="K47" s="101"/>
      <c r="L47" s="2"/>
      <c r="M47" s="2"/>
      <c r="O47" s="2"/>
      <c r="P47" s="26"/>
      <c r="Q47" s="27"/>
      <c r="R47" s="2"/>
    </row>
    <row r="48" spans="1:20" ht="12.75" customHeight="1" x14ac:dyDescent="0.2">
      <c r="A48" s="24" t="s">
        <v>36</v>
      </c>
      <c r="J48" s="1">
        <v>1</v>
      </c>
      <c r="K48" s="101"/>
      <c r="L48" s="2"/>
      <c r="M48" s="2"/>
      <c r="O48" s="2"/>
      <c r="P48" s="26">
        <v>1</v>
      </c>
      <c r="Q48" s="27"/>
      <c r="R48" s="2"/>
    </row>
    <row r="49" spans="1:24" ht="12.75" customHeight="1" x14ac:dyDescent="0.2">
      <c r="K49" s="97">
        <f>SUM(K43:K44)</f>
        <v>7</v>
      </c>
      <c r="L49" s="2">
        <f>K43/B35</f>
        <v>0.27777777777777779</v>
      </c>
      <c r="M49" s="2">
        <f>K49/B35</f>
        <v>0.3888888888888889</v>
      </c>
      <c r="N49" s="2">
        <f>M49-L49</f>
        <v>0.1111111111111111</v>
      </c>
      <c r="O49" s="2"/>
    </row>
    <row r="50" spans="1:24" ht="12.75" customHeight="1" x14ac:dyDescent="0.3">
      <c r="A50" s="3" t="s">
        <v>37</v>
      </c>
      <c r="L50" s="2"/>
      <c r="M50" s="2"/>
      <c r="O50" s="2"/>
    </row>
    <row r="51" spans="1:24" ht="25.5" customHeight="1" x14ac:dyDescent="0.2">
      <c r="B51" s="170" t="s">
        <v>1</v>
      </c>
      <c r="C51" s="171"/>
      <c r="D51" s="171"/>
      <c r="E51" s="171"/>
      <c r="F51" s="171"/>
      <c r="G51" s="171"/>
      <c r="H51" s="171"/>
      <c r="I51" s="171"/>
      <c r="J51" s="171"/>
      <c r="L51" s="4" t="s">
        <v>2</v>
      </c>
      <c r="M51" s="4" t="s">
        <v>3</v>
      </c>
      <c r="N51" s="5" t="s">
        <v>4</v>
      </c>
      <c r="O51" s="4" t="s">
        <v>5</v>
      </c>
      <c r="P51" s="6" t="s">
        <v>6</v>
      </c>
      <c r="Q51" s="6" t="s">
        <v>7</v>
      </c>
      <c r="R51" s="7" t="s">
        <v>8</v>
      </c>
    </row>
    <row r="52" spans="1:24" ht="12.75" customHeight="1" x14ac:dyDescent="0.2">
      <c r="A52" s="9" t="s">
        <v>9</v>
      </c>
      <c r="B52" s="10">
        <v>1</v>
      </c>
      <c r="C52" s="10">
        <v>2</v>
      </c>
      <c r="D52" s="10">
        <v>3</v>
      </c>
      <c r="E52" s="10">
        <v>4</v>
      </c>
      <c r="F52" s="10">
        <v>5</v>
      </c>
      <c r="G52" s="10">
        <v>6</v>
      </c>
      <c r="H52" s="10">
        <v>7</v>
      </c>
      <c r="I52" s="10">
        <v>8</v>
      </c>
      <c r="J52" s="10">
        <v>9</v>
      </c>
      <c r="K52" s="99" t="s">
        <v>10</v>
      </c>
      <c r="L52" s="12"/>
      <c r="M52" s="12"/>
      <c r="N52" s="13"/>
      <c r="O52" s="14"/>
      <c r="P52" s="15"/>
      <c r="Q52" s="15"/>
      <c r="R52" s="2"/>
    </row>
    <row r="53" spans="1:24" ht="12.75" customHeight="1" x14ac:dyDescent="0.2">
      <c r="A53" s="24" t="s">
        <v>16</v>
      </c>
      <c r="B53" s="19">
        <v>44</v>
      </c>
      <c r="C53" s="19"/>
      <c r="D53" s="19"/>
      <c r="E53" s="19"/>
      <c r="F53" s="19"/>
      <c r="G53" s="19"/>
      <c r="H53" s="19"/>
      <c r="I53" s="19"/>
      <c r="J53" s="19"/>
      <c r="K53" s="101"/>
      <c r="L53" s="12"/>
      <c r="M53" s="12"/>
      <c r="N53" s="13"/>
      <c r="O53" s="14"/>
      <c r="P53" s="21">
        <f>B53</f>
        <v>44</v>
      </c>
      <c r="Q53" s="15"/>
      <c r="R53" s="2"/>
      <c r="T53" s="29"/>
      <c r="U53" s="8" t="s">
        <v>38</v>
      </c>
      <c r="V53" s="8"/>
    </row>
    <row r="54" spans="1:24" ht="12.75" customHeight="1" x14ac:dyDescent="0.2">
      <c r="A54" s="24" t="s">
        <v>18</v>
      </c>
      <c r="C54" s="1">
        <v>20</v>
      </c>
      <c r="K54" s="101"/>
      <c r="L54" s="2"/>
      <c r="M54" s="2"/>
      <c r="O54" s="14">
        <f>C54/B53</f>
        <v>0.45454545454545453</v>
      </c>
      <c r="P54" s="26">
        <v>20</v>
      </c>
      <c r="Q54" s="27">
        <f t="shared" ref="Q54:Q61" si="4">P54/P53</f>
        <v>0.45454545454545453</v>
      </c>
      <c r="R54" s="2">
        <f t="shared" ref="R54:R61" si="5">100%-Q54</f>
        <v>0.54545454545454541</v>
      </c>
      <c r="U54" s="17"/>
      <c r="V54" s="17"/>
      <c r="W54" s="8"/>
      <c r="X54" s="8"/>
    </row>
    <row r="55" spans="1:24" ht="12.75" customHeight="1" x14ac:dyDescent="0.2">
      <c r="A55" s="24" t="s">
        <v>19</v>
      </c>
      <c r="D55" s="1">
        <v>18</v>
      </c>
      <c r="K55" s="101"/>
      <c r="L55" s="2"/>
      <c r="M55" s="2"/>
      <c r="O55" s="14">
        <f>D55/C54</f>
        <v>0.9</v>
      </c>
      <c r="P55" s="26">
        <v>19</v>
      </c>
      <c r="Q55" s="27">
        <f t="shared" si="4"/>
        <v>0.95</v>
      </c>
      <c r="R55" s="2">
        <f t="shared" si="5"/>
        <v>5.0000000000000044E-2</v>
      </c>
      <c r="U55" s="17"/>
      <c r="V55" s="17"/>
      <c r="W55" s="8"/>
      <c r="X55" s="8"/>
    </row>
    <row r="56" spans="1:24" ht="12.75" customHeight="1" x14ac:dyDescent="0.2">
      <c r="A56" s="24" t="s">
        <v>20</v>
      </c>
      <c r="E56" s="1">
        <v>17</v>
      </c>
      <c r="K56" s="101"/>
      <c r="L56" s="2"/>
      <c r="M56" s="2"/>
      <c r="O56" s="14">
        <f>E56/D55</f>
        <v>0.94444444444444442</v>
      </c>
      <c r="P56" s="26">
        <v>19</v>
      </c>
      <c r="Q56" s="27">
        <f t="shared" si="4"/>
        <v>1</v>
      </c>
      <c r="R56" s="2">
        <f t="shared" si="5"/>
        <v>0</v>
      </c>
      <c r="T56" s="22" t="s">
        <v>13</v>
      </c>
      <c r="U56" s="23" t="s">
        <v>12</v>
      </c>
      <c r="V56" s="23" t="s">
        <v>14</v>
      </c>
      <c r="W56" s="17"/>
      <c r="X56" s="17"/>
    </row>
    <row r="57" spans="1:24" ht="12.75" customHeight="1" x14ac:dyDescent="0.2">
      <c r="A57" s="24" t="s">
        <v>22</v>
      </c>
      <c r="F57" s="1">
        <v>16</v>
      </c>
      <c r="K57" s="101"/>
      <c r="L57" s="2"/>
      <c r="M57" s="2"/>
      <c r="O57" s="2">
        <f>F57/E56</f>
        <v>0.94117647058823528</v>
      </c>
      <c r="P57" s="26">
        <v>17</v>
      </c>
      <c r="Q57" s="27">
        <f t="shared" si="4"/>
        <v>0.89473684210526316</v>
      </c>
      <c r="R57" s="2">
        <f t="shared" si="5"/>
        <v>0.10526315789473684</v>
      </c>
      <c r="T57" s="28" t="s">
        <v>15</v>
      </c>
      <c r="U57" s="27">
        <f>Q19</f>
        <v>0.56097560975609762</v>
      </c>
      <c r="V57" s="27">
        <f>Q36</f>
        <v>0.77777777777777779</v>
      </c>
    </row>
    <row r="58" spans="1:24" ht="12.75" customHeight="1" x14ac:dyDescent="0.2">
      <c r="A58" s="24" t="s">
        <v>24</v>
      </c>
      <c r="G58" s="1">
        <v>16</v>
      </c>
      <c r="K58" s="101"/>
      <c r="L58" s="2"/>
      <c r="M58" s="2"/>
      <c r="O58" s="2">
        <f>G58/F57</f>
        <v>1</v>
      </c>
      <c r="P58" s="26">
        <v>17</v>
      </c>
      <c r="Q58" s="27">
        <f t="shared" si="4"/>
        <v>1</v>
      </c>
      <c r="R58" s="2">
        <f t="shared" si="5"/>
        <v>0</v>
      </c>
      <c r="T58" s="28"/>
      <c r="U58" s="27"/>
      <c r="V58" s="27"/>
    </row>
    <row r="59" spans="1:24" ht="12.75" customHeight="1" x14ac:dyDescent="0.2">
      <c r="A59" s="24" t="s">
        <v>25</v>
      </c>
      <c r="H59" s="1">
        <v>16</v>
      </c>
      <c r="K59" s="101"/>
      <c r="L59" s="2"/>
      <c r="M59" s="2"/>
      <c r="O59" s="2">
        <f>H59/G58</f>
        <v>1</v>
      </c>
      <c r="P59" s="26">
        <v>17</v>
      </c>
      <c r="Q59" s="27">
        <f t="shared" si="4"/>
        <v>1</v>
      </c>
      <c r="R59" s="2">
        <f t="shared" si="5"/>
        <v>0</v>
      </c>
      <c r="T59" s="28"/>
      <c r="U59" s="27"/>
      <c r="V59" s="27"/>
    </row>
    <row r="60" spans="1:24" ht="12.75" customHeight="1" x14ac:dyDescent="0.2">
      <c r="A60" s="24" t="s">
        <v>26</v>
      </c>
      <c r="I60" s="1">
        <v>15</v>
      </c>
      <c r="K60" s="101"/>
      <c r="L60" s="2"/>
      <c r="M60" s="2"/>
      <c r="O60" s="2">
        <f>I60/H59</f>
        <v>0.9375</v>
      </c>
      <c r="P60" s="26">
        <v>17</v>
      </c>
      <c r="Q60" s="27">
        <f t="shared" si="4"/>
        <v>1</v>
      </c>
      <c r="R60" s="2">
        <f t="shared" si="5"/>
        <v>0</v>
      </c>
      <c r="T60" s="28"/>
      <c r="U60" s="27"/>
      <c r="V60" s="27"/>
    </row>
    <row r="61" spans="1:24" ht="12.75" customHeight="1" x14ac:dyDescent="0.2">
      <c r="A61" s="24" t="s">
        <v>27</v>
      </c>
      <c r="J61" s="1">
        <v>15</v>
      </c>
      <c r="K61" s="101">
        <v>14</v>
      </c>
      <c r="L61" s="2"/>
      <c r="M61" s="2"/>
      <c r="O61" s="2">
        <f>J61/I60</f>
        <v>1</v>
      </c>
      <c r="P61" s="26">
        <v>16</v>
      </c>
      <c r="Q61" s="27">
        <f t="shared" si="4"/>
        <v>0.94117647058823528</v>
      </c>
      <c r="R61" s="2">
        <f t="shared" si="5"/>
        <v>5.8823529411764719E-2</v>
      </c>
      <c r="T61" s="28"/>
      <c r="U61" s="27"/>
      <c r="V61" s="27"/>
    </row>
    <row r="62" spans="1:24" ht="12.75" customHeight="1" x14ac:dyDescent="0.2">
      <c r="A62" s="24" t="s">
        <v>28</v>
      </c>
      <c r="J62" s="1">
        <v>2</v>
      </c>
      <c r="K62" s="101">
        <v>1</v>
      </c>
      <c r="L62" s="2"/>
      <c r="M62" s="2"/>
      <c r="O62" s="2"/>
      <c r="P62" s="26">
        <v>3</v>
      </c>
      <c r="Q62" s="27"/>
      <c r="R62" s="2"/>
      <c r="T62" s="28"/>
      <c r="U62" s="27"/>
      <c r="V62" s="27"/>
    </row>
    <row r="63" spans="1:24" ht="12.75" customHeight="1" x14ac:dyDescent="0.2">
      <c r="A63" s="24" t="s">
        <v>29</v>
      </c>
      <c r="J63" s="1">
        <v>1</v>
      </c>
      <c r="K63" s="101">
        <v>1</v>
      </c>
      <c r="L63" s="2"/>
      <c r="M63" s="2"/>
      <c r="O63" s="2"/>
      <c r="P63" s="26">
        <v>1</v>
      </c>
      <c r="Q63" s="27"/>
      <c r="R63" s="2"/>
      <c r="T63" s="28"/>
      <c r="U63" s="27"/>
      <c r="V63" s="27"/>
    </row>
    <row r="64" spans="1:24" ht="12.75" customHeight="1" x14ac:dyDescent="0.2">
      <c r="A64" s="24" t="s">
        <v>35</v>
      </c>
      <c r="K64" s="101"/>
      <c r="L64" s="2"/>
      <c r="M64" s="2"/>
      <c r="O64" s="2"/>
      <c r="P64" s="26"/>
      <c r="Q64" s="27"/>
      <c r="R64" s="2"/>
      <c r="T64" s="28"/>
      <c r="U64" s="27"/>
      <c r="V64" s="27"/>
    </row>
    <row r="65" spans="1:24" ht="12.75" customHeight="1" x14ac:dyDescent="0.2">
      <c r="A65" s="24"/>
      <c r="K65" s="101"/>
      <c r="L65" s="2"/>
      <c r="M65" s="2"/>
      <c r="O65" s="2"/>
      <c r="P65" s="26"/>
      <c r="Q65" s="27"/>
      <c r="R65" s="2"/>
      <c r="T65" s="28"/>
      <c r="U65" s="27"/>
      <c r="V65" s="27"/>
    </row>
    <row r="66" spans="1:24" ht="12.75" customHeight="1" x14ac:dyDescent="0.2">
      <c r="K66" s="97">
        <f>SUM(K61:K63)</f>
        <v>16</v>
      </c>
      <c r="L66" s="2">
        <f>K61/B53</f>
        <v>0.31818181818181818</v>
      </c>
      <c r="M66" s="2">
        <f>K66/B53</f>
        <v>0.36363636363636365</v>
      </c>
      <c r="N66" s="2">
        <f>M66-L66</f>
        <v>4.545454545454547E-2</v>
      </c>
      <c r="O66" s="2"/>
      <c r="T66" s="28" t="s">
        <v>17</v>
      </c>
      <c r="U66" s="27">
        <f>Q23</f>
        <v>1</v>
      </c>
    </row>
    <row r="67" spans="1:24" ht="12.75" customHeight="1" x14ac:dyDescent="0.3">
      <c r="A67" s="3" t="s">
        <v>39</v>
      </c>
      <c r="L67" s="2"/>
      <c r="M67" s="2"/>
      <c r="O67" s="2"/>
      <c r="T67" s="28" t="s">
        <v>21</v>
      </c>
    </row>
    <row r="68" spans="1:24" ht="25.5" customHeight="1" x14ac:dyDescent="0.2">
      <c r="B68" s="170" t="s">
        <v>1</v>
      </c>
      <c r="C68" s="171"/>
      <c r="D68" s="171"/>
      <c r="E68" s="171"/>
      <c r="F68" s="171"/>
      <c r="G68" s="171"/>
      <c r="H68" s="171"/>
      <c r="I68" s="171"/>
      <c r="J68" s="171"/>
      <c r="L68" s="4" t="s">
        <v>2</v>
      </c>
      <c r="M68" s="4" t="s">
        <v>3</v>
      </c>
      <c r="N68" s="5" t="s">
        <v>4</v>
      </c>
      <c r="O68" s="4" t="s">
        <v>5</v>
      </c>
      <c r="P68" s="6" t="s">
        <v>6</v>
      </c>
      <c r="Q68" s="6" t="s">
        <v>7</v>
      </c>
      <c r="R68" s="7" t="s">
        <v>8</v>
      </c>
      <c r="T68" s="28" t="s">
        <v>23</v>
      </c>
    </row>
    <row r="69" spans="1:24" ht="12.75" customHeight="1" x14ac:dyDescent="0.2">
      <c r="A69" s="9" t="s">
        <v>9</v>
      </c>
      <c r="B69" s="10">
        <v>1</v>
      </c>
      <c r="C69" s="10">
        <v>2</v>
      </c>
      <c r="D69" s="10">
        <v>3</v>
      </c>
      <c r="E69" s="10">
        <v>4</v>
      </c>
      <c r="F69" s="10">
        <v>5</v>
      </c>
      <c r="G69" s="10">
        <v>6</v>
      </c>
      <c r="H69" s="10">
        <v>7</v>
      </c>
      <c r="I69" s="10">
        <v>8</v>
      </c>
      <c r="J69" s="10">
        <v>9</v>
      </c>
      <c r="K69" s="99" t="s">
        <v>10</v>
      </c>
      <c r="L69" s="12"/>
      <c r="M69" s="12"/>
      <c r="N69" s="13"/>
      <c r="O69" s="14"/>
      <c r="P69" s="15"/>
      <c r="Q69" s="15"/>
      <c r="R69" s="2"/>
      <c r="T69" s="28" t="s">
        <v>31</v>
      </c>
    </row>
    <row r="70" spans="1:24" ht="12.75" customHeight="1" x14ac:dyDescent="0.2">
      <c r="A70" s="24" t="s">
        <v>18</v>
      </c>
      <c r="B70" s="19">
        <v>16</v>
      </c>
      <c r="C70" s="19"/>
      <c r="D70" s="19"/>
      <c r="E70" s="19"/>
      <c r="F70" s="19"/>
      <c r="G70" s="19"/>
      <c r="H70" s="19"/>
      <c r="I70" s="19"/>
      <c r="J70" s="19"/>
      <c r="K70" s="100"/>
      <c r="L70" s="12"/>
      <c r="M70" s="12"/>
      <c r="N70" s="13"/>
      <c r="O70" s="14"/>
      <c r="P70" s="21">
        <f>B70</f>
        <v>16</v>
      </c>
      <c r="Q70" s="15"/>
      <c r="R70" s="2"/>
      <c r="T70" s="18" t="s">
        <v>32</v>
      </c>
    </row>
    <row r="71" spans="1:24" ht="12.75" customHeight="1" x14ac:dyDescent="0.2">
      <c r="A71" s="24" t="s">
        <v>19</v>
      </c>
      <c r="B71" s="1"/>
      <c r="C71" s="1">
        <v>10</v>
      </c>
      <c r="D71" s="1"/>
      <c r="E71" s="1"/>
      <c r="F71" s="1"/>
      <c r="G71" s="1"/>
      <c r="H71" s="1"/>
      <c r="I71" s="1"/>
      <c r="J71" s="1"/>
      <c r="K71" s="101"/>
      <c r="L71" s="2"/>
      <c r="M71" s="2"/>
      <c r="N71" s="1"/>
      <c r="O71" s="14">
        <f>C71/B70</f>
        <v>0.625</v>
      </c>
      <c r="P71" s="21">
        <v>10</v>
      </c>
      <c r="Q71" s="27">
        <f t="shared" ref="Q71:Q78" si="6">P71/P70</f>
        <v>0.625</v>
      </c>
      <c r="R71" s="2">
        <f t="shared" ref="R71:R78" si="7">100%-Q71</f>
        <v>0.375</v>
      </c>
      <c r="T71" s="18"/>
    </row>
    <row r="72" spans="1:24" ht="12.75" customHeight="1" x14ac:dyDescent="0.2">
      <c r="A72" s="24" t="s">
        <v>20</v>
      </c>
      <c r="D72" s="1">
        <v>8</v>
      </c>
      <c r="K72" s="101"/>
      <c r="L72" s="2"/>
      <c r="M72" s="2"/>
      <c r="O72" s="14">
        <f>D72/C71</f>
        <v>0.8</v>
      </c>
      <c r="P72" s="26">
        <v>9</v>
      </c>
      <c r="Q72" s="27">
        <f t="shared" si="6"/>
        <v>0.9</v>
      </c>
      <c r="R72" s="2">
        <f t="shared" si="7"/>
        <v>9.9999999999999978E-2</v>
      </c>
      <c r="T72" s="18" t="s">
        <v>33</v>
      </c>
    </row>
    <row r="73" spans="1:24" ht="12.75" customHeight="1" x14ac:dyDescent="0.2">
      <c r="A73" s="24" t="s">
        <v>22</v>
      </c>
      <c r="E73" s="1">
        <v>4</v>
      </c>
      <c r="K73" s="101"/>
      <c r="L73" s="2"/>
      <c r="M73" s="2"/>
      <c r="O73" s="14">
        <f>E73/D72</f>
        <v>0.5</v>
      </c>
      <c r="P73" s="26">
        <v>8</v>
      </c>
      <c r="Q73" s="27">
        <f t="shared" si="6"/>
        <v>0.88888888888888884</v>
      </c>
      <c r="R73" s="2">
        <f t="shared" si="7"/>
        <v>0.11111111111111116</v>
      </c>
      <c r="T73" s="18" t="s">
        <v>34</v>
      </c>
    </row>
    <row r="74" spans="1:24" ht="12.75" customHeight="1" x14ac:dyDescent="0.2">
      <c r="A74" s="24" t="s">
        <v>24</v>
      </c>
      <c r="F74" s="1">
        <v>3</v>
      </c>
      <c r="K74" s="101"/>
      <c r="L74" s="2"/>
      <c r="M74" s="2"/>
      <c r="O74" s="2">
        <f>F74/E73</f>
        <v>0.75</v>
      </c>
      <c r="P74" s="26">
        <v>7</v>
      </c>
      <c r="Q74" s="27">
        <f t="shared" si="6"/>
        <v>0.875</v>
      </c>
      <c r="R74" s="2">
        <f t="shared" si="7"/>
        <v>0.125</v>
      </c>
      <c r="W74" s="30"/>
      <c r="X74" s="30"/>
    </row>
    <row r="75" spans="1:24" ht="12.75" customHeight="1" x14ac:dyDescent="0.2">
      <c r="A75" s="24" t="s">
        <v>25</v>
      </c>
      <c r="G75" s="1">
        <v>3</v>
      </c>
      <c r="K75" s="101"/>
      <c r="L75" s="2"/>
      <c r="M75" s="2"/>
      <c r="O75" s="2">
        <f>G75/F74</f>
        <v>1</v>
      </c>
      <c r="P75" s="26">
        <v>7</v>
      </c>
      <c r="Q75" s="27">
        <f t="shared" si="6"/>
        <v>1</v>
      </c>
      <c r="R75" s="2">
        <f t="shared" si="7"/>
        <v>0</v>
      </c>
      <c r="W75" s="30"/>
      <c r="X75" s="30"/>
    </row>
    <row r="76" spans="1:24" ht="12.75" customHeight="1" x14ac:dyDescent="0.2">
      <c r="A76" s="24" t="s">
        <v>26</v>
      </c>
      <c r="H76" s="1">
        <v>2</v>
      </c>
      <c r="K76" s="101"/>
      <c r="L76" s="2"/>
      <c r="M76" s="2"/>
      <c r="O76" s="2">
        <f>H76/G75</f>
        <v>0.66666666666666663</v>
      </c>
      <c r="P76" s="26">
        <v>6</v>
      </c>
      <c r="Q76" s="27">
        <f t="shared" si="6"/>
        <v>0.8571428571428571</v>
      </c>
      <c r="R76" s="2">
        <f t="shared" si="7"/>
        <v>0.1428571428571429</v>
      </c>
      <c r="W76" s="30"/>
      <c r="X76" s="30"/>
    </row>
    <row r="77" spans="1:24" ht="12.75" customHeight="1" x14ac:dyDescent="0.2">
      <c r="A77" s="24" t="s">
        <v>27</v>
      </c>
      <c r="I77" s="1">
        <v>2</v>
      </c>
      <c r="K77" s="101"/>
      <c r="L77" s="2"/>
      <c r="M77" s="2"/>
      <c r="O77" s="2">
        <f>I77/H76</f>
        <v>1</v>
      </c>
      <c r="P77" s="26">
        <v>7</v>
      </c>
      <c r="Q77" s="27">
        <f t="shared" si="6"/>
        <v>1.1666666666666667</v>
      </c>
      <c r="R77" s="2">
        <f t="shared" si="7"/>
        <v>-0.16666666666666674</v>
      </c>
      <c r="W77" s="30"/>
      <c r="X77" s="30"/>
    </row>
    <row r="78" spans="1:24" ht="12.75" customHeight="1" x14ac:dyDescent="0.2">
      <c r="A78" s="24" t="s">
        <v>28</v>
      </c>
      <c r="J78" s="1">
        <v>2</v>
      </c>
      <c r="K78" s="101">
        <v>2</v>
      </c>
      <c r="L78" s="2"/>
      <c r="M78" s="2"/>
      <c r="O78" s="2">
        <f>J78/I77</f>
        <v>1</v>
      </c>
      <c r="P78" s="26">
        <v>7</v>
      </c>
      <c r="Q78" s="27">
        <f t="shared" si="6"/>
        <v>1</v>
      </c>
      <c r="R78" s="2">
        <f t="shared" si="7"/>
        <v>0</v>
      </c>
      <c r="W78" s="30"/>
      <c r="X78" s="30"/>
    </row>
    <row r="79" spans="1:24" ht="12.75" customHeight="1" x14ac:dyDescent="0.2">
      <c r="A79" s="24" t="s">
        <v>29</v>
      </c>
      <c r="I79" s="1">
        <v>2</v>
      </c>
      <c r="K79" s="101"/>
      <c r="L79" s="2"/>
      <c r="M79" s="2"/>
      <c r="O79" s="2"/>
      <c r="P79" s="26">
        <v>4</v>
      </c>
      <c r="Q79" s="27"/>
      <c r="R79" s="2"/>
      <c r="W79" s="30"/>
      <c r="X79" s="30"/>
    </row>
    <row r="80" spans="1:24" ht="12.75" customHeight="1" x14ac:dyDescent="0.2">
      <c r="A80" s="24" t="s">
        <v>35</v>
      </c>
      <c r="J80" s="1">
        <v>2</v>
      </c>
      <c r="K80" s="101">
        <v>1</v>
      </c>
      <c r="L80" s="2"/>
      <c r="M80" s="2"/>
      <c r="O80" s="2"/>
      <c r="P80" s="26">
        <v>2</v>
      </c>
      <c r="Q80" s="27"/>
      <c r="R80" s="2"/>
      <c r="W80" s="30"/>
      <c r="X80" s="30"/>
    </row>
    <row r="81" spans="1:24" ht="12.75" customHeight="1" x14ac:dyDescent="0.2">
      <c r="A81" s="24"/>
      <c r="K81" s="101"/>
      <c r="L81" s="2"/>
      <c r="M81" s="2"/>
      <c r="O81" s="2"/>
      <c r="P81" s="26"/>
      <c r="Q81" s="27"/>
      <c r="R81" s="2"/>
      <c r="W81" s="30"/>
      <c r="X81" s="30"/>
    </row>
    <row r="82" spans="1:24" ht="12.75" customHeight="1" x14ac:dyDescent="0.2">
      <c r="K82" s="97">
        <f>SUM(K78:K80)</f>
        <v>3</v>
      </c>
      <c r="L82" s="2">
        <f>K78/B70</f>
        <v>0.125</v>
      </c>
      <c r="M82" s="2">
        <f>K82/B70</f>
        <v>0.1875</v>
      </c>
      <c r="N82" s="2">
        <f>M82-L82</f>
        <v>6.25E-2</v>
      </c>
      <c r="O82" s="2"/>
      <c r="W82" s="31"/>
      <c r="X82" s="31"/>
    </row>
    <row r="83" spans="1:24" ht="12.75" customHeight="1" x14ac:dyDescent="0.3">
      <c r="A83" s="3" t="s">
        <v>40</v>
      </c>
      <c r="L83" s="2"/>
      <c r="M83" s="2"/>
      <c r="O83" s="2"/>
      <c r="W83" s="31"/>
      <c r="X83" s="31"/>
    </row>
    <row r="84" spans="1:24" ht="25.5" customHeight="1" x14ac:dyDescent="0.2">
      <c r="B84" s="170" t="s">
        <v>1</v>
      </c>
      <c r="C84" s="171"/>
      <c r="D84" s="171"/>
      <c r="E84" s="171"/>
      <c r="F84" s="171"/>
      <c r="G84" s="171"/>
      <c r="H84" s="171"/>
      <c r="I84" s="171"/>
      <c r="J84" s="171"/>
      <c r="L84" s="4" t="s">
        <v>2</v>
      </c>
      <c r="M84" s="4" t="s">
        <v>3</v>
      </c>
      <c r="N84" s="5" t="s">
        <v>4</v>
      </c>
      <c r="O84" s="4" t="s">
        <v>5</v>
      </c>
      <c r="P84" s="6" t="s">
        <v>6</v>
      </c>
      <c r="Q84" s="6" t="s">
        <v>7</v>
      </c>
      <c r="R84" s="7" t="s">
        <v>8</v>
      </c>
      <c r="W84" s="31"/>
      <c r="X84" s="31"/>
    </row>
    <row r="85" spans="1:24" ht="12.75" customHeight="1" x14ac:dyDescent="0.2">
      <c r="A85" s="9" t="s">
        <v>9</v>
      </c>
      <c r="B85" s="10">
        <v>1</v>
      </c>
      <c r="C85" s="10">
        <v>2</v>
      </c>
      <c r="D85" s="10">
        <v>3</v>
      </c>
      <c r="E85" s="10">
        <v>4</v>
      </c>
      <c r="F85" s="10">
        <v>5</v>
      </c>
      <c r="G85" s="10">
        <v>6</v>
      </c>
      <c r="H85" s="10">
        <v>7</v>
      </c>
      <c r="I85" s="10">
        <v>8</v>
      </c>
      <c r="J85" s="10">
        <v>9</v>
      </c>
      <c r="K85" s="99" t="s">
        <v>10</v>
      </c>
      <c r="L85" s="12"/>
      <c r="M85" s="12"/>
      <c r="N85" s="13"/>
      <c r="O85" s="14"/>
      <c r="P85" s="15"/>
      <c r="Q85" s="15"/>
      <c r="R85" s="2"/>
      <c r="W85" s="32"/>
      <c r="X85" s="32"/>
    </row>
    <row r="86" spans="1:24" ht="12.75" customHeight="1" x14ac:dyDescent="0.2">
      <c r="A86" s="24" t="s">
        <v>19</v>
      </c>
      <c r="B86" s="19">
        <v>31</v>
      </c>
      <c r="C86" s="19"/>
      <c r="D86" s="19"/>
      <c r="E86" s="19"/>
      <c r="F86" s="19"/>
      <c r="G86" s="19"/>
      <c r="H86" s="19"/>
      <c r="I86" s="19"/>
      <c r="J86" s="19"/>
      <c r="K86" s="100"/>
      <c r="L86" s="12"/>
      <c r="M86" s="12"/>
      <c r="N86" s="13"/>
      <c r="O86" s="14"/>
      <c r="P86" s="21">
        <f>B86</f>
        <v>31</v>
      </c>
      <c r="Q86" s="15"/>
      <c r="R86" s="2"/>
    </row>
    <row r="87" spans="1:24" ht="12.75" customHeight="1" x14ac:dyDescent="0.2">
      <c r="A87" s="24" t="s">
        <v>20</v>
      </c>
      <c r="B87" s="1"/>
      <c r="C87" s="1">
        <v>21</v>
      </c>
      <c r="D87" s="1"/>
      <c r="E87" s="1"/>
      <c r="F87" s="1"/>
      <c r="G87" s="1"/>
      <c r="H87" s="1"/>
      <c r="I87" s="1"/>
      <c r="J87" s="1"/>
      <c r="K87" s="101"/>
      <c r="L87" s="2"/>
      <c r="M87" s="2"/>
      <c r="N87" s="1"/>
      <c r="O87" s="14">
        <f>C87/B86</f>
        <v>0.67741935483870963</v>
      </c>
      <c r="P87" s="21">
        <v>21</v>
      </c>
      <c r="Q87" s="27">
        <f t="shared" ref="Q87:Q94" si="8">P87/P86</f>
        <v>0.67741935483870963</v>
      </c>
      <c r="R87" s="2">
        <f t="shared" ref="R87:R94" si="9">100%-Q87</f>
        <v>0.32258064516129037</v>
      </c>
    </row>
    <row r="88" spans="1:24" ht="12.75" customHeight="1" x14ac:dyDescent="0.2">
      <c r="A88" s="24" t="s">
        <v>22</v>
      </c>
      <c r="D88" s="1">
        <v>17</v>
      </c>
      <c r="K88" s="101"/>
      <c r="L88" s="2"/>
      <c r="M88" s="2"/>
      <c r="O88" s="14">
        <f>D88/C87</f>
        <v>0.80952380952380953</v>
      </c>
      <c r="P88" s="26">
        <v>17</v>
      </c>
      <c r="Q88" s="27">
        <f t="shared" si="8"/>
        <v>0.80952380952380953</v>
      </c>
      <c r="R88" s="2">
        <f t="shared" si="9"/>
        <v>0.19047619047619047</v>
      </c>
    </row>
    <row r="89" spans="1:24" ht="12.75" customHeight="1" x14ac:dyDescent="0.2">
      <c r="A89" s="24" t="s">
        <v>24</v>
      </c>
      <c r="E89" s="1">
        <v>13</v>
      </c>
      <c r="K89" s="101"/>
      <c r="L89" s="2"/>
      <c r="M89" s="2"/>
      <c r="O89" s="2">
        <f>E89/D88</f>
        <v>0.76470588235294112</v>
      </c>
      <c r="P89" s="26">
        <v>13</v>
      </c>
      <c r="Q89" s="27">
        <f t="shared" si="8"/>
        <v>0.76470588235294112</v>
      </c>
      <c r="R89" s="2">
        <f t="shared" si="9"/>
        <v>0.23529411764705888</v>
      </c>
      <c r="T89" s="29"/>
      <c r="U89" s="8" t="s">
        <v>41</v>
      </c>
      <c r="V89" s="8"/>
    </row>
    <row r="90" spans="1:24" ht="12.75" customHeight="1" x14ac:dyDescent="0.2">
      <c r="A90" s="24" t="s">
        <v>25</v>
      </c>
      <c r="F90" s="1">
        <v>11</v>
      </c>
      <c r="K90" s="101"/>
      <c r="L90" s="2"/>
      <c r="M90" s="2"/>
      <c r="O90" s="2">
        <f>F90/E89</f>
        <v>0.84615384615384615</v>
      </c>
      <c r="P90" s="26">
        <v>12</v>
      </c>
      <c r="Q90" s="27">
        <f t="shared" si="8"/>
        <v>0.92307692307692313</v>
      </c>
      <c r="R90" s="2">
        <f t="shared" si="9"/>
        <v>7.6923076923076872E-2</v>
      </c>
      <c r="T90" s="29"/>
      <c r="U90" s="8"/>
      <c r="V90" s="8"/>
    </row>
    <row r="91" spans="1:24" ht="12.75" customHeight="1" x14ac:dyDescent="0.2">
      <c r="A91" s="24" t="s">
        <v>26</v>
      </c>
      <c r="G91" s="1">
        <v>11</v>
      </c>
      <c r="K91" s="101"/>
      <c r="L91" s="2"/>
      <c r="M91" s="2"/>
      <c r="O91" s="2">
        <f>G91/F90</f>
        <v>1</v>
      </c>
      <c r="P91" s="26">
        <v>12</v>
      </c>
      <c r="Q91" s="27">
        <f t="shared" si="8"/>
        <v>1</v>
      </c>
      <c r="R91" s="2">
        <f t="shared" si="9"/>
        <v>0</v>
      </c>
      <c r="T91" s="29"/>
      <c r="U91" s="8"/>
      <c r="V91" s="8"/>
    </row>
    <row r="92" spans="1:24" ht="12.75" customHeight="1" x14ac:dyDescent="0.2">
      <c r="A92" s="24" t="s">
        <v>27</v>
      </c>
      <c r="H92" s="1">
        <v>11</v>
      </c>
      <c r="K92" s="101"/>
      <c r="L92" s="2"/>
      <c r="M92" s="2"/>
      <c r="O92" s="2">
        <f>H92/G91</f>
        <v>1</v>
      </c>
      <c r="P92" s="26">
        <v>12</v>
      </c>
      <c r="Q92" s="27">
        <f t="shared" si="8"/>
        <v>1</v>
      </c>
      <c r="R92" s="2">
        <f t="shared" si="9"/>
        <v>0</v>
      </c>
      <c r="T92" s="29"/>
      <c r="U92" s="8"/>
      <c r="V92" s="8"/>
    </row>
    <row r="93" spans="1:24" ht="12.75" customHeight="1" x14ac:dyDescent="0.2">
      <c r="A93" s="24" t="s">
        <v>28</v>
      </c>
      <c r="I93" s="1">
        <v>10</v>
      </c>
      <c r="K93" s="101"/>
      <c r="L93" s="2"/>
      <c r="M93" s="2"/>
      <c r="O93" s="2">
        <f>I93/H92</f>
        <v>0.90909090909090906</v>
      </c>
      <c r="P93" s="26">
        <v>12</v>
      </c>
      <c r="Q93" s="27">
        <f t="shared" si="8"/>
        <v>1</v>
      </c>
      <c r="R93" s="2">
        <f t="shared" si="9"/>
        <v>0</v>
      </c>
      <c r="T93" s="29"/>
      <c r="U93" s="8"/>
      <c r="V93" s="8"/>
    </row>
    <row r="94" spans="1:24" ht="12.75" customHeight="1" x14ac:dyDescent="0.2">
      <c r="A94" s="24" t="s">
        <v>29</v>
      </c>
      <c r="J94" s="1">
        <v>10</v>
      </c>
      <c r="K94" s="101">
        <v>10</v>
      </c>
      <c r="L94" s="2"/>
      <c r="M94" s="2"/>
      <c r="O94" s="2">
        <f>J94/I93</f>
        <v>1</v>
      </c>
      <c r="P94" s="26">
        <v>13</v>
      </c>
      <c r="Q94" s="27">
        <f t="shared" si="8"/>
        <v>1.0833333333333333</v>
      </c>
      <c r="R94" s="2">
        <f t="shared" si="9"/>
        <v>-8.3333333333333259E-2</v>
      </c>
      <c r="T94" s="29"/>
      <c r="U94" s="8"/>
      <c r="V94" s="8"/>
    </row>
    <row r="95" spans="1:24" ht="12.75" customHeight="1" x14ac:dyDescent="0.2">
      <c r="A95" s="24" t="s">
        <v>35</v>
      </c>
      <c r="J95" s="1">
        <v>1</v>
      </c>
      <c r="K95" s="101">
        <v>1</v>
      </c>
      <c r="L95" s="2"/>
      <c r="M95" s="2"/>
      <c r="O95" s="2"/>
      <c r="P95" s="26">
        <v>2</v>
      </c>
      <c r="Q95" s="27"/>
      <c r="R95" s="2"/>
      <c r="T95" s="29"/>
      <c r="U95" s="8"/>
      <c r="V95" s="8"/>
    </row>
    <row r="96" spans="1:24" ht="12.75" customHeight="1" x14ac:dyDescent="0.2">
      <c r="A96" s="24" t="s">
        <v>36</v>
      </c>
      <c r="J96" s="1">
        <v>1</v>
      </c>
      <c r="K96" s="101"/>
      <c r="L96" s="2"/>
      <c r="M96" s="2"/>
      <c r="O96" s="2"/>
      <c r="P96" s="26">
        <v>1</v>
      </c>
      <c r="Q96" s="27"/>
      <c r="R96" s="2"/>
      <c r="T96" s="29"/>
      <c r="U96" s="8"/>
      <c r="V96" s="8"/>
    </row>
    <row r="97" spans="1:22" ht="12.75" customHeight="1" x14ac:dyDescent="0.2">
      <c r="A97" s="24" t="s">
        <v>42</v>
      </c>
      <c r="J97" s="1">
        <v>1</v>
      </c>
      <c r="K97" s="101">
        <v>1</v>
      </c>
      <c r="L97" s="2"/>
      <c r="M97" s="2"/>
      <c r="O97" s="2"/>
      <c r="P97" s="26">
        <v>1</v>
      </c>
      <c r="Q97" s="27"/>
      <c r="R97" s="2"/>
      <c r="T97" s="29"/>
      <c r="U97" s="8"/>
      <c r="V97" s="8"/>
    </row>
    <row r="98" spans="1:22" ht="12.75" customHeight="1" x14ac:dyDescent="0.2">
      <c r="K98" s="97">
        <f>SUM(K94:K97)</f>
        <v>12</v>
      </c>
      <c r="L98" s="2">
        <f>K94/B86</f>
        <v>0.32258064516129031</v>
      </c>
      <c r="M98" s="2">
        <f>K98/B86</f>
        <v>0.38709677419354838</v>
      </c>
      <c r="N98" s="2">
        <f>M98-L98</f>
        <v>6.4516129032258063E-2</v>
      </c>
      <c r="O98" s="2"/>
      <c r="U98" s="17"/>
      <c r="V98" s="17"/>
    </row>
    <row r="99" spans="1:22" ht="12.75" customHeight="1" x14ac:dyDescent="0.3">
      <c r="A99" s="3" t="s">
        <v>43</v>
      </c>
      <c r="L99" s="2"/>
      <c r="M99" s="2"/>
      <c r="O99" s="2"/>
      <c r="T99" s="22" t="s">
        <v>13</v>
      </c>
      <c r="U99" s="23" t="s">
        <v>12</v>
      </c>
      <c r="V99" s="23" t="s">
        <v>14</v>
      </c>
    </row>
    <row r="100" spans="1:22" ht="25.5" customHeight="1" x14ac:dyDescent="0.2">
      <c r="B100" s="170" t="s">
        <v>1</v>
      </c>
      <c r="C100" s="171"/>
      <c r="D100" s="171"/>
      <c r="E100" s="171"/>
      <c r="F100" s="171"/>
      <c r="G100" s="171"/>
      <c r="H100" s="171"/>
      <c r="I100" s="171"/>
      <c r="J100" s="171"/>
      <c r="L100" s="4" t="s">
        <v>2</v>
      </c>
      <c r="M100" s="4" t="s">
        <v>3</v>
      </c>
      <c r="N100" s="5" t="s">
        <v>4</v>
      </c>
      <c r="O100" s="4" t="s">
        <v>5</v>
      </c>
      <c r="P100" s="6" t="s">
        <v>6</v>
      </c>
      <c r="Q100" s="6" t="s">
        <v>7</v>
      </c>
      <c r="R100" s="7" t="s">
        <v>8</v>
      </c>
      <c r="T100" s="28" t="s">
        <v>15</v>
      </c>
      <c r="U100" s="2">
        <f>R19</f>
        <v>0.43902439024390238</v>
      </c>
      <c r="V100" s="2">
        <f>R36</f>
        <v>0.22222222222222221</v>
      </c>
    </row>
    <row r="101" spans="1:22" ht="12.75" customHeight="1" x14ac:dyDescent="0.2">
      <c r="A101" s="9" t="s">
        <v>9</v>
      </c>
      <c r="B101" s="10">
        <v>1</v>
      </c>
      <c r="C101" s="10">
        <v>2</v>
      </c>
      <c r="D101" s="10">
        <v>3</v>
      </c>
      <c r="E101" s="10">
        <v>4</v>
      </c>
      <c r="F101" s="10">
        <v>5</v>
      </c>
      <c r="G101" s="10">
        <v>6</v>
      </c>
      <c r="H101" s="10">
        <v>7</v>
      </c>
      <c r="I101" s="10">
        <v>8</v>
      </c>
      <c r="J101" s="10">
        <v>9</v>
      </c>
      <c r="K101" s="99" t="s">
        <v>10</v>
      </c>
      <c r="L101" s="12"/>
      <c r="M101" s="12"/>
      <c r="N101" s="13"/>
      <c r="O101" s="14"/>
      <c r="P101" s="15"/>
      <c r="Q101" s="15"/>
      <c r="R101" s="2"/>
      <c r="T101" s="28" t="s">
        <v>17</v>
      </c>
      <c r="U101" s="2">
        <f>R23</f>
        <v>0</v>
      </c>
    </row>
    <row r="102" spans="1:22" ht="12.75" customHeight="1" x14ac:dyDescent="0.2">
      <c r="A102" s="24" t="s">
        <v>20</v>
      </c>
      <c r="B102" s="19">
        <v>7</v>
      </c>
      <c r="C102" s="19"/>
      <c r="D102" s="19"/>
      <c r="E102" s="19"/>
      <c r="F102" s="19"/>
      <c r="G102" s="19"/>
      <c r="H102" s="19"/>
      <c r="I102" s="19"/>
      <c r="J102" s="19"/>
      <c r="K102" s="101"/>
      <c r="L102" s="12"/>
      <c r="M102" s="12"/>
      <c r="N102" s="13"/>
      <c r="O102" s="14"/>
      <c r="P102" s="21">
        <f>B102</f>
        <v>7</v>
      </c>
      <c r="Q102" s="15"/>
      <c r="R102" s="2"/>
      <c r="T102" s="28" t="s">
        <v>21</v>
      </c>
    </row>
    <row r="103" spans="1:22" ht="12.75" customHeight="1" x14ac:dyDescent="0.2">
      <c r="A103" s="24" t="s">
        <v>22</v>
      </c>
      <c r="C103" s="1">
        <v>5</v>
      </c>
      <c r="K103" s="101"/>
      <c r="L103" s="2"/>
      <c r="M103" s="2"/>
      <c r="O103" s="2">
        <f>C103/B102</f>
        <v>0.7142857142857143</v>
      </c>
      <c r="P103" s="21">
        <v>5</v>
      </c>
      <c r="Q103" s="27">
        <f t="shared" ref="Q103:Q110" si="10">P103/P102</f>
        <v>0.7142857142857143</v>
      </c>
      <c r="R103" s="2">
        <f t="shared" ref="R103:R110" si="11">100%-Q103</f>
        <v>0.2857142857142857</v>
      </c>
      <c r="T103" s="28" t="s">
        <v>23</v>
      </c>
    </row>
    <row r="104" spans="1:22" ht="12.75" customHeight="1" x14ac:dyDescent="0.2">
      <c r="A104" s="24" t="s">
        <v>24</v>
      </c>
      <c r="D104" s="1">
        <v>5</v>
      </c>
      <c r="K104" s="101"/>
      <c r="L104" s="2"/>
      <c r="M104" s="2"/>
      <c r="O104" s="2">
        <f>D104/C103</f>
        <v>1</v>
      </c>
      <c r="P104" s="21">
        <v>5</v>
      </c>
      <c r="Q104" s="27">
        <f t="shared" si="10"/>
        <v>1</v>
      </c>
      <c r="R104" s="2">
        <f t="shared" si="11"/>
        <v>0</v>
      </c>
      <c r="T104" s="28"/>
    </row>
    <row r="105" spans="1:22" ht="12.75" customHeight="1" x14ac:dyDescent="0.2">
      <c r="A105" s="24" t="s">
        <v>25</v>
      </c>
      <c r="E105" s="1">
        <v>4</v>
      </c>
      <c r="K105" s="101"/>
      <c r="L105" s="2"/>
      <c r="M105" s="2"/>
      <c r="O105" s="2">
        <f>E105/D104</f>
        <v>0.8</v>
      </c>
      <c r="P105" s="21">
        <v>4</v>
      </c>
      <c r="Q105" s="27">
        <f t="shared" si="10"/>
        <v>0.8</v>
      </c>
      <c r="R105" s="2">
        <f t="shared" si="11"/>
        <v>0.19999999999999996</v>
      </c>
      <c r="T105" s="28"/>
    </row>
    <row r="106" spans="1:22" ht="12.75" customHeight="1" x14ac:dyDescent="0.2">
      <c r="A106" s="24" t="s">
        <v>26</v>
      </c>
      <c r="F106" s="1">
        <v>4</v>
      </c>
      <c r="K106" s="101"/>
      <c r="L106" s="2"/>
      <c r="M106" s="2"/>
      <c r="O106" s="2">
        <f>F106/E105</f>
        <v>1</v>
      </c>
      <c r="P106" s="21">
        <v>4</v>
      </c>
      <c r="Q106" s="27">
        <f t="shared" si="10"/>
        <v>1</v>
      </c>
      <c r="R106" s="2">
        <f t="shared" si="11"/>
        <v>0</v>
      </c>
      <c r="T106" s="28"/>
    </row>
    <row r="107" spans="1:22" ht="12.75" customHeight="1" x14ac:dyDescent="0.2">
      <c r="A107" s="24" t="s">
        <v>27</v>
      </c>
      <c r="G107" s="1">
        <v>4</v>
      </c>
      <c r="K107" s="101"/>
      <c r="L107" s="2"/>
      <c r="M107" s="2"/>
      <c r="O107" s="2">
        <f>G107/F106</f>
        <v>1</v>
      </c>
      <c r="P107" s="21">
        <v>4</v>
      </c>
      <c r="Q107" s="27">
        <f t="shared" si="10"/>
        <v>1</v>
      </c>
      <c r="R107" s="2">
        <f t="shared" si="11"/>
        <v>0</v>
      </c>
      <c r="T107" s="28"/>
    </row>
    <row r="108" spans="1:22" ht="12.75" customHeight="1" x14ac:dyDescent="0.2">
      <c r="A108" s="24" t="s">
        <v>28</v>
      </c>
      <c r="H108" s="1">
        <v>4</v>
      </c>
      <c r="K108" s="101"/>
      <c r="L108" s="2"/>
      <c r="M108" s="2"/>
      <c r="O108" s="2">
        <f>H108/G107</f>
        <v>1</v>
      </c>
      <c r="P108" s="21">
        <v>4</v>
      </c>
      <c r="Q108" s="27">
        <f t="shared" si="10"/>
        <v>1</v>
      </c>
      <c r="R108" s="2">
        <f t="shared" si="11"/>
        <v>0</v>
      </c>
      <c r="T108" s="28" t="s">
        <v>31</v>
      </c>
    </row>
    <row r="109" spans="1:22" ht="12.75" customHeight="1" x14ac:dyDescent="0.2">
      <c r="A109" s="24" t="s">
        <v>29</v>
      </c>
      <c r="I109" s="1">
        <v>3</v>
      </c>
      <c r="K109" s="101"/>
      <c r="L109" s="2"/>
      <c r="M109" s="2"/>
      <c r="O109" s="2">
        <f>I109/H108</f>
        <v>0.75</v>
      </c>
      <c r="P109" s="21">
        <v>4</v>
      </c>
      <c r="Q109" s="27">
        <f t="shared" si="10"/>
        <v>1</v>
      </c>
      <c r="R109" s="2">
        <f t="shared" si="11"/>
        <v>0</v>
      </c>
      <c r="T109" s="28"/>
    </row>
    <row r="110" spans="1:22" ht="12.75" customHeight="1" x14ac:dyDescent="0.2">
      <c r="A110" s="24" t="s">
        <v>35</v>
      </c>
      <c r="J110" s="1">
        <v>2</v>
      </c>
      <c r="K110" s="101">
        <v>2</v>
      </c>
      <c r="L110" s="2"/>
      <c r="M110" s="2"/>
      <c r="O110" s="2">
        <f>J110/I109</f>
        <v>0.66666666666666663</v>
      </c>
      <c r="P110" s="21">
        <v>2</v>
      </c>
      <c r="Q110" s="27">
        <f t="shared" si="10"/>
        <v>0.5</v>
      </c>
      <c r="R110" s="2">
        <f t="shared" si="11"/>
        <v>0.5</v>
      </c>
      <c r="T110" s="28"/>
    </row>
    <row r="111" spans="1:22" ht="12.75" customHeight="1" x14ac:dyDescent="0.2">
      <c r="A111" s="24" t="s">
        <v>36</v>
      </c>
      <c r="J111" s="1">
        <v>2</v>
      </c>
      <c r="K111" s="101"/>
      <c r="L111" s="2"/>
      <c r="M111" s="2"/>
      <c r="O111" s="2"/>
      <c r="P111" s="21">
        <v>2</v>
      </c>
      <c r="Q111" s="27"/>
      <c r="R111" s="2"/>
      <c r="T111" s="28"/>
    </row>
    <row r="112" spans="1:22" ht="12.75" customHeight="1" x14ac:dyDescent="0.2">
      <c r="A112" s="24" t="s">
        <v>42</v>
      </c>
      <c r="J112" s="1">
        <v>1</v>
      </c>
      <c r="K112" s="101">
        <v>1</v>
      </c>
      <c r="L112" s="2"/>
      <c r="M112" s="2"/>
      <c r="O112" s="2"/>
      <c r="P112" s="21">
        <v>1</v>
      </c>
      <c r="Q112" s="27"/>
      <c r="R112" s="2"/>
      <c r="T112" s="28"/>
    </row>
    <row r="113" spans="1:22" ht="12.75" customHeight="1" x14ac:dyDescent="0.2">
      <c r="A113" s="24"/>
      <c r="K113" s="97">
        <f>SUM(K110:K112)</f>
        <v>3</v>
      </c>
      <c r="L113" s="2">
        <f>K110/B102</f>
        <v>0.2857142857142857</v>
      </c>
      <c r="M113" s="2">
        <f>K113/B102</f>
        <v>0.42857142857142855</v>
      </c>
      <c r="N113" s="2">
        <f>M113-L113</f>
        <v>0.14285714285714285</v>
      </c>
      <c r="O113" s="2"/>
      <c r="T113" s="28"/>
    </row>
    <row r="114" spans="1:22" ht="12.75" customHeight="1" x14ac:dyDescent="0.3">
      <c r="A114" s="3" t="s">
        <v>44</v>
      </c>
      <c r="L114" s="2"/>
      <c r="M114" s="2"/>
      <c r="O114" s="2"/>
      <c r="T114" s="18" t="s">
        <v>32</v>
      </c>
    </row>
    <row r="115" spans="1:22" ht="25.5" customHeight="1" x14ac:dyDescent="0.2">
      <c r="B115" s="170" t="s">
        <v>1</v>
      </c>
      <c r="C115" s="171"/>
      <c r="D115" s="171"/>
      <c r="E115" s="171"/>
      <c r="F115" s="171"/>
      <c r="G115" s="171"/>
      <c r="H115" s="171"/>
      <c r="I115" s="171"/>
      <c r="J115" s="171"/>
      <c r="L115" s="4" t="s">
        <v>2</v>
      </c>
      <c r="M115" s="4" t="s">
        <v>3</v>
      </c>
      <c r="N115" s="5" t="s">
        <v>4</v>
      </c>
      <c r="O115" s="4" t="s">
        <v>5</v>
      </c>
      <c r="P115" s="6" t="s">
        <v>6</v>
      </c>
      <c r="Q115" s="6" t="s">
        <v>7</v>
      </c>
      <c r="R115" s="7" t="s">
        <v>8</v>
      </c>
      <c r="T115" s="18" t="s">
        <v>33</v>
      </c>
    </row>
    <row r="116" spans="1:22" ht="12.75" customHeight="1" x14ac:dyDescent="0.2">
      <c r="A116" s="9" t="s">
        <v>9</v>
      </c>
      <c r="B116" s="10">
        <v>1</v>
      </c>
      <c r="C116" s="10">
        <v>2</v>
      </c>
      <c r="D116" s="10">
        <v>3</v>
      </c>
      <c r="E116" s="10">
        <v>4</v>
      </c>
      <c r="F116" s="10">
        <v>5</v>
      </c>
      <c r="G116" s="10">
        <v>6</v>
      </c>
      <c r="H116" s="10">
        <v>7</v>
      </c>
      <c r="I116" s="10">
        <v>8</v>
      </c>
      <c r="J116" s="10">
        <v>9</v>
      </c>
      <c r="K116" s="99" t="s">
        <v>10</v>
      </c>
      <c r="L116" s="12"/>
      <c r="M116" s="12"/>
      <c r="N116" s="13"/>
      <c r="O116" s="14"/>
      <c r="P116" s="15"/>
      <c r="Q116" s="15"/>
      <c r="R116" s="2"/>
      <c r="T116" s="18" t="s">
        <v>34</v>
      </c>
      <c r="U116" s="30"/>
      <c r="V116" s="30"/>
    </row>
    <row r="117" spans="1:22" ht="12.75" customHeight="1" x14ac:dyDescent="0.2">
      <c r="A117" s="24" t="s">
        <v>22</v>
      </c>
      <c r="B117" s="19">
        <v>16</v>
      </c>
      <c r="C117" s="19"/>
      <c r="D117" s="19"/>
      <c r="E117" s="19"/>
      <c r="F117" s="19"/>
      <c r="G117" s="19"/>
      <c r="H117" s="19"/>
      <c r="I117" s="19"/>
      <c r="J117" s="19"/>
      <c r="K117" s="101"/>
      <c r="L117" s="12"/>
      <c r="M117" s="12"/>
      <c r="N117" s="13"/>
      <c r="O117" s="14"/>
      <c r="P117" s="21">
        <f>B117</f>
        <v>16</v>
      </c>
      <c r="Q117" s="15"/>
      <c r="R117" s="2"/>
      <c r="T117" s="33"/>
      <c r="U117" s="31"/>
      <c r="V117" s="31"/>
    </row>
    <row r="118" spans="1:22" ht="12.75" customHeight="1" x14ac:dyDescent="0.2">
      <c r="A118" s="24" t="s">
        <v>24</v>
      </c>
      <c r="C118" s="1">
        <v>14</v>
      </c>
      <c r="K118" s="101"/>
      <c r="L118" s="2"/>
      <c r="M118" s="2"/>
      <c r="O118" s="2">
        <f>C118/B117</f>
        <v>0.875</v>
      </c>
      <c r="P118" s="21">
        <v>14</v>
      </c>
      <c r="Q118" s="27">
        <f t="shared" ref="Q118:Q125" si="12">P118/P117</f>
        <v>0.875</v>
      </c>
      <c r="R118" s="2">
        <f t="shared" ref="R118:R125" si="13">100%-Q118</f>
        <v>0.125</v>
      </c>
      <c r="T118" s="24"/>
      <c r="U118" s="31"/>
      <c r="V118" s="31"/>
    </row>
    <row r="119" spans="1:22" ht="12.75" customHeight="1" x14ac:dyDescent="0.2">
      <c r="A119" s="24" t="s">
        <v>25</v>
      </c>
      <c r="D119" s="1">
        <v>14</v>
      </c>
      <c r="K119" s="101"/>
      <c r="L119" s="2"/>
      <c r="M119" s="2"/>
      <c r="O119" s="2">
        <f>D119/C118</f>
        <v>1</v>
      </c>
      <c r="P119" s="21">
        <v>14</v>
      </c>
      <c r="Q119" s="27">
        <f t="shared" si="12"/>
        <v>1</v>
      </c>
      <c r="R119" s="2">
        <f t="shared" si="13"/>
        <v>0</v>
      </c>
      <c r="T119" s="24"/>
      <c r="U119" s="31"/>
      <c r="V119" s="31"/>
    </row>
    <row r="120" spans="1:22" ht="12.75" customHeight="1" x14ac:dyDescent="0.2">
      <c r="A120" s="24" t="s">
        <v>26</v>
      </c>
      <c r="E120" s="1">
        <v>12</v>
      </c>
      <c r="K120" s="101"/>
      <c r="L120" s="2"/>
      <c r="M120" s="2"/>
      <c r="O120" s="2">
        <f>E120/D119</f>
        <v>0.8571428571428571</v>
      </c>
      <c r="P120" s="21">
        <v>13</v>
      </c>
      <c r="Q120" s="27">
        <f t="shared" si="12"/>
        <v>0.9285714285714286</v>
      </c>
      <c r="R120" s="2">
        <f t="shared" si="13"/>
        <v>7.1428571428571397E-2</v>
      </c>
      <c r="T120" s="24"/>
      <c r="U120" s="31"/>
      <c r="V120" s="31"/>
    </row>
    <row r="121" spans="1:22" ht="12.75" customHeight="1" x14ac:dyDescent="0.2">
      <c r="A121" s="24" t="s">
        <v>27</v>
      </c>
      <c r="F121" s="1">
        <v>11</v>
      </c>
      <c r="K121" s="101"/>
      <c r="L121" s="2"/>
      <c r="M121" s="2"/>
      <c r="O121" s="2">
        <f>F121/E120</f>
        <v>0.91666666666666663</v>
      </c>
      <c r="P121" s="21">
        <v>13</v>
      </c>
      <c r="Q121" s="27">
        <f t="shared" si="12"/>
        <v>1</v>
      </c>
      <c r="R121" s="2">
        <f t="shared" si="13"/>
        <v>0</v>
      </c>
      <c r="T121" s="1"/>
      <c r="U121" s="8" t="s">
        <v>45</v>
      </c>
      <c r="V121" s="32"/>
    </row>
    <row r="122" spans="1:22" ht="12.75" customHeight="1" x14ac:dyDescent="0.2">
      <c r="A122" s="24" t="s">
        <v>28</v>
      </c>
      <c r="G122" s="1">
        <v>11</v>
      </c>
      <c r="K122" s="101"/>
      <c r="L122" s="2"/>
      <c r="M122" s="2"/>
      <c r="O122" s="2">
        <f>G122/F121</f>
        <v>1</v>
      </c>
      <c r="P122" s="21">
        <v>12</v>
      </c>
      <c r="Q122" s="27">
        <f t="shared" si="12"/>
        <v>0.92307692307692313</v>
      </c>
      <c r="R122" s="2">
        <f t="shared" si="13"/>
        <v>7.6923076923076872E-2</v>
      </c>
      <c r="T122" s="1"/>
      <c r="U122" s="8"/>
      <c r="V122" s="32"/>
    </row>
    <row r="123" spans="1:22" ht="12.75" customHeight="1" x14ac:dyDescent="0.2">
      <c r="A123" s="24" t="s">
        <v>29</v>
      </c>
      <c r="H123" s="1">
        <v>10</v>
      </c>
      <c r="K123" s="101"/>
      <c r="L123" s="2"/>
      <c r="M123" s="2"/>
      <c r="O123" s="2">
        <f>H123/G122</f>
        <v>0.90909090909090906</v>
      </c>
      <c r="P123" s="21">
        <v>12</v>
      </c>
      <c r="Q123" s="27">
        <f t="shared" si="12"/>
        <v>1</v>
      </c>
      <c r="R123" s="2">
        <f t="shared" si="13"/>
        <v>0</v>
      </c>
      <c r="T123" s="1"/>
      <c r="U123" s="8"/>
      <c r="V123" s="32"/>
    </row>
    <row r="124" spans="1:22" ht="12.75" customHeight="1" x14ac:dyDescent="0.2">
      <c r="A124" s="24" t="s">
        <v>35</v>
      </c>
      <c r="I124" s="1">
        <v>10</v>
      </c>
      <c r="K124" s="101"/>
      <c r="L124" s="2"/>
      <c r="M124" s="2"/>
      <c r="O124" s="2">
        <f>I124/H123</f>
        <v>1</v>
      </c>
      <c r="P124" s="21">
        <v>12</v>
      </c>
      <c r="Q124" s="27">
        <f t="shared" si="12"/>
        <v>1</v>
      </c>
      <c r="R124" s="2">
        <f t="shared" si="13"/>
        <v>0</v>
      </c>
      <c r="T124" s="1"/>
      <c r="U124" s="8"/>
      <c r="V124" s="32"/>
    </row>
    <row r="125" spans="1:22" ht="12.75" customHeight="1" x14ac:dyDescent="0.2">
      <c r="A125" s="24" t="s">
        <v>36</v>
      </c>
      <c r="J125" s="1">
        <v>10</v>
      </c>
      <c r="K125" s="101">
        <v>10</v>
      </c>
      <c r="L125" s="2"/>
      <c r="M125" s="2"/>
      <c r="O125" s="2">
        <f>J125/I124</f>
        <v>1</v>
      </c>
      <c r="P125" s="21">
        <v>12</v>
      </c>
      <c r="Q125" s="27">
        <f t="shared" si="12"/>
        <v>1</v>
      </c>
      <c r="R125" s="2">
        <f t="shared" si="13"/>
        <v>0</v>
      </c>
      <c r="T125" s="1"/>
      <c r="U125" s="8"/>
      <c r="V125" s="32"/>
    </row>
    <row r="126" spans="1:22" ht="12.75" customHeight="1" x14ac:dyDescent="0.2">
      <c r="A126" s="24" t="s">
        <v>42</v>
      </c>
      <c r="J126" s="1">
        <v>2</v>
      </c>
      <c r="K126" s="101">
        <v>2</v>
      </c>
      <c r="L126" s="2"/>
      <c r="M126" s="2"/>
      <c r="O126" s="2"/>
      <c r="P126" s="21">
        <v>2</v>
      </c>
      <c r="Q126" s="27"/>
      <c r="R126" s="2"/>
      <c r="T126" s="1"/>
      <c r="U126" s="8"/>
      <c r="V126" s="32"/>
    </row>
    <row r="127" spans="1:22" ht="12.75" customHeight="1" x14ac:dyDescent="0.2">
      <c r="A127" s="24"/>
      <c r="K127" s="97">
        <f>SUM(K125:K126)</f>
        <v>12</v>
      </c>
      <c r="L127" s="2">
        <f>K125/B117</f>
        <v>0.625</v>
      </c>
      <c r="M127" s="2">
        <f>K127/B117</f>
        <v>0.75</v>
      </c>
      <c r="N127" s="2">
        <f>M127-L127</f>
        <v>0.125</v>
      </c>
      <c r="O127" s="2"/>
      <c r="P127" s="21"/>
      <c r="Q127" s="27"/>
      <c r="R127" s="2"/>
      <c r="T127" s="1"/>
      <c r="U127" s="8"/>
      <c r="V127" s="32"/>
    </row>
    <row r="128" spans="1:22" ht="12.75" customHeight="1" x14ac:dyDescent="0.2">
      <c r="A128" s="24"/>
      <c r="L128" s="2"/>
      <c r="M128" s="2"/>
      <c r="O128" s="2"/>
      <c r="T128" s="1"/>
      <c r="U128" s="8"/>
      <c r="V128" s="32"/>
    </row>
    <row r="129" spans="1:33" ht="12.75" customHeight="1" x14ac:dyDescent="0.3">
      <c r="A129" s="3" t="s">
        <v>46</v>
      </c>
      <c r="D129" s="34" t="s">
        <v>47</v>
      </c>
      <c r="L129" s="2"/>
      <c r="M129" s="2"/>
      <c r="O129" s="2"/>
      <c r="T129" s="35" t="s">
        <v>13</v>
      </c>
      <c r="U129" s="36" t="s">
        <v>12</v>
      </c>
      <c r="V129" s="36" t="s">
        <v>14</v>
      </c>
      <c r="W129" s="36" t="s">
        <v>16</v>
      </c>
      <c r="X129" s="36" t="s">
        <v>18</v>
      </c>
      <c r="Y129" s="36" t="s">
        <v>19</v>
      </c>
      <c r="Z129" s="36" t="s">
        <v>20</v>
      </c>
      <c r="AA129" s="36" t="s">
        <v>22</v>
      </c>
      <c r="AB129" s="36" t="s">
        <v>25</v>
      </c>
      <c r="AC129" s="36" t="s">
        <v>26</v>
      </c>
      <c r="AD129" s="36" t="s">
        <v>27</v>
      </c>
      <c r="AE129" s="36" t="s">
        <v>28</v>
      </c>
      <c r="AF129" s="36" t="s">
        <v>29</v>
      </c>
      <c r="AG129" s="36" t="s">
        <v>36</v>
      </c>
    </row>
    <row r="130" spans="1:33" ht="25.5" customHeight="1" x14ac:dyDescent="0.3">
      <c r="B130" s="170" t="s">
        <v>1</v>
      </c>
      <c r="C130" s="171"/>
      <c r="D130" s="171"/>
      <c r="E130" s="171"/>
      <c r="F130" s="171"/>
      <c r="G130" s="171"/>
      <c r="H130" s="171"/>
      <c r="I130" s="171"/>
      <c r="J130" s="171"/>
      <c r="L130" s="4" t="s">
        <v>2</v>
      </c>
      <c r="M130" s="4" t="s">
        <v>3</v>
      </c>
      <c r="N130" s="5" t="s">
        <v>4</v>
      </c>
      <c r="O130" s="4" t="s">
        <v>5</v>
      </c>
      <c r="P130" s="6" t="s">
        <v>6</v>
      </c>
      <c r="Q130" s="6" t="s">
        <v>7</v>
      </c>
      <c r="R130" s="7" t="s">
        <v>8</v>
      </c>
      <c r="T130" s="37" t="s">
        <v>15</v>
      </c>
      <c r="U130" s="38">
        <f>P20/P18</f>
        <v>0.46341463414634149</v>
      </c>
      <c r="V130" s="38">
        <f>P37/P35</f>
        <v>0.72222222222222221</v>
      </c>
      <c r="W130" s="38">
        <f>P55/P53</f>
        <v>0.43181818181818182</v>
      </c>
      <c r="X130" s="38">
        <f>P72/P70</f>
        <v>0.5625</v>
      </c>
      <c r="Y130" s="38">
        <f>P88/P86</f>
        <v>0.54838709677419351</v>
      </c>
      <c r="Z130" s="38">
        <f>P104/P102</f>
        <v>0.7142857142857143</v>
      </c>
      <c r="AA130" s="38">
        <f>P119/P117</f>
        <v>0.875</v>
      </c>
      <c r="AB130" s="38">
        <f>P142/P140</f>
        <v>0.6</v>
      </c>
      <c r="AC130" s="38">
        <f>P158/P156</f>
        <v>0.5</v>
      </c>
      <c r="AD130" s="38">
        <f>P173/P171</f>
        <v>0.82758620689655171</v>
      </c>
      <c r="AE130" s="38">
        <f>P189/P187</f>
        <v>0.73333333333333328</v>
      </c>
      <c r="AF130" s="38">
        <f>P208/P206</f>
        <v>0.75609756097560976</v>
      </c>
      <c r="AG130" s="38">
        <f>P242/P240</f>
        <v>0.6</v>
      </c>
    </row>
    <row r="131" spans="1:33" ht="12.75" customHeight="1" x14ac:dyDescent="0.2">
      <c r="A131" s="9" t="s">
        <v>9</v>
      </c>
      <c r="B131" s="10">
        <v>1</v>
      </c>
      <c r="C131" s="10">
        <v>2</v>
      </c>
      <c r="D131" s="10">
        <v>3</v>
      </c>
      <c r="E131" s="10">
        <v>4</v>
      </c>
      <c r="F131" s="10">
        <v>5</v>
      </c>
      <c r="G131" s="10">
        <v>6</v>
      </c>
      <c r="H131" s="10">
        <v>7</v>
      </c>
      <c r="I131" s="10">
        <v>8</v>
      </c>
      <c r="J131" s="10">
        <v>9</v>
      </c>
      <c r="K131" s="99" t="s">
        <v>10</v>
      </c>
      <c r="L131" s="12"/>
      <c r="M131" s="12"/>
      <c r="N131" s="13"/>
      <c r="O131" s="14"/>
      <c r="P131" s="15"/>
      <c r="Q131" s="15"/>
      <c r="R131" s="2"/>
    </row>
    <row r="132" spans="1:33" ht="12.75" customHeight="1" x14ac:dyDescent="0.2">
      <c r="A132" s="24" t="s">
        <v>24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00"/>
      <c r="L132" s="12"/>
      <c r="M132" s="12"/>
      <c r="N132" s="13"/>
      <c r="O132" s="14"/>
      <c r="P132" s="21">
        <f>B132</f>
        <v>0</v>
      </c>
      <c r="Q132" s="15"/>
      <c r="R132" s="2"/>
    </row>
    <row r="133" spans="1:33" ht="12.75" customHeight="1" x14ac:dyDescent="0.2">
      <c r="A133" s="24"/>
      <c r="L133" s="2"/>
      <c r="M133" s="2"/>
      <c r="O133" s="2" t="e">
        <f>C133/B132</f>
        <v>#DIV/0!</v>
      </c>
      <c r="P133" s="21"/>
      <c r="Q133" s="27" t="e">
        <f>P133/P132</f>
        <v>#DIV/0!</v>
      </c>
      <c r="R133" s="2" t="e">
        <f>100%-Q133</f>
        <v>#DIV/0!</v>
      </c>
    </row>
    <row r="134" spans="1:33" ht="12.75" customHeight="1" x14ac:dyDescent="0.2">
      <c r="L134" s="2"/>
      <c r="M134" s="2"/>
      <c r="O134" s="2"/>
    </row>
    <row r="135" spans="1:33" ht="12.75" customHeight="1" x14ac:dyDescent="0.2">
      <c r="L135" s="2"/>
      <c r="M135" s="2"/>
      <c r="O135" s="2"/>
    </row>
    <row r="136" spans="1:33" ht="12.75" customHeight="1" x14ac:dyDescent="0.2">
      <c r="L136" s="2"/>
      <c r="M136" s="2"/>
      <c r="O136" s="2"/>
    </row>
    <row r="137" spans="1:33" ht="12.75" customHeight="1" x14ac:dyDescent="0.3">
      <c r="A137" s="3" t="s">
        <v>48</v>
      </c>
      <c r="D137" s="34"/>
      <c r="L137" s="2"/>
      <c r="M137" s="2"/>
      <c r="O137" s="2"/>
    </row>
    <row r="138" spans="1:33" ht="25.5" customHeight="1" x14ac:dyDescent="0.2">
      <c r="B138" s="170" t="s">
        <v>1</v>
      </c>
      <c r="C138" s="171"/>
      <c r="D138" s="171"/>
      <c r="E138" s="171"/>
      <c r="F138" s="171"/>
      <c r="G138" s="171"/>
      <c r="H138" s="171"/>
      <c r="I138" s="171"/>
      <c r="J138" s="171"/>
      <c r="L138" s="4" t="s">
        <v>2</v>
      </c>
      <c r="M138" s="4" t="s">
        <v>3</v>
      </c>
      <c r="N138" s="5" t="s">
        <v>4</v>
      </c>
      <c r="O138" s="4" t="s">
        <v>5</v>
      </c>
      <c r="P138" s="6" t="s">
        <v>6</v>
      </c>
      <c r="Q138" s="6" t="s">
        <v>7</v>
      </c>
      <c r="R138" s="7" t="s">
        <v>8</v>
      </c>
    </row>
    <row r="139" spans="1:33" ht="12.75" customHeight="1" x14ac:dyDescent="0.2">
      <c r="A139" s="9" t="s">
        <v>9</v>
      </c>
      <c r="B139" s="10">
        <v>1</v>
      </c>
      <c r="C139" s="10">
        <v>2</v>
      </c>
      <c r="D139" s="10">
        <v>3</v>
      </c>
      <c r="E139" s="10">
        <v>4</v>
      </c>
      <c r="F139" s="10">
        <v>5</v>
      </c>
      <c r="G139" s="10">
        <v>6</v>
      </c>
      <c r="H139" s="10">
        <v>7</v>
      </c>
      <c r="I139" s="10">
        <v>8</v>
      </c>
      <c r="J139" s="10">
        <v>9</v>
      </c>
      <c r="K139" s="99" t="s">
        <v>10</v>
      </c>
      <c r="L139" s="12"/>
      <c r="M139" s="12"/>
      <c r="N139" s="13"/>
      <c r="O139" s="14"/>
      <c r="P139" s="15"/>
      <c r="Q139" s="15"/>
      <c r="R139" s="2"/>
    </row>
    <row r="140" spans="1:33" ht="12.75" customHeight="1" x14ac:dyDescent="0.2">
      <c r="A140" s="24" t="s">
        <v>25</v>
      </c>
      <c r="B140" s="19">
        <v>25</v>
      </c>
      <c r="C140" s="19"/>
      <c r="D140" s="19"/>
      <c r="E140" s="19"/>
      <c r="F140" s="19"/>
      <c r="G140" s="19"/>
      <c r="H140" s="19"/>
      <c r="I140" s="19"/>
      <c r="J140" s="19"/>
      <c r="K140" s="100"/>
      <c r="L140" s="12"/>
      <c r="M140" s="12"/>
      <c r="N140" s="13"/>
      <c r="O140" s="14"/>
      <c r="P140" s="21">
        <f>B140</f>
        <v>25</v>
      </c>
      <c r="Q140" s="15"/>
      <c r="R140" s="2"/>
    </row>
    <row r="141" spans="1:33" ht="12.75" customHeight="1" x14ac:dyDescent="0.2">
      <c r="A141" s="24" t="s">
        <v>26</v>
      </c>
      <c r="C141" s="1">
        <v>16</v>
      </c>
      <c r="K141" s="100"/>
      <c r="L141" s="2"/>
      <c r="M141" s="2"/>
      <c r="O141" s="2">
        <f>C141/B140</f>
        <v>0.64</v>
      </c>
      <c r="P141" s="21">
        <v>16</v>
      </c>
      <c r="Q141" s="27">
        <f t="shared" ref="Q141:Q148" si="14">P141/P140</f>
        <v>0.64</v>
      </c>
      <c r="R141" s="2">
        <f t="shared" ref="R141:R148" si="15">100%-Q141</f>
        <v>0.36</v>
      </c>
    </row>
    <row r="142" spans="1:33" ht="12.75" customHeight="1" x14ac:dyDescent="0.2">
      <c r="A142" s="24" t="s">
        <v>27</v>
      </c>
      <c r="D142" s="1">
        <v>15</v>
      </c>
      <c r="K142" s="100"/>
      <c r="L142" s="2"/>
      <c r="M142" s="2"/>
      <c r="O142" s="2">
        <f>D142/C141</f>
        <v>0.9375</v>
      </c>
      <c r="P142" s="21">
        <v>15</v>
      </c>
      <c r="Q142" s="27">
        <f t="shared" si="14"/>
        <v>0.9375</v>
      </c>
      <c r="R142" s="2">
        <f t="shared" si="15"/>
        <v>6.25E-2</v>
      </c>
    </row>
    <row r="143" spans="1:33" ht="12.75" customHeight="1" x14ac:dyDescent="0.2">
      <c r="A143" s="24" t="s">
        <v>28</v>
      </c>
      <c r="E143" s="1">
        <v>13</v>
      </c>
      <c r="K143" s="100"/>
      <c r="L143" s="2"/>
      <c r="M143" s="2"/>
      <c r="O143" s="2">
        <f>E143/D142</f>
        <v>0.8666666666666667</v>
      </c>
      <c r="P143" s="21">
        <v>14</v>
      </c>
      <c r="Q143" s="27">
        <f t="shared" si="14"/>
        <v>0.93333333333333335</v>
      </c>
      <c r="R143" s="2">
        <f t="shared" si="15"/>
        <v>6.6666666666666652E-2</v>
      </c>
    </row>
    <row r="144" spans="1:33" ht="12.75" customHeight="1" x14ac:dyDescent="0.2">
      <c r="A144" s="24" t="s">
        <v>29</v>
      </c>
      <c r="F144" s="1">
        <v>12</v>
      </c>
      <c r="K144" s="100"/>
      <c r="L144" s="2"/>
      <c r="M144" s="2"/>
      <c r="O144" s="2">
        <f>F144/E143</f>
        <v>0.92307692307692313</v>
      </c>
      <c r="P144" s="21">
        <v>14</v>
      </c>
      <c r="Q144" s="27">
        <f t="shared" si="14"/>
        <v>1</v>
      </c>
      <c r="R144" s="2">
        <f t="shared" si="15"/>
        <v>0</v>
      </c>
    </row>
    <row r="145" spans="1:18" ht="12.75" customHeight="1" x14ac:dyDescent="0.2">
      <c r="A145" s="24" t="s">
        <v>35</v>
      </c>
      <c r="G145" s="1">
        <v>12</v>
      </c>
      <c r="K145" s="100"/>
      <c r="L145" s="2"/>
      <c r="M145" s="2"/>
      <c r="O145" s="2">
        <f>G145/F144</f>
        <v>1</v>
      </c>
      <c r="P145" s="21">
        <v>14</v>
      </c>
      <c r="Q145" s="27">
        <f t="shared" si="14"/>
        <v>1</v>
      </c>
      <c r="R145" s="2">
        <f t="shared" si="15"/>
        <v>0</v>
      </c>
    </row>
    <row r="146" spans="1:18" ht="12.75" customHeight="1" x14ac:dyDescent="0.2">
      <c r="A146" s="24" t="s">
        <v>36</v>
      </c>
      <c r="H146" s="1">
        <v>12</v>
      </c>
      <c r="K146" s="100"/>
      <c r="L146" s="2"/>
      <c r="M146" s="2"/>
      <c r="O146" s="2">
        <f>H146/G145</f>
        <v>1</v>
      </c>
      <c r="P146" s="21">
        <v>14</v>
      </c>
      <c r="Q146" s="27">
        <f t="shared" si="14"/>
        <v>1</v>
      </c>
      <c r="R146" s="2">
        <f t="shared" si="15"/>
        <v>0</v>
      </c>
    </row>
    <row r="147" spans="1:18" ht="12.75" customHeight="1" x14ac:dyDescent="0.2">
      <c r="A147" s="24" t="s">
        <v>42</v>
      </c>
      <c r="I147" s="1">
        <v>12</v>
      </c>
      <c r="K147" s="100"/>
      <c r="L147" s="2"/>
      <c r="M147" s="2"/>
      <c r="O147" s="2">
        <f>I147/H146</f>
        <v>1</v>
      </c>
      <c r="P147" s="21">
        <v>14</v>
      </c>
      <c r="Q147" s="27">
        <f t="shared" si="14"/>
        <v>1</v>
      </c>
      <c r="R147" s="2">
        <f t="shared" si="15"/>
        <v>0</v>
      </c>
    </row>
    <row r="148" spans="1:18" ht="12.75" customHeight="1" x14ac:dyDescent="0.2">
      <c r="A148" s="24" t="s">
        <v>49</v>
      </c>
      <c r="J148" s="1">
        <v>12</v>
      </c>
      <c r="K148" s="100">
        <v>6</v>
      </c>
      <c r="L148" s="2"/>
      <c r="M148" s="2"/>
      <c r="O148" s="2">
        <f>J148/I147</f>
        <v>1</v>
      </c>
      <c r="P148" s="21">
        <v>14</v>
      </c>
      <c r="Q148" s="27">
        <f t="shared" si="14"/>
        <v>1</v>
      </c>
      <c r="R148" s="2">
        <f t="shared" si="15"/>
        <v>0</v>
      </c>
    </row>
    <row r="149" spans="1:18" ht="12.75" customHeight="1" x14ac:dyDescent="0.2">
      <c r="A149" s="24" t="s">
        <v>50</v>
      </c>
      <c r="J149" s="1">
        <v>2</v>
      </c>
      <c r="K149" s="101">
        <v>2</v>
      </c>
      <c r="L149" s="2"/>
      <c r="M149" s="2"/>
      <c r="O149" s="2"/>
      <c r="P149" s="21">
        <v>3</v>
      </c>
      <c r="Q149" s="27"/>
      <c r="R149" s="2"/>
    </row>
    <row r="150" spans="1:18" ht="12.75" customHeight="1" x14ac:dyDescent="0.2">
      <c r="A150" s="24" t="s">
        <v>51</v>
      </c>
      <c r="J150" s="1">
        <v>1</v>
      </c>
      <c r="K150" s="101"/>
      <c r="L150" s="2"/>
      <c r="M150" s="2"/>
      <c r="O150" s="2"/>
      <c r="P150" s="21">
        <v>1</v>
      </c>
      <c r="Q150" s="27"/>
      <c r="R150" s="2"/>
    </row>
    <row r="151" spans="1:18" ht="12.75" customHeight="1" x14ac:dyDescent="0.2">
      <c r="A151" s="24"/>
      <c r="K151" s="97">
        <f>SUM(K148:K149)</f>
        <v>8</v>
      </c>
      <c r="L151" s="2">
        <f>K148/B140</f>
        <v>0.24</v>
      </c>
      <c r="M151" s="2">
        <f>K151/B140</f>
        <v>0.32</v>
      </c>
      <c r="N151" s="2">
        <f>M151-L151</f>
        <v>8.0000000000000016E-2</v>
      </c>
      <c r="O151" s="2"/>
      <c r="P151" s="21"/>
      <c r="Q151" s="27"/>
      <c r="R151" s="2"/>
    </row>
    <row r="152" spans="1:18" ht="12.75" customHeight="1" x14ac:dyDescent="0.2">
      <c r="L152" s="2"/>
      <c r="M152" s="2"/>
      <c r="O152" s="2"/>
    </row>
    <row r="153" spans="1:18" ht="12.75" customHeight="1" x14ac:dyDescent="0.3">
      <c r="A153" s="3" t="s">
        <v>52</v>
      </c>
      <c r="D153" s="34"/>
      <c r="L153" s="2"/>
      <c r="M153" s="2"/>
      <c r="O153" s="2"/>
    </row>
    <row r="154" spans="1:18" ht="25.5" customHeight="1" x14ac:dyDescent="0.2">
      <c r="B154" s="170" t="s">
        <v>1</v>
      </c>
      <c r="C154" s="171"/>
      <c r="D154" s="171"/>
      <c r="E154" s="171"/>
      <c r="F154" s="171"/>
      <c r="G154" s="171"/>
      <c r="H154" s="171"/>
      <c r="I154" s="171"/>
      <c r="J154" s="171"/>
      <c r="L154" s="4" t="s">
        <v>2</v>
      </c>
      <c r="M154" s="4" t="s">
        <v>3</v>
      </c>
      <c r="N154" s="5" t="s">
        <v>4</v>
      </c>
      <c r="O154" s="4" t="s">
        <v>5</v>
      </c>
      <c r="P154" s="6" t="s">
        <v>6</v>
      </c>
      <c r="Q154" s="6" t="s">
        <v>7</v>
      </c>
      <c r="R154" s="7" t="s">
        <v>8</v>
      </c>
    </row>
    <row r="155" spans="1:18" ht="12.75" customHeight="1" x14ac:dyDescent="0.2">
      <c r="A155" s="9" t="s">
        <v>9</v>
      </c>
      <c r="B155" s="10">
        <v>1</v>
      </c>
      <c r="C155" s="10">
        <v>2</v>
      </c>
      <c r="D155" s="10">
        <v>3</v>
      </c>
      <c r="E155" s="10">
        <v>4</v>
      </c>
      <c r="F155" s="10">
        <v>5</v>
      </c>
      <c r="G155" s="10">
        <v>6</v>
      </c>
      <c r="H155" s="10">
        <v>7</v>
      </c>
      <c r="I155" s="10">
        <v>8</v>
      </c>
      <c r="J155" s="10">
        <v>9</v>
      </c>
      <c r="K155" s="99" t="s">
        <v>10</v>
      </c>
      <c r="L155" s="12"/>
      <c r="M155" s="12"/>
      <c r="N155" s="13"/>
      <c r="O155" s="14"/>
      <c r="P155" s="15"/>
      <c r="Q155" s="15"/>
      <c r="R155" s="2"/>
    </row>
    <row r="156" spans="1:18" ht="12.75" customHeight="1" x14ac:dyDescent="0.2">
      <c r="A156" s="24" t="s">
        <v>26</v>
      </c>
      <c r="B156" s="19">
        <v>4</v>
      </c>
      <c r="C156" s="19"/>
      <c r="D156" s="19"/>
      <c r="E156" s="19"/>
      <c r="F156" s="19"/>
      <c r="G156" s="19"/>
      <c r="H156" s="19"/>
      <c r="I156" s="19"/>
      <c r="J156" s="19"/>
      <c r="K156" s="100"/>
      <c r="L156" s="12"/>
      <c r="M156" s="12"/>
      <c r="N156" s="13"/>
      <c r="O156" s="14"/>
      <c r="P156" s="21">
        <f>B156</f>
        <v>4</v>
      </c>
      <c r="Q156" s="15"/>
      <c r="R156" s="2"/>
    </row>
    <row r="157" spans="1:18" ht="12.75" customHeight="1" x14ac:dyDescent="0.2">
      <c r="A157" s="24" t="s">
        <v>27</v>
      </c>
      <c r="C157" s="1">
        <v>2</v>
      </c>
      <c r="K157" s="100"/>
      <c r="L157" s="2"/>
      <c r="M157" s="2"/>
      <c r="O157" s="2">
        <f>C157/B156</f>
        <v>0.5</v>
      </c>
      <c r="P157" s="21">
        <v>2</v>
      </c>
      <c r="Q157" s="27">
        <f t="shared" ref="Q157:Q163" si="16">P157/P156</f>
        <v>0.5</v>
      </c>
      <c r="R157" s="2">
        <f t="shared" ref="R157:R163" si="17">100%-Q157</f>
        <v>0.5</v>
      </c>
    </row>
    <row r="158" spans="1:18" ht="12.75" customHeight="1" x14ac:dyDescent="0.2">
      <c r="A158" s="24" t="s">
        <v>28</v>
      </c>
      <c r="D158" s="1">
        <v>2</v>
      </c>
      <c r="K158" s="100"/>
      <c r="L158" s="2"/>
      <c r="M158" s="2"/>
      <c r="O158" s="2">
        <f>D158/C157</f>
        <v>1</v>
      </c>
      <c r="P158" s="21">
        <v>2</v>
      </c>
      <c r="Q158" s="27">
        <f t="shared" si="16"/>
        <v>1</v>
      </c>
      <c r="R158" s="2">
        <f t="shared" si="17"/>
        <v>0</v>
      </c>
    </row>
    <row r="159" spans="1:18" ht="12.75" customHeight="1" x14ac:dyDescent="0.2">
      <c r="A159" s="24" t="s">
        <v>29</v>
      </c>
      <c r="E159" s="1">
        <v>2</v>
      </c>
      <c r="K159" s="100"/>
      <c r="L159" s="2"/>
      <c r="M159" s="2"/>
      <c r="O159" s="2">
        <f>E159/D158</f>
        <v>1</v>
      </c>
      <c r="P159" s="21">
        <v>2</v>
      </c>
      <c r="Q159" s="27">
        <f t="shared" si="16"/>
        <v>1</v>
      </c>
      <c r="R159" s="2">
        <f t="shared" si="17"/>
        <v>0</v>
      </c>
    </row>
    <row r="160" spans="1:18" ht="12.75" customHeight="1" x14ac:dyDescent="0.2">
      <c r="A160" s="24" t="s">
        <v>35</v>
      </c>
      <c r="F160" s="1">
        <v>2</v>
      </c>
      <c r="K160" s="100"/>
      <c r="L160" s="2"/>
      <c r="M160" s="2"/>
      <c r="O160" s="2">
        <f>F160/E159</f>
        <v>1</v>
      </c>
      <c r="P160" s="21">
        <v>2</v>
      </c>
      <c r="Q160" s="27">
        <f t="shared" si="16"/>
        <v>1</v>
      </c>
      <c r="R160" s="2">
        <f t="shared" si="17"/>
        <v>0</v>
      </c>
    </row>
    <row r="161" spans="1:22" ht="12.75" customHeight="1" x14ac:dyDescent="0.2">
      <c r="A161" s="24" t="s">
        <v>36</v>
      </c>
      <c r="G161" s="1">
        <v>2</v>
      </c>
      <c r="K161" s="100"/>
      <c r="L161" s="2"/>
      <c r="M161" s="2"/>
      <c r="O161" s="2">
        <f>G161/F160</f>
        <v>1</v>
      </c>
      <c r="P161" s="21">
        <v>2</v>
      </c>
      <c r="Q161" s="27">
        <f t="shared" si="16"/>
        <v>1</v>
      </c>
      <c r="R161" s="2">
        <f t="shared" si="17"/>
        <v>0</v>
      </c>
    </row>
    <row r="162" spans="1:22" ht="12.75" customHeight="1" x14ac:dyDescent="0.2">
      <c r="A162" s="24" t="s">
        <v>42</v>
      </c>
      <c r="H162" s="1">
        <v>2</v>
      </c>
      <c r="K162" s="100"/>
      <c r="L162" s="2"/>
      <c r="M162" s="2"/>
      <c r="O162" s="2">
        <f>H162/G161</f>
        <v>1</v>
      </c>
      <c r="P162" s="21">
        <v>2</v>
      </c>
      <c r="Q162" s="27">
        <f t="shared" si="16"/>
        <v>1</v>
      </c>
      <c r="R162" s="2">
        <f t="shared" si="17"/>
        <v>0</v>
      </c>
    </row>
    <row r="163" spans="1:22" ht="12.75" customHeight="1" x14ac:dyDescent="0.2">
      <c r="A163" s="24" t="s">
        <v>49</v>
      </c>
      <c r="I163" s="1">
        <v>2</v>
      </c>
      <c r="K163" s="100"/>
      <c r="L163" s="2"/>
      <c r="M163" s="2"/>
      <c r="O163" s="2">
        <f>I163/H162</f>
        <v>1</v>
      </c>
      <c r="P163" s="21">
        <v>2</v>
      </c>
      <c r="Q163" s="27">
        <f t="shared" si="16"/>
        <v>1</v>
      </c>
      <c r="R163" s="2">
        <f t="shared" si="17"/>
        <v>0</v>
      </c>
    </row>
    <row r="164" spans="1:22" ht="12.75" customHeight="1" x14ac:dyDescent="0.2">
      <c r="A164" s="24" t="s">
        <v>50</v>
      </c>
      <c r="J164" s="1">
        <v>2</v>
      </c>
      <c r="K164" s="101">
        <v>2</v>
      </c>
      <c r="L164" s="2"/>
      <c r="M164" s="2"/>
      <c r="O164" s="2"/>
      <c r="P164" s="21">
        <v>2</v>
      </c>
      <c r="Q164" s="27"/>
      <c r="R164" s="2"/>
    </row>
    <row r="165" spans="1:22" ht="12.75" customHeight="1" x14ac:dyDescent="0.2">
      <c r="A165" s="24" t="s">
        <v>51</v>
      </c>
      <c r="K165" s="101"/>
      <c r="L165" s="2"/>
      <c r="M165" s="2"/>
      <c r="O165" s="2"/>
      <c r="P165" s="21"/>
      <c r="Q165" s="27"/>
      <c r="R165" s="2"/>
      <c r="S165" s="1" t="s">
        <v>53</v>
      </c>
      <c r="T165" s="1">
        <v>1</v>
      </c>
      <c r="U165" s="1">
        <f>SUM(K164:K165)</f>
        <v>2</v>
      </c>
      <c r="V165" s="1" t="s">
        <v>10</v>
      </c>
    </row>
    <row r="166" spans="1:22" ht="12.75" customHeight="1" x14ac:dyDescent="0.2">
      <c r="K166" s="97">
        <f>SUM(K164)</f>
        <v>2</v>
      </c>
      <c r="L166" s="2">
        <f>K164/B156</f>
        <v>0.5</v>
      </c>
      <c r="M166" s="2">
        <f>K166/B156</f>
        <v>0.5</v>
      </c>
      <c r="N166" s="2">
        <f>M166-L166</f>
        <v>0</v>
      </c>
      <c r="O166" s="2"/>
      <c r="S166" s="1" t="s">
        <v>54</v>
      </c>
      <c r="T166" s="27">
        <f>T165/B156</f>
        <v>0.25</v>
      </c>
      <c r="U166" s="27">
        <f>T165/U165</f>
        <v>0.5</v>
      </c>
      <c r="V166" s="1" t="s">
        <v>55</v>
      </c>
    </row>
    <row r="167" spans="1:22" ht="12.75" customHeight="1" x14ac:dyDescent="0.2">
      <c r="L167" s="2"/>
      <c r="M167" s="2"/>
      <c r="N167" s="2"/>
      <c r="O167" s="2"/>
      <c r="S167" s="1"/>
      <c r="T167" s="27"/>
      <c r="U167" s="27"/>
      <c r="V167" s="1"/>
    </row>
    <row r="168" spans="1:22" ht="12.75" customHeight="1" x14ac:dyDescent="0.3">
      <c r="A168" s="3" t="s">
        <v>56</v>
      </c>
      <c r="D168" s="34"/>
      <c r="L168" s="2"/>
      <c r="M168" s="2"/>
      <c r="O168" s="2"/>
      <c r="S168" s="1"/>
      <c r="T168" s="1"/>
      <c r="U168" s="1"/>
      <c r="V168" s="1"/>
    </row>
    <row r="169" spans="1:22" ht="25.5" customHeight="1" x14ac:dyDescent="0.2">
      <c r="B169" s="170" t="s">
        <v>1</v>
      </c>
      <c r="C169" s="171"/>
      <c r="D169" s="171"/>
      <c r="E169" s="171"/>
      <c r="F169" s="171"/>
      <c r="G169" s="171"/>
      <c r="H169" s="171"/>
      <c r="I169" s="171"/>
      <c r="J169" s="171"/>
      <c r="L169" s="4" t="s">
        <v>2</v>
      </c>
      <c r="M169" s="4" t="s">
        <v>3</v>
      </c>
      <c r="N169" s="5" t="s">
        <v>4</v>
      </c>
      <c r="O169" s="4" t="s">
        <v>5</v>
      </c>
      <c r="P169" s="6" t="s">
        <v>6</v>
      </c>
      <c r="Q169" s="6" t="s">
        <v>7</v>
      </c>
      <c r="R169" s="7" t="s">
        <v>8</v>
      </c>
      <c r="S169" s="1"/>
      <c r="T169" s="1"/>
      <c r="U169" s="1"/>
      <c r="V169" s="1"/>
    </row>
    <row r="170" spans="1:22" ht="12.75" customHeight="1" x14ac:dyDescent="0.2">
      <c r="A170" s="9" t="s">
        <v>9</v>
      </c>
      <c r="B170" s="10">
        <v>1</v>
      </c>
      <c r="C170" s="10">
        <v>2</v>
      </c>
      <c r="D170" s="10">
        <v>3</v>
      </c>
      <c r="E170" s="10">
        <v>4</v>
      </c>
      <c r="F170" s="10">
        <v>5</v>
      </c>
      <c r="G170" s="10">
        <v>6</v>
      </c>
      <c r="H170" s="10">
        <v>7</v>
      </c>
      <c r="I170" s="10">
        <v>8</v>
      </c>
      <c r="J170" s="10">
        <v>9</v>
      </c>
      <c r="K170" s="99" t="s">
        <v>10</v>
      </c>
      <c r="L170" s="12"/>
      <c r="M170" s="12"/>
      <c r="N170" s="13"/>
      <c r="O170" s="14"/>
      <c r="P170" s="15"/>
      <c r="Q170" s="15"/>
      <c r="R170" s="2"/>
      <c r="S170" s="1"/>
      <c r="T170" s="1"/>
      <c r="U170" s="1"/>
      <c r="V170" s="1"/>
    </row>
    <row r="171" spans="1:22" ht="12.75" customHeight="1" x14ac:dyDescent="0.2">
      <c r="A171" s="24" t="s">
        <v>27</v>
      </c>
      <c r="B171" s="19">
        <v>29</v>
      </c>
      <c r="C171" s="19"/>
      <c r="D171" s="19"/>
      <c r="E171" s="19"/>
      <c r="F171" s="19"/>
      <c r="G171" s="19"/>
      <c r="H171" s="19"/>
      <c r="I171" s="19"/>
      <c r="J171" s="19"/>
      <c r="K171" s="101"/>
      <c r="L171" s="12"/>
      <c r="M171" s="12"/>
      <c r="N171" s="13"/>
      <c r="O171" s="14"/>
      <c r="P171" s="21">
        <f>B171</f>
        <v>29</v>
      </c>
      <c r="Q171" s="15"/>
      <c r="R171" s="2"/>
      <c r="S171" s="1"/>
      <c r="T171" s="1"/>
      <c r="U171" s="1"/>
      <c r="V171" s="1"/>
    </row>
    <row r="172" spans="1:22" ht="12.75" customHeight="1" x14ac:dyDescent="0.2">
      <c r="A172" s="24" t="s">
        <v>28</v>
      </c>
      <c r="C172" s="1">
        <v>27</v>
      </c>
      <c r="K172" s="101"/>
      <c r="L172" s="2"/>
      <c r="M172" s="2"/>
      <c r="O172" s="2">
        <f>C172/B171</f>
        <v>0.93103448275862066</v>
      </c>
      <c r="P172" s="21">
        <v>27</v>
      </c>
      <c r="Q172" s="27">
        <f t="shared" ref="Q172:Q179" si="18">P172/P171</f>
        <v>0.93103448275862066</v>
      </c>
      <c r="R172" s="2">
        <f t="shared" ref="R172:R179" si="19">100%-Q172</f>
        <v>6.8965517241379337E-2</v>
      </c>
      <c r="S172" s="1"/>
      <c r="T172" s="1"/>
      <c r="U172" s="1"/>
      <c r="V172" s="1"/>
    </row>
    <row r="173" spans="1:22" ht="12.75" customHeight="1" x14ac:dyDescent="0.2">
      <c r="A173" s="24" t="s">
        <v>29</v>
      </c>
      <c r="D173" s="1">
        <v>23</v>
      </c>
      <c r="K173" s="101"/>
      <c r="L173" s="2"/>
      <c r="M173" s="2"/>
      <c r="O173" s="2">
        <f>D173/C172</f>
        <v>0.85185185185185186</v>
      </c>
      <c r="P173" s="21">
        <v>24</v>
      </c>
      <c r="Q173" s="27">
        <f t="shared" si="18"/>
        <v>0.88888888888888884</v>
      </c>
      <c r="R173" s="2">
        <f t="shared" si="19"/>
        <v>0.11111111111111116</v>
      </c>
      <c r="S173" s="1"/>
      <c r="T173" s="1"/>
      <c r="U173" s="1"/>
      <c r="V173" s="1"/>
    </row>
    <row r="174" spans="1:22" ht="12.75" customHeight="1" x14ac:dyDescent="0.2">
      <c r="A174" s="24" t="s">
        <v>35</v>
      </c>
      <c r="E174" s="1">
        <v>21</v>
      </c>
      <c r="K174" s="101"/>
      <c r="L174" s="2"/>
      <c r="M174" s="2"/>
      <c r="O174" s="2">
        <f>E174/D173</f>
        <v>0.91304347826086951</v>
      </c>
      <c r="P174" s="21">
        <v>24</v>
      </c>
      <c r="Q174" s="27">
        <f t="shared" si="18"/>
        <v>1</v>
      </c>
      <c r="R174" s="2">
        <f t="shared" si="19"/>
        <v>0</v>
      </c>
      <c r="S174" s="1"/>
      <c r="T174" s="1"/>
      <c r="U174" s="1"/>
      <c r="V174" s="1"/>
    </row>
    <row r="175" spans="1:22" ht="12.75" customHeight="1" x14ac:dyDescent="0.2">
      <c r="A175" s="24" t="s">
        <v>36</v>
      </c>
      <c r="F175" s="1">
        <v>17</v>
      </c>
      <c r="K175" s="101"/>
      <c r="L175" s="2"/>
      <c r="M175" s="2"/>
      <c r="O175" s="2">
        <f>F175/E174</f>
        <v>0.80952380952380953</v>
      </c>
      <c r="P175" s="21">
        <v>22</v>
      </c>
      <c r="Q175" s="27">
        <f t="shared" si="18"/>
        <v>0.91666666666666663</v>
      </c>
      <c r="R175" s="2">
        <f t="shared" si="19"/>
        <v>8.333333333333337E-2</v>
      </c>
      <c r="S175" s="1"/>
      <c r="T175" s="1"/>
      <c r="U175" s="1"/>
      <c r="V175" s="1"/>
    </row>
    <row r="176" spans="1:22" ht="12.75" customHeight="1" x14ac:dyDescent="0.2">
      <c r="A176" s="24" t="s">
        <v>42</v>
      </c>
      <c r="G176" s="1">
        <v>16</v>
      </c>
      <c r="K176" s="101"/>
      <c r="L176" s="2"/>
      <c r="M176" s="2"/>
      <c r="O176" s="2">
        <f>G176/F175</f>
        <v>0.94117647058823528</v>
      </c>
      <c r="P176" s="21">
        <v>21</v>
      </c>
      <c r="Q176" s="27">
        <f t="shared" si="18"/>
        <v>0.95454545454545459</v>
      </c>
      <c r="R176" s="2">
        <f t="shared" si="19"/>
        <v>4.5454545454545414E-2</v>
      </c>
      <c r="S176" s="1"/>
      <c r="T176" s="1"/>
      <c r="U176" s="1"/>
      <c r="V176" s="1"/>
    </row>
    <row r="177" spans="1:22" ht="12.75" customHeight="1" x14ac:dyDescent="0.2">
      <c r="A177" s="24" t="s">
        <v>49</v>
      </c>
      <c r="H177" s="1">
        <v>15</v>
      </c>
      <c r="K177" s="101"/>
      <c r="L177" s="2"/>
      <c r="M177" s="2"/>
      <c r="O177" s="2">
        <f>H177/G176</f>
        <v>0.9375</v>
      </c>
      <c r="P177" s="21">
        <v>19</v>
      </c>
      <c r="Q177" s="27">
        <f t="shared" si="18"/>
        <v>0.90476190476190477</v>
      </c>
      <c r="R177" s="2">
        <f t="shared" si="19"/>
        <v>9.5238095238095233E-2</v>
      </c>
      <c r="S177" s="1"/>
      <c r="T177" s="1"/>
      <c r="U177" s="1"/>
      <c r="V177" s="1"/>
    </row>
    <row r="178" spans="1:22" ht="12.75" customHeight="1" x14ac:dyDescent="0.2">
      <c r="A178" s="24" t="s">
        <v>50</v>
      </c>
      <c r="I178" s="1">
        <v>15</v>
      </c>
      <c r="K178" s="101"/>
      <c r="L178" s="2"/>
      <c r="M178" s="2"/>
      <c r="O178" s="2">
        <f>I178/H177</f>
        <v>1</v>
      </c>
      <c r="P178" s="21">
        <v>19</v>
      </c>
      <c r="Q178" s="27">
        <f t="shared" si="18"/>
        <v>1</v>
      </c>
      <c r="R178" s="2">
        <f t="shared" si="19"/>
        <v>0</v>
      </c>
      <c r="S178" s="1"/>
      <c r="T178" s="1"/>
      <c r="U178" s="1"/>
      <c r="V178" s="1"/>
    </row>
    <row r="179" spans="1:22" ht="12.75" customHeight="1" x14ac:dyDescent="0.2">
      <c r="A179" s="24" t="s">
        <v>51</v>
      </c>
      <c r="J179" s="1">
        <v>15</v>
      </c>
      <c r="K179" s="101">
        <v>12</v>
      </c>
      <c r="L179" s="2"/>
      <c r="M179" s="2"/>
      <c r="O179" s="2">
        <f>J179/I178</f>
        <v>1</v>
      </c>
      <c r="P179" s="21">
        <v>20</v>
      </c>
      <c r="Q179" s="27">
        <f t="shared" si="18"/>
        <v>1.0526315789473684</v>
      </c>
      <c r="R179" s="2">
        <f t="shared" si="19"/>
        <v>-5.2631578947368363E-2</v>
      </c>
      <c r="S179" s="1"/>
      <c r="T179" s="1"/>
      <c r="U179" s="1"/>
      <c r="V179" s="1"/>
    </row>
    <row r="180" spans="1:22" ht="12.75" customHeight="1" x14ac:dyDescent="0.2">
      <c r="A180" s="24" t="s">
        <v>57</v>
      </c>
      <c r="J180" s="1">
        <v>4</v>
      </c>
      <c r="K180" s="101">
        <v>4</v>
      </c>
      <c r="L180" s="2"/>
      <c r="M180" s="2"/>
      <c r="O180" s="2"/>
      <c r="P180" s="21">
        <v>6</v>
      </c>
      <c r="Q180" s="27"/>
      <c r="R180" s="2"/>
      <c r="S180" s="1"/>
      <c r="T180" s="1"/>
      <c r="U180" s="1"/>
      <c r="V180" s="1"/>
    </row>
    <row r="181" spans="1:22" ht="12.75" customHeight="1" x14ac:dyDescent="0.2">
      <c r="K181" s="97">
        <f>SUM(K179:K180)</f>
        <v>16</v>
      </c>
      <c r="L181" s="2">
        <f>K179/B171</f>
        <v>0.41379310344827586</v>
      </c>
      <c r="M181" s="2">
        <f>K181/B171</f>
        <v>0.55172413793103448</v>
      </c>
      <c r="N181" s="2">
        <f>M181-L181</f>
        <v>0.13793103448275862</v>
      </c>
      <c r="O181" s="2"/>
      <c r="S181" s="1" t="s">
        <v>53</v>
      </c>
      <c r="T181" s="1">
        <v>16</v>
      </c>
      <c r="U181" s="1">
        <f>SUM(K179:K180)</f>
        <v>16</v>
      </c>
      <c r="V181" s="1" t="s">
        <v>10</v>
      </c>
    </row>
    <row r="182" spans="1:22" ht="12.75" customHeight="1" x14ac:dyDescent="0.2">
      <c r="L182" s="2"/>
      <c r="M182" s="2"/>
      <c r="N182" s="2"/>
      <c r="O182" s="2"/>
      <c r="S182" s="1" t="s">
        <v>54</v>
      </c>
      <c r="T182" s="27">
        <f>T181/B171</f>
        <v>0.55172413793103448</v>
      </c>
      <c r="U182" s="27">
        <f>T181/U181</f>
        <v>1</v>
      </c>
      <c r="V182" s="1" t="s">
        <v>55</v>
      </c>
    </row>
    <row r="183" spans="1:22" ht="12.75" customHeight="1" x14ac:dyDescent="0.2">
      <c r="L183" s="2"/>
      <c r="M183" s="2"/>
      <c r="N183" s="2"/>
      <c r="O183" s="2"/>
      <c r="S183" s="1"/>
      <c r="T183" s="1"/>
      <c r="U183" s="1"/>
      <c r="V183" s="1"/>
    </row>
    <row r="184" spans="1:22" ht="12.75" customHeight="1" x14ac:dyDescent="0.3">
      <c r="A184" s="3" t="s">
        <v>58</v>
      </c>
      <c r="D184" s="34"/>
      <c r="L184" s="2"/>
      <c r="M184" s="2"/>
      <c r="O184" s="2"/>
    </row>
    <row r="185" spans="1:22" ht="25.5" customHeight="1" x14ac:dyDescent="0.2">
      <c r="B185" s="170" t="s">
        <v>1</v>
      </c>
      <c r="C185" s="171"/>
      <c r="D185" s="171"/>
      <c r="E185" s="171"/>
      <c r="F185" s="171"/>
      <c r="G185" s="171"/>
      <c r="H185" s="171"/>
      <c r="I185" s="171"/>
      <c r="J185" s="171"/>
      <c r="L185" s="4" t="s">
        <v>2</v>
      </c>
      <c r="M185" s="4" t="s">
        <v>3</v>
      </c>
      <c r="N185" s="5" t="s">
        <v>4</v>
      </c>
      <c r="O185" s="4" t="s">
        <v>5</v>
      </c>
      <c r="P185" s="6" t="s">
        <v>6</v>
      </c>
      <c r="Q185" s="6" t="s">
        <v>7</v>
      </c>
      <c r="R185" s="7" t="s">
        <v>8</v>
      </c>
      <c r="S185" s="1"/>
      <c r="T185" s="1"/>
      <c r="U185" s="1"/>
      <c r="V185" s="1"/>
    </row>
    <row r="186" spans="1:22" ht="12.75" customHeight="1" x14ac:dyDescent="0.2">
      <c r="A186" s="9" t="s">
        <v>9</v>
      </c>
      <c r="B186" s="10">
        <v>1</v>
      </c>
      <c r="C186" s="10">
        <v>2</v>
      </c>
      <c r="D186" s="10">
        <v>3</v>
      </c>
      <c r="E186" s="10">
        <v>4</v>
      </c>
      <c r="F186" s="10">
        <v>5</v>
      </c>
      <c r="G186" s="10">
        <v>6</v>
      </c>
      <c r="H186" s="10">
        <v>7</v>
      </c>
      <c r="I186" s="10">
        <v>8</v>
      </c>
      <c r="J186" s="10">
        <v>9</v>
      </c>
      <c r="K186" s="99" t="s">
        <v>10</v>
      </c>
      <c r="L186" s="12"/>
      <c r="M186" s="12"/>
      <c r="N186" s="13"/>
      <c r="O186" s="14"/>
      <c r="P186" s="15"/>
      <c r="Q186" s="15"/>
      <c r="R186" s="2"/>
      <c r="S186" s="1"/>
      <c r="T186" s="1"/>
      <c r="U186" s="1"/>
      <c r="V186" s="1"/>
    </row>
    <row r="187" spans="1:22" ht="12.75" customHeight="1" x14ac:dyDescent="0.2">
      <c r="A187" s="24" t="s">
        <v>28</v>
      </c>
      <c r="B187" s="19">
        <v>15</v>
      </c>
      <c r="C187" s="19"/>
      <c r="D187" s="19"/>
      <c r="E187" s="19"/>
      <c r="F187" s="19"/>
      <c r="G187" s="19"/>
      <c r="H187" s="19"/>
      <c r="I187" s="19"/>
      <c r="J187" s="19"/>
      <c r="K187" s="101"/>
      <c r="L187" s="12"/>
      <c r="M187" s="12"/>
      <c r="N187" s="13"/>
      <c r="O187" s="14"/>
      <c r="P187" s="21">
        <f>B187</f>
        <v>15</v>
      </c>
      <c r="Q187" s="15"/>
      <c r="R187" s="2"/>
      <c r="S187" s="1"/>
      <c r="T187" s="1"/>
      <c r="U187" s="1"/>
      <c r="V187" s="1"/>
    </row>
    <row r="188" spans="1:22" ht="12.75" customHeight="1" x14ac:dyDescent="0.2">
      <c r="A188" s="24" t="s">
        <v>29</v>
      </c>
      <c r="C188" s="1">
        <v>12</v>
      </c>
      <c r="K188" s="101"/>
      <c r="L188" s="2"/>
      <c r="M188" s="2"/>
      <c r="O188" s="2">
        <f>C188/B187</f>
        <v>0.8</v>
      </c>
      <c r="P188" s="21">
        <v>12</v>
      </c>
      <c r="Q188" s="27">
        <f t="shared" ref="Q188:Q195" si="20">P188/P187</f>
        <v>0.8</v>
      </c>
      <c r="R188" s="2">
        <f t="shared" ref="R188:R195" si="21">100%-Q188</f>
        <v>0.19999999999999996</v>
      </c>
      <c r="S188" s="1"/>
      <c r="T188" s="1"/>
      <c r="U188" s="1"/>
      <c r="V188" s="1"/>
    </row>
    <row r="189" spans="1:22" ht="12.75" customHeight="1" x14ac:dyDescent="0.2">
      <c r="A189" s="24" t="s">
        <v>35</v>
      </c>
      <c r="D189" s="1">
        <v>10</v>
      </c>
      <c r="K189" s="101"/>
      <c r="L189" s="2"/>
      <c r="M189" s="2"/>
      <c r="O189" s="2">
        <f>D189/C188</f>
        <v>0.83333333333333337</v>
      </c>
      <c r="P189" s="21">
        <v>11</v>
      </c>
      <c r="Q189" s="27">
        <f t="shared" si="20"/>
        <v>0.91666666666666663</v>
      </c>
      <c r="R189" s="2">
        <f t="shared" si="21"/>
        <v>8.333333333333337E-2</v>
      </c>
      <c r="S189" s="1"/>
      <c r="T189" s="1"/>
      <c r="U189" s="1"/>
      <c r="V189" s="1"/>
    </row>
    <row r="190" spans="1:22" ht="12.75" customHeight="1" x14ac:dyDescent="0.2">
      <c r="A190" s="24" t="s">
        <v>36</v>
      </c>
      <c r="E190" s="1">
        <v>6</v>
      </c>
      <c r="K190" s="101"/>
      <c r="L190" s="2"/>
      <c r="M190" s="2"/>
      <c r="O190" s="2">
        <f>E190/D189</f>
        <v>0.6</v>
      </c>
      <c r="P190" s="21">
        <v>8</v>
      </c>
      <c r="Q190" s="27">
        <f t="shared" si="20"/>
        <v>0.72727272727272729</v>
      </c>
      <c r="R190" s="2">
        <f t="shared" si="21"/>
        <v>0.27272727272727271</v>
      </c>
      <c r="S190" s="1"/>
      <c r="T190" s="1"/>
      <c r="U190" s="1"/>
      <c r="V190" s="1"/>
    </row>
    <row r="191" spans="1:22" ht="12.75" customHeight="1" x14ac:dyDescent="0.2">
      <c r="A191" s="24" t="s">
        <v>42</v>
      </c>
      <c r="F191" s="1">
        <v>5</v>
      </c>
      <c r="K191" s="101"/>
      <c r="L191" s="2"/>
      <c r="M191" s="2"/>
      <c r="O191" s="2">
        <f>F191/E190</f>
        <v>0.83333333333333337</v>
      </c>
      <c r="P191" s="21">
        <v>8</v>
      </c>
      <c r="Q191" s="27">
        <f t="shared" si="20"/>
        <v>1</v>
      </c>
      <c r="R191" s="2">
        <f t="shared" si="21"/>
        <v>0</v>
      </c>
      <c r="S191" s="1"/>
      <c r="T191" s="1"/>
      <c r="U191" s="1"/>
      <c r="V191" s="1"/>
    </row>
    <row r="192" spans="1:22" ht="12.75" customHeight="1" x14ac:dyDescent="0.2">
      <c r="A192" s="24" t="s">
        <v>49</v>
      </c>
      <c r="G192" s="1">
        <v>4</v>
      </c>
      <c r="K192" s="101"/>
      <c r="L192" s="2"/>
      <c r="M192" s="2"/>
      <c r="O192" s="2">
        <f>G192/F191</f>
        <v>0.8</v>
      </c>
      <c r="P192" s="21">
        <v>7</v>
      </c>
      <c r="Q192" s="27">
        <f t="shared" si="20"/>
        <v>0.875</v>
      </c>
      <c r="R192" s="2">
        <f t="shared" si="21"/>
        <v>0.125</v>
      </c>
      <c r="S192" s="1"/>
      <c r="T192" s="1"/>
      <c r="U192" s="1"/>
      <c r="V192" s="1"/>
    </row>
    <row r="193" spans="1:22" ht="12.75" customHeight="1" x14ac:dyDescent="0.2">
      <c r="A193" s="24" t="s">
        <v>50</v>
      </c>
      <c r="H193" s="1">
        <v>4</v>
      </c>
      <c r="K193" s="101"/>
      <c r="L193" s="2"/>
      <c r="M193" s="2"/>
      <c r="O193" s="2">
        <f>H193/G192</f>
        <v>1</v>
      </c>
      <c r="P193" s="21">
        <v>7</v>
      </c>
      <c r="Q193" s="27">
        <f t="shared" si="20"/>
        <v>1</v>
      </c>
      <c r="R193" s="2">
        <f t="shared" si="21"/>
        <v>0</v>
      </c>
      <c r="S193" s="1"/>
      <c r="T193" s="32">
        <f>P193/P191</f>
        <v>0.875</v>
      </c>
      <c r="U193" s="1"/>
      <c r="V193" s="1"/>
    </row>
    <row r="194" spans="1:22" ht="12.75" customHeight="1" x14ac:dyDescent="0.2">
      <c r="A194" s="24" t="s">
        <v>51</v>
      </c>
      <c r="I194" s="1">
        <v>4</v>
      </c>
      <c r="K194" s="101"/>
      <c r="L194" s="2"/>
      <c r="M194" s="2"/>
      <c r="O194" s="2">
        <f>I194/H193</f>
        <v>1</v>
      </c>
      <c r="P194" s="21">
        <v>6</v>
      </c>
      <c r="Q194" s="27">
        <f t="shared" si="20"/>
        <v>0.8571428571428571</v>
      </c>
      <c r="R194" s="2">
        <f t="shared" si="21"/>
        <v>0.1428571428571429</v>
      </c>
      <c r="S194" s="1"/>
      <c r="T194" s="32"/>
      <c r="U194" s="1"/>
      <c r="V194" s="1"/>
    </row>
    <row r="195" spans="1:22" ht="12.75" customHeight="1" x14ac:dyDescent="0.2">
      <c r="A195" s="24" t="s">
        <v>57</v>
      </c>
      <c r="J195" s="1">
        <v>4</v>
      </c>
      <c r="K195" s="101">
        <v>4</v>
      </c>
      <c r="L195" s="2"/>
      <c r="M195" s="2"/>
      <c r="O195" s="2">
        <f>J195/I194</f>
        <v>1</v>
      </c>
      <c r="P195" s="21">
        <v>6</v>
      </c>
      <c r="Q195" s="27">
        <f t="shared" si="20"/>
        <v>1</v>
      </c>
      <c r="R195" s="2">
        <f t="shared" si="21"/>
        <v>0</v>
      </c>
      <c r="S195" s="1"/>
      <c r="T195" s="32"/>
      <c r="U195" s="1"/>
      <c r="V195" s="1"/>
    </row>
    <row r="196" spans="1:22" ht="12.75" customHeight="1" x14ac:dyDescent="0.2">
      <c r="A196" s="24" t="s">
        <v>59</v>
      </c>
      <c r="J196" s="1">
        <v>1</v>
      </c>
      <c r="K196" s="101"/>
      <c r="L196" s="2"/>
      <c r="M196" s="2"/>
      <c r="O196" s="2"/>
      <c r="P196" s="21">
        <v>2</v>
      </c>
      <c r="Q196" s="27"/>
      <c r="R196" s="2"/>
      <c r="S196" s="1"/>
      <c r="T196" s="32"/>
      <c r="U196" s="1"/>
      <c r="V196" s="1"/>
    </row>
    <row r="197" spans="1:22" ht="12.75" customHeight="1" x14ac:dyDescent="0.2">
      <c r="A197" s="24" t="s">
        <v>60</v>
      </c>
      <c r="J197" s="1">
        <v>1</v>
      </c>
      <c r="K197" s="101"/>
      <c r="L197" s="2"/>
      <c r="M197" s="2"/>
      <c r="O197" s="2"/>
      <c r="P197" s="21">
        <v>2</v>
      </c>
      <c r="Q197" s="27"/>
      <c r="R197" s="2"/>
      <c r="S197" s="1"/>
      <c r="T197" s="32"/>
      <c r="U197" s="1"/>
      <c r="V197" s="1"/>
    </row>
    <row r="198" spans="1:22" ht="12.75" customHeight="1" x14ac:dyDescent="0.2">
      <c r="A198" s="24" t="s">
        <v>61</v>
      </c>
      <c r="J198" s="1">
        <v>2</v>
      </c>
      <c r="K198" s="101">
        <v>1</v>
      </c>
      <c r="L198" s="2"/>
      <c r="M198" s="2"/>
      <c r="O198" s="2"/>
      <c r="P198" s="21">
        <v>2</v>
      </c>
      <c r="Q198" s="27"/>
      <c r="R198" s="2"/>
      <c r="S198" s="1"/>
      <c r="T198" s="32"/>
      <c r="U198" s="1"/>
      <c r="V198" s="1"/>
    </row>
    <row r="199" spans="1:22" ht="12.75" customHeight="1" x14ac:dyDescent="0.2">
      <c r="A199" s="24" t="s">
        <v>62</v>
      </c>
      <c r="J199" s="1">
        <v>1</v>
      </c>
      <c r="K199" s="101">
        <v>1</v>
      </c>
      <c r="L199" s="2"/>
      <c r="M199" s="2"/>
      <c r="O199" s="2"/>
      <c r="P199" s="21">
        <v>1</v>
      </c>
      <c r="Q199" s="27"/>
      <c r="R199" s="2"/>
      <c r="S199" s="1"/>
      <c r="T199" s="32"/>
      <c r="U199" s="1"/>
      <c r="V199" s="1"/>
    </row>
    <row r="200" spans="1:22" ht="12.75" customHeight="1" x14ac:dyDescent="0.2">
      <c r="K200" s="97">
        <f>SUM(K195:K199)</f>
        <v>6</v>
      </c>
      <c r="L200" s="2">
        <f>K195/B187</f>
        <v>0.26666666666666666</v>
      </c>
      <c r="M200" s="2">
        <f>K200/B187</f>
        <v>0.4</v>
      </c>
      <c r="N200" s="2">
        <f>M200-L200</f>
        <v>0.13333333333333336</v>
      </c>
      <c r="O200" s="2"/>
      <c r="S200" s="1" t="s">
        <v>53</v>
      </c>
      <c r="T200" s="1">
        <v>6</v>
      </c>
      <c r="U200" s="1">
        <f>K200</f>
        <v>6</v>
      </c>
      <c r="V200" s="1" t="s">
        <v>10</v>
      </c>
    </row>
    <row r="201" spans="1:22" ht="12.75" customHeight="1" x14ac:dyDescent="0.2">
      <c r="L201" s="2"/>
      <c r="M201" s="2"/>
      <c r="N201" s="2"/>
      <c r="O201" s="2"/>
      <c r="S201" s="1" t="s">
        <v>54</v>
      </c>
      <c r="T201" s="27">
        <f>T200/B187</f>
        <v>0.4</v>
      </c>
      <c r="U201" s="27">
        <f>T200/U200</f>
        <v>1</v>
      </c>
      <c r="V201" s="1" t="s">
        <v>55</v>
      </c>
    </row>
    <row r="202" spans="1:22" ht="12.75" customHeight="1" x14ac:dyDescent="0.2">
      <c r="L202" s="2"/>
      <c r="M202" s="2"/>
      <c r="N202" s="2"/>
      <c r="O202" s="2"/>
      <c r="S202" s="1"/>
      <c r="T202" s="1"/>
      <c r="U202" s="1"/>
      <c r="V202" s="1"/>
    </row>
    <row r="203" spans="1:22" ht="12.75" customHeight="1" x14ac:dyDescent="0.3">
      <c r="A203" s="3" t="s">
        <v>63</v>
      </c>
      <c r="D203" s="34"/>
      <c r="L203" s="2"/>
      <c r="M203" s="2"/>
      <c r="O203" s="2"/>
    </row>
    <row r="204" spans="1:22" ht="25.5" customHeight="1" x14ac:dyDescent="0.2">
      <c r="B204" s="170" t="s">
        <v>1</v>
      </c>
      <c r="C204" s="171"/>
      <c r="D204" s="171"/>
      <c r="E204" s="171"/>
      <c r="F204" s="171"/>
      <c r="G204" s="171"/>
      <c r="H204" s="171"/>
      <c r="I204" s="171"/>
      <c r="J204" s="171"/>
      <c r="L204" s="4" t="s">
        <v>2</v>
      </c>
      <c r="M204" s="4" t="s">
        <v>3</v>
      </c>
      <c r="N204" s="5" t="s">
        <v>4</v>
      </c>
      <c r="O204" s="4" t="s">
        <v>5</v>
      </c>
      <c r="P204" s="6" t="s">
        <v>6</v>
      </c>
      <c r="Q204" s="6" t="s">
        <v>7</v>
      </c>
      <c r="R204" s="7" t="s">
        <v>8</v>
      </c>
    </row>
    <row r="205" spans="1:22" ht="12.75" customHeight="1" x14ac:dyDescent="0.2">
      <c r="A205" s="9" t="s">
        <v>9</v>
      </c>
      <c r="B205" s="10">
        <v>1</v>
      </c>
      <c r="C205" s="10">
        <v>2</v>
      </c>
      <c r="D205" s="10">
        <v>3</v>
      </c>
      <c r="E205" s="10">
        <v>4</v>
      </c>
      <c r="F205" s="10">
        <v>5</v>
      </c>
      <c r="G205" s="10">
        <v>6</v>
      </c>
      <c r="H205" s="10">
        <v>7</v>
      </c>
      <c r="I205" s="10">
        <v>8</v>
      </c>
      <c r="J205" s="10">
        <v>9</v>
      </c>
      <c r="K205" s="99" t="s">
        <v>10</v>
      </c>
      <c r="L205" s="12"/>
      <c r="M205" s="12"/>
      <c r="N205" s="13"/>
      <c r="O205" s="14"/>
      <c r="P205" s="15"/>
      <c r="Q205" s="15"/>
      <c r="R205" s="2"/>
    </row>
    <row r="206" spans="1:22" ht="12.75" customHeight="1" x14ac:dyDescent="0.2">
      <c r="A206" s="24" t="s">
        <v>29</v>
      </c>
      <c r="B206" s="19">
        <v>41</v>
      </c>
      <c r="C206" s="19"/>
      <c r="D206" s="19"/>
      <c r="E206" s="19"/>
      <c r="F206" s="19"/>
      <c r="G206" s="19"/>
      <c r="H206" s="19"/>
      <c r="I206" s="19"/>
      <c r="J206" s="19"/>
      <c r="K206" s="101"/>
      <c r="L206" s="12"/>
      <c r="M206" s="12"/>
      <c r="N206" s="13"/>
      <c r="O206" s="14"/>
      <c r="P206" s="21">
        <f>B206</f>
        <v>41</v>
      </c>
      <c r="Q206" s="15"/>
      <c r="R206" s="2"/>
    </row>
    <row r="207" spans="1:22" ht="12.75" customHeight="1" x14ac:dyDescent="0.2">
      <c r="A207" s="24" t="s">
        <v>35</v>
      </c>
      <c r="C207" s="1">
        <v>34</v>
      </c>
      <c r="K207" s="101"/>
      <c r="L207" s="2"/>
      <c r="M207" s="2"/>
      <c r="O207" s="2">
        <f>C207/B206</f>
        <v>0.82926829268292679</v>
      </c>
      <c r="P207" s="21">
        <v>34</v>
      </c>
      <c r="Q207" s="27">
        <f t="shared" ref="Q207:Q214" si="22">P207/P206</f>
        <v>0.82926829268292679</v>
      </c>
      <c r="R207" s="2">
        <f t="shared" ref="R207:R214" si="23">100%-Q207</f>
        <v>0.17073170731707321</v>
      </c>
    </row>
    <row r="208" spans="1:22" ht="12.75" customHeight="1" x14ac:dyDescent="0.2">
      <c r="A208" s="24" t="s">
        <v>36</v>
      </c>
      <c r="D208" s="1">
        <v>29</v>
      </c>
      <c r="K208" s="101"/>
      <c r="L208" s="2"/>
      <c r="M208" s="2"/>
      <c r="O208" s="2">
        <f>D208/C207</f>
        <v>0.8529411764705882</v>
      </c>
      <c r="P208" s="21">
        <v>31</v>
      </c>
      <c r="Q208" s="27">
        <f t="shared" si="22"/>
        <v>0.91176470588235292</v>
      </c>
      <c r="R208" s="2">
        <f t="shared" si="23"/>
        <v>8.8235294117647078E-2</v>
      </c>
    </row>
    <row r="209" spans="1:22" ht="12.75" customHeight="1" x14ac:dyDescent="0.2">
      <c r="A209" s="1">
        <v>1001</v>
      </c>
      <c r="E209" s="1">
        <v>25</v>
      </c>
      <c r="K209" s="101"/>
      <c r="L209" s="2"/>
      <c r="M209" s="2"/>
      <c r="O209" s="2">
        <f>E209/D208</f>
        <v>0.86206896551724133</v>
      </c>
      <c r="P209" s="21">
        <v>31</v>
      </c>
      <c r="Q209" s="27">
        <f t="shared" si="22"/>
        <v>1</v>
      </c>
      <c r="R209" s="2">
        <f t="shared" si="23"/>
        <v>0</v>
      </c>
    </row>
    <row r="210" spans="1:22" ht="12.75" customHeight="1" x14ac:dyDescent="0.2">
      <c r="A210" s="1">
        <v>1002</v>
      </c>
      <c r="F210" s="1">
        <v>22</v>
      </c>
      <c r="K210" s="101"/>
      <c r="L210" s="2"/>
      <c r="M210" s="2"/>
      <c r="O210" s="2">
        <f>F210/E209</f>
        <v>0.88</v>
      </c>
      <c r="P210" s="21">
        <v>24</v>
      </c>
      <c r="Q210" s="27">
        <f t="shared" si="22"/>
        <v>0.77419354838709675</v>
      </c>
      <c r="R210" s="2">
        <f t="shared" si="23"/>
        <v>0.22580645161290325</v>
      </c>
    </row>
    <row r="211" spans="1:22" ht="12.75" customHeight="1" x14ac:dyDescent="0.2">
      <c r="A211" s="24" t="s">
        <v>50</v>
      </c>
      <c r="G211" s="1">
        <v>21</v>
      </c>
      <c r="K211" s="101"/>
      <c r="L211" s="2"/>
      <c r="M211" s="2"/>
      <c r="O211" s="2">
        <f>G211/F210</f>
        <v>0.95454545454545459</v>
      </c>
      <c r="P211" s="21">
        <v>23</v>
      </c>
      <c r="Q211" s="27">
        <f t="shared" si="22"/>
        <v>0.95833333333333337</v>
      </c>
      <c r="R211" s="2">
        <f t="shared" si="23"/>
        <v>4.166666666666663E-2</v>
      </c>
    </row>
    <row r="212" spans="1:22" ht="12.75" customHeight="1" x14ac:dyDescent="0.2">
      <c r="A212" s="24" t="s">
        <v>51</v>
      </c>
      <c r="H212" s="1">
        <v>21</v>
      </c>
      <c r="K212" s="101"/>
      <c r="L212" s="2"/>
      <c r="M212" s="2"/>
      <c r="O212" s="2">
        <f>H212/G211</f>
        <v>1</v>
      </c>
      <c r="P212" s="21">
        <v>22</v>
      </c>
      <c r="Q212" s="27">
        <f t="shared" si="22"/>
        <v>0.95652173913043481</v>
      </c>
      <c r="R212" s="2">
        <f t="shared" si="23"/>
        <v>4.3478260869565188E-2</v>
      </c>
    </row>
    <row r="213" spans="1:22" ht="12.75" customHeight="1" x14ac:dyDescent="0.2">
      <c r="A213" s="24" t="s">
        <v>57</v>
      </c>
      <c r="I213" s="1">
        <v>19</v>
      </c>
      <c r="K213" s="101"/>
      <c r="L213" s="2"/>
      <c r="M213" s="2"/>
      <c r="O213" s="2">
        <f>I213/H212</f>
        <v>0.90476190476190477</v>
      </c>
      <c r="P213" s="21">
        <v>24</v>
      </c>
      <c r="Q213" s="27">
        <f t="shared" si="22"/>
        <v>1.0909090909090908</v>
      </c>
      <c r="R213" s="2">
        <f t="shared" si="23"/>
        <v>-9.0909090909090828E-2</v>
      </c>
    </row>
    <row r="214" spans="1:22" ht="12.75" customHeight="1" x14ac:dyDescent="0.2">
      <c r="A214" s="24" t="s">
        <v>59</v>
      </c>
      <c r="J214" s="1">
        <v>19</v>
      </c>
      <c r="K214" s="101">
        <v>15</v>
      </c>
      <c r="L214" s="2"/>
      <c r="M214" s="2"/>
      <c r="O214" s="2">
        <f>J214/I213</f>
        <v>1</v>
      </c>
      <c r="P214" s="21">
        <v>21</v>
      </c>
      <c r="Q214" s="27">
        <f t="shared" si="22"/>
        <v>0.875</v>
      </c>
      <c r="R214" s="2">
        <f t="shared" si="23"/>
        <v>0.125</v>
      </c>
    </row>
    <row r="215" spans="1:22" ht="12.75" customHeight="1" x14ac:dyDescent="0.2">
      <c r="A215" s="24" t="s">
        <v>60</v>
      </c>
      <c r="J215" s="1">
        <v>2</v>
      </c>
      <c r="K215" s="101">
        <v>5</v>
      </c>
      <c r="L215" s="2"/>
      <c r="M215" s="2"/>
      <c r="O215" s="2"/>
      <c r="P215" s="21">
        <v>6</v>
      </c>
      <c r="Q215" s="27"/>
      <c r="R215" s="2"/>
    </row>
    <row r="216" spans="1:22" ht="12.75" customHeight="1" x14ac:dyDescent="0.2">
      <c r="A216" s="24" t="s">
        <v>61</v>
      </c>
      <c r="J216" s="1">
        <v>1</v>
      </c>
      <c r="K216" s="101">
        <v>1</v>
      </c>
      <c r="L216" s="2"/>
      <c r="M216" s="2"/>
      <c r="O216" s="2"/>
      <c r="P216" s="21">
        <v>1</v>
      </c>
      <c r="Q216" s="27"/>
      <c r="R216" s="2"/>
    </row>
    <row r="217" spans="1:22" ht="12.75" customHeight="1" x14ac:dyDescent="0.2">
      <c r="A217" s="24" t="s">
        <v>62</v>
      </c>
      <c r="J217" s="1">
        <v>1</v>
      </c>
      <c r="K217" s="101"/>
      <c r="L217" s="2"/>
      <c r="M217" s="2"/>
      <c r="O217" s="2"/>
      <c r="P217" s="21">
        <v>1</v>
      </c>
      <c r="Q217" s="27"/>
      <c r="R217" s="2"/>
    </row>
    <row r="218" spans="1:22" ht="12.75" customHeight="1" x14ac:dyDescent="0.2">
      <c r="A218" s="24"/>
      <c r="K218" s="97">
        <f>SUM(K214:K216)</f>
        <v>21</v>
      </c>
      <c r="L218" s="2">
        <f>K214/B206</f>
        <v>0.36585365853658536</v>
      </c>
      <c r="M218" s="2">
        <f>K218/B206</f>
        <v>0.51219512195121952</v>
      </c>
      <c r="N218" s="2">
        <f>M218-L218</f>
        <v>0.14634146341463417</v>
      </c>
      <c r="O218" s="2"/>
      <c r="P218" s="21"/>
      <c r="Q218" s="27"/>
      <c r="R218" s="2"/>
      <c r="S218" s="1" t="s">
        <v>53</v>
      </c>
      <c r="T218" s="1">
        <v>19</v>
      </c>
      <c r="U218" s="1">
        <f>SUM(K214:K216)</f>
        <v>21</v>
      </c>
      <c r="V218" s="1" t="s">
        <v>10</v>
      </c>
    </row>
    <row r="219" spans="1:22" ht="12.75" customHeight="1" x14ac:dyDescent="0.2">
      <c r="L219" s="2"/>
      <c r="M219" s="2"/>
      <c r="O219" s="2"/>
      <c r="S219" s="1" t="s">
        <v>54</v>
      </c>
      <c r="T219" s="27">
        <f>T218/B206</f>
        <v>0.46341463414634149</v>
      </c>
      <c r="U219" s="27">
        <f>T218/U218</f>
        <v>0.90476190476190477</v>
      </c>
      <c r="V219" s="1" t="s">
        <v>55</v>
      </c>
    </row>
    <row r="220" spans="1:22" ht="12.75" customHeight="1" x14ac:dyDescent="0.2">
      <c r="L220" s="2"/>
      <c r="M220" s="2"/>
      <c r="O220" s="2"/>
      <c r="S220" s="1"/>
      <c r="T220" s="27"/>
      <c r="U220" s="27"/>
      <c r="V220" s="1"/>
    </row>
    <row r="221" spans="1:22" ht="12.75" customHeight="1" x14ac:dyDescent="0.3">
      <c r="A221" s="3" t="s">
        <v>64</v>
      </c>
      <c r="D221" s="34"/>
      <c r="L221" s="2"/>
      <c r="M221" s="2"/>
      <c r="O221" s="2"/>
    </row>
    <row r="222" spans="1:22" ht="25.5" customHeight="1" x14ac:dyDescent="0.2">
      <c r="B222" s="170" t="s">
        <v>1</v>
      </c>
      <c r="C222" s="171"/>
      <c r="D222" s="171"/>
      <c r="E222" s="171"/>
      <c r="F222" s="171"/>
      <c r="G222" s="171"/>
      <c r="H222" s="171"/>
      <c r="I222" s="171"/>
      <c r="J222" s="171"/>
      <c r="L222" s="4" t="s">
        <v>2</v>
      </c>
      <c r="M222" s="4" t="s">
        <v>3</v>
      </c>
      <c r="N222" s="5" t="s">
        <v>4</v>
      </c>
      <c r="O222" s="4" t="s">
        <v>5</v>
      </c>
      <c r="P222" s="6" t="s">
        <v>6</v>
      </c>
      <c r="Q222" s="6" t="s">
        <v>7</v>
      </c>
      <c r="R222" s="7" t="s">
        <v>8</v>
      </c>
    </row>
    <row r="223" spans="1:22" ht="12.75" customHeight="1" x14ac:dyDescent="0.2">
      <c r="A223" s="9" t="s">
        <v>9</v>
      </c>
      <c r="B223" s="10">
        <v>1</v>
      </c>
      <c r="C223" s="10">
        <v>2</v>
      </c>
      <c r="D223" s="10">
        <v>3</v>
      </c>
      <c r="E223" s="10">
        <v>4</v>
      </c>
      <c r="F223" s="10">
        <v>5</v>
      </c>
      <c r="G223" s="10">
        <v>6</v>
      </c>
      <c r="H223" s="10">
        <v>7</v>
      </c>
      <c r="I223" s="10">
        <v>8</v>
      </c>
      <c r="J223" s="10">
        <v>9</v>
      </c>
      <c r="K223" s="99" t="s">
        <v>10</v>
      </c>
      <c r="L223" s="12"/>
      <c r="M223" s="12"/>
      <c r="N223" s="13"/>
      <c r="O223" s="14"/>
      <c r="P223" s="15"/>
      <c r="Q223" s="15"/>
      <c r="R223" s="2"/>
    </row>
    <row r="224" spans="1:22" ht="12.75" customHeight="1" x14ac:dyDescent="0.2">
      <c r="A224" s="24" t="s">
        <v>35</v>
      </c>
      <c r="B224" s="19">
        <v>14</v>
      </c>
      <c r="C224" s="19"/>
      <c r="D224" s="19"/>
      <c r="E224" s="19"/>
      <c r="F224" s="19"/>
      <c r="G224" s="19"/>
      <c r="H224" s="19"/>
      <c r="I224" s="19"/>
      <c r="J224" s="19"/>
      <c r="K224" s="101"/>
      <c r="L224" s="12"/>
      <c r="M224" s="12"/>
      <c r="N224" s="13"/>
      <c r="O224" s="14"/>
      <c r="P224" s="21">
        <f>B224</f>
        <v>14</v>
      </c>
      <c r="Q224" s="15"/>
      <c r="R224" s="2"/>
    </row>
    <row r="225" spans="1:22" ht="12.75" customHeight="1" x14ac:dyDescent="0.2">
      <c r="A225" s="24" t="s">
        <v>36</v>
      </c>
      <c r="C225" s="1">
        <v>10</v>
      </c>
      <c r="K225" s="101"/>
      <c r="L225" s="2"/>
      <c r="M225" s="2"/>
      <c r="O225" s="2">
        <f>C225/B224</f>
        <v>0.7142857142857143</v>
      </c>
      <c r="P225" s="21">
        <v>11</v>
      </c>
      <c r="Q225" s="27">
        <f t="shared" ref="Q225:Q232" si="24">P225/P224</f>
        <v>0.7857142857142857</v>
      </c>
      <c r="R225" s="2">
        <f t="shared" ref="R225:R232" si="25">100%-Q225</f>
        <v>0.2142857142857143</v>
      </c>
    </row>
    <row r="226" spans="1:22" ht="12.75" customHeight="1" x14ac:dyDescent="0.2">
      <c r="A226" s="1">
        <v>1001</v>
      </c>
      <c r="D226" s="1">
        <v>8</v>
      </c>
      <c r="K226" s="101"/>
      <c r="L226" s="2"/>
      <c r="M226" s="2"/>
      <c r="O226" s="2">
        <f>D226/C225</f>
        <v>0.8</v>
      </c>
      <c r="P226" s="21">
        <v>8</v>
      </c>
      <c r="Q226" s="27">
        <f t="shared" si="24"/>
        <v>0.72727272727272729</v>
      </c>
      <c r="R226" s="2">
        <f t="shared" si="25"/>
        <v>0.27272727272727271</v>
      </c>
    </row>
    <row r="227" spans="1:22" ht="12.75" customHeight="1" x14ac:dyDescent="0.2">
      <c r="A227" s="1">
        <v>1002</v>
      </c>
      <c r="E227" s="1">
        <v>5</v>
      </c>
      <c r="K227" s="101"/>
      <c r="L227" s="2"/>
      <c r="M227" s="2"/>
      <c r="O227" s="2">
        <f>E227/D226</f>
        <v>0.625</v>
      </c>
      <c r="P227" s="21">
        <v>6</v>
      </c>
      <c r="Q227" s="27">
        <f t="shared" si="24"/>
        <v>0.75</v>
      </c>
      <c r="R227" s="2">
        <f t="shared" si="25"/>
        <v>0.25</v>
      </c>
    </row>
    <row r="228" spans="1:22" ht="12.75" customHeight="1" x14ac:dyDescent="0.2">
      <c r="A228" s="24" t="s">
        <v>50</v>
      </c>
      <c r="F228" s="1">
        <v>3</v>
      </c>
      <c r="K228" s="101"/>
      <c r="L228" s="2"/>
      <c r="M228" s="2"/>
      <c r="O228" s="2">
        <f>F228/E227</f>
        <v>0.6</v>
      </c>
      <c r="P228" s="21">
        <v>5</v>
      </c>
      <c r="Q228" s="27">
        <f t="shared" si="24"/>
        <v>0.83333333333333337</v>
      </c>
      <c r="R228" s="2">
        <f t="shared" si="25"/>
        <v>0.16666666666666663</v>
      </c>
    </row>
    <row r="229" spans="1:22" ht="12.75" customHeight="1" x14ac:dyDescent="0.2">
      <c r="A229" s="24" t="s">
        <v>51</v>
      </c>
      <c r="G229" s="1">
        <v>3</v>
      </c>
      <c r="K229" s="101"/>
      <c r="L229" s="2"/>
      <c r="M229" s="2"/>
      <c r="O229" s="2">
        <f>G229/F228</f>
        <v>1</v>
      </c>
      <c r="P229" s="21">
        <v>4</v>
      </c>
      <c r="Q229" s="27">
        <f t="shared" si="24"/>
        <v>0.8</v>
      </c>
      <c r="R229" s="2">
        <f t="shared" si="25"/>
        <v>0.19999999999999996</v>
      </c>
    </row>
    <row r="230" spans="1:22" ht="12.75" customHeight="1" x14ac:dyDescent="0.2">
      <c r="A230" s="24" t="s">
        <v>57</v>
      </c>
      <c r="H230" s="1">
        <v>3</v>
      </c>
      <c r="K230" s="101"/>
      <c r="L230" s="2"/>
      <c r="M230" s="2"/>
      <c r="O230" s="2">
        <f>H230/G229</f>
        <v>1</v>
      </c>
      <c r="P230" s="21">
        <v>3</v>
      </c>
      <c r="Q230" s="27">
        <f t="shared" si="24"/>
        <v>0.75</v>
      </c>
      <c r="R230" s="2">
        <f t="shared" si="25"/>
        <v>0.25</v>
      </c>
    </row>
    <row r="231" spans="1:22" ht="12.75" customHeight="1" x14ac:dyDescent="0.2">
      <c r="A231" s="24" t="s">
        <v>59</v>
      </c>
      <c r="I231" s="1">
        <v>3</v>
      </c>
      <c r="K231" s="101"/>
      <c r="L231" s="2"/>
      <c r="M231" s="2"/>
      <c r="O231" s="2">
        <f>I231/H230</f>
        <v>1</v>
      </c>
      <c r="P231" s="21">
        <v>4</v>
      </c>
      <c r="Q231" s="27">
        <f t="shared" si="24"/>
        <v>1.3333333333333333</v>
      </c>
      <c r="R231" s="2">
        <f t="shared" si="25"/>
        <v>-0.33333333333333326</v>
      </c>
    </row>
    <row r="232" spans="1:22" ht="12.75" customHeight="1" x14ac:dyDescent="0.2">
      <c r="A232" s="24" t="s">
        <v>60</v>
      </c>
      <c r="J232" s="1">
        <v>3</v>
      </c>
      <c r="K232" s="101">
        <v>3</v>
      </c>
      <c r="L232" s="2"/>
      <c r="M232" s="2"/>
      <c r="O232" s="2">
        <f>J232/I231</f>
        <v>1</v>
      </c>
      <c r="P232" s="21">
        <v>4</v>
      </c>
      <c r="Q232" s="27">
        <f t="shared" si="24"/>
        <v>1</v>
      </c>
      <c r="R232" s="2">
        <f t="shared" si="25"/>
        <v>0</v>
      </c>
    </row>
    <row r="233" spans="1:22" ht="12.75" customHeight="1" x14ac:dyDescent="0.2">
      <c r="A233" s="24" t="s">
        <v>61</v>
      </c>
      <c r="J233" s="1">
        <v>1</v>
      </c>
      <c r="K233" s="101"/>
      <c r="L233" s="2"/>
      <c r="M233" s="2"/>
      <c r="O233" s="2"/>
      <c r="P233" s="21">
        <v>1</v>
      </c>
      <c r="Q233" s="27"/>
      <c r="R233" s="2"/>
    </row>
    <row r="234" spans="1:22" ht="12.75" customHeight="1" x14ac:dyDescent="0.2">
      <c r="A234" s="24" t="s">
        <v>62</v>
      </c>
      <c r="J234" s="1">
        <v>1</v>
      </c>
      <c r="K234" s="101">
        <v>1</v>
      </c>
      <c r="L234" s="2"/>
      <c r="M234" s="2"/>
      <c r="O234" s="2"/>
      <c r="P234" s="21">
        <v>1</v>
      </c>
      <c r="Q234" s="27"/>
      <c r="R234" s="2"/>
      <c r="S234" s="1" t="s">
        <v>53</v>
      </c>
      <c r="T234" s="1">
        <v>3</v>
      </c>
      <c r="U234" s="1">
        <f>SUM(K232:K234)</f>
        <v>4</v>
      </c>
      <c r="V234" s="1" t="s">
        <v>10</v>
      </c>
    </row>
    <row r="235" spans="1:22" ht="12.75" customHeight="1" x14ac:dyDescent="0.2">
      <c r="K235" s="97">
        <f>SUM(K232:K234)</f>
        <v>4</v>
      </c>
      <c r="L235" s="2">
        <f>K232/B224</f>
        <v>0.21428571428571427</v>
      </c>
      <c r="M235" s="2">
        <f>K235/B224</f>
        <v>0.2857142857142857</v>
      </c>
      <c r="N235" s="2">
        <f>M235-L235</f>
        <v>7.1428571428571425E-2</v>
      </c>
      <c r="O235" s="2"/>
      <c r="S235" s="1" t="s">
        <v>54</v>
      </c>
      <c r="T235" s="27">
        <f>T234/B224</f>
        <v>0.21428571428571427</v>
      </c>
      <c r="U235" s="27">
        <f>T234/U234</f>
        <v>0.75</v>
      </c>
      <c r="V235" s="1" t="s">
        <v>55</v>
      </c>
    </row>
    <row r="236" spans="1:22" ht="12.75" customHeight="1" x14ac:dyDescent="0.2">
      <c r="L236" s="2"/>
      <c r="M236" s="2"/>
      <c r="N236" s="2"/>
      <c r="O236" s="2"/>
      <c r="S236" s="1"/>
      <c r="T236" s="27"/>
      <c r="U236" s="27"/>
      <c r="V236" s="1"/>
    </row>
    <row r="237" spans="1:22" ht="12.75" customHeight="1" x14ac:dyDescent="0.3">
      <c r="A237" s="3" t="s">
        <v>65</v>
      </c>
      <c r="D237" s="34"/>
      <c r="L237" s="2"/>
      <c r="M237" s="2"/>
      <c r="O237" s="2"/>
      <c r="S237" s="1"/>
      <c r="T237" s="1"/>
      <c r="U237" s="1"/>
      <c r="V237" s="1"/>
    </row>
    <row r="238" spans="1:22" ht="25.5" customHeight="1" x14ac:dyDescent="0.2">
      <c r="B238" s="170" t="s">
        <v>1</v>
      </c>
      <c r="C238" s="171"/>
      <c r="D238" s="171"/>
      <c r="E238" s="171"/>
      <c r="F238" s="171"/>
      <c r="G238" s="171"/>
      <c r="H238" s="171"/>
      <c r="I238" s="171"/>
      <c r="J238" s="171"/>
      <c r="L238" s="4" t="s">
        <v>2</v>
      </c>
      <c r="M238" s="4" t="s">
        <v>3</v>
      </c>
      <c r="N238" s="5" t="s">
        <v>4</v>
      </c>
      <c r="O238" s="4" t="s">
        <v>5</v>
      </c>
      <c r="P238" s="6" t="s">
        <v>6</v>
      </c>
      <c r="Q238" s="6" t="s">
        <v>7</v>
      </c>
      <c r="R238" s="7" t="s">
        <v>8</v>
      </c>
      <c r="S238" s="1"/>
      <c r="T238" s="1"/>
      <c r="U238" s="1"/>
      <c r="V238" s="1"/>
    </row>
    <row r="239" spans="1:22" ht="12.75" customHeight="1" x14ac:dyDescent="0.2">
      <c r="A239" s="9" t="s">
        <v>9</v>
      </c>
      <c r="B239" s="10">
        <v>1</v>
      </c>
      <c r="C239" s="10">
        <v>2</v>
      </c>
      <c r="D239" s="10">
        <v>3</v>
      </c>
      <c r="E239" s="10">
        <v>4</v>
      </c>
      <c r="F239" s="10">
        <v>5</v>
      </c>
      <c r="G239" s="10">
        <v>6</v>
      </c>
      <c r="H239" s="10">
        <v>7</v>
      </c>
      <c r="I239" s="10">
        <v>8</v>
      </c>
      <c r="J239" s="10">
        <v>9</v>
      </c>
      <c r="K239" s="99" t="s">
        <v>10</v>
      </c>
      <c r="L239" s="12"/>
      <c r="M239" s="12"/>
      <c r="N239" s="13"/>
      <c r="O239" s="14"/>
      <c r="P239" s="15"/>
      <c r="Q239" s="15"/>
      <c r="R239" s="2"/>
      <c r="S239" s="1"/>
      <c r="T239" s="1"/>
      <c r="U239" s="1"/>
      <c r="V239" s="1"/>
    </row>
    <row r="240" spans="1:22" ht="12.75" customHeight="1" x14ac:dyDescent="0.2">
      <c r="A240" s="24" t="s">
        <v>36</v>
      </c>
      <c r="B240" s="19">
        <v>30</v>
      </c>
      <c r="C240" s="19"/>
      <c r="D240" s="19"/>
      <c r="E240" s="19"/>
      <c r="F240" s="19"/>
      <c r="G240" s="19"/>
      <c r="H240" s="19"/>
      <c r="I240" s="19"/>
      <c r="J240" s="19"/>
      <c r="K240" s="101"/>
      <c r="L240" s="12"/>
      <c r="M240" s="12"/>
      <c r="N240" s="13"/>
      <c r="O240" s="14"/>
      <c r="P240" s="21">
        <f>B240</f>
        <v>30</v>
      </c>
      <c r="Q240" s="15"/>
      <c r="R240" s="2"/>
      <c r="S240" s="1"/>
      <c r="T240" s="1"/>
      <c r="U240" s="1"/>
      <c r="V240" s="1"/>
    </row>
    <row r="241" spans="1:22" ht="12.75" customHeight="1" x14ac:dyDescent="0.2">
      <c r="A241" s="1">
        <v>1001</v>
      </c>
      <c r="C241" s="1">
        <v>25</v>
      </c>
      <c r="K241" s="101"/>
      <c r="L241" s="2"/>
      <c r="M241" s="2"/>
      <c r="O241" s="2">
        <f>C241/B240</f>
        <v>0.83333333333333337</v>
      </c>
      <c r="P241" s="21">
        <v>25</v>
      </c>
      <c r="Q241" s="27">
        <f t="shared" ref="Q241:Q247" si="26">P241/P240</f>
        <v>0.83333333333333337</v>
      </c>
      <c r="R241" s="2">
        <f t="shared" ref="R241:R247" si="27">100%-Q241</f>
        <v>0.16666666666666663</v>
      </c>
      <c r="S241" s="1"/>
      <c r="T241" s="1"/>
      <c r="U241" s="1"/>
      <c r="V241" s="1"/>
    </row>
    <row r="242" spans="1:22" ht="12.75" customHeight="1" x14ac:dyDescent="0.2">
      <c r="A242" s="1">
        <v>1002</v>
      </c>
      <c r="D242" s="1">
        <v>18</v>
      </c>
      <c r="K242" s="101"/>
      <c r="L242" s="2"/>
      <c r="M242" s="2"/>
      <c r="O242" s="2">
        <f>D242/C241</f>
        <v>0.72</v>
      </c>
      <c r="P242" s="21">
        <v>18</v>
      </c>
      <c r="Q242" s="27">
        <f t="shared" si="26"/>
        <v>0.72</v>
      </c>
      <c r="R242" s="2">
        <f t="shared" si="27"/>
        <v>0.28000000000000003</v>
      </c>
      <c r="S242" s="1"/>
      <c r="T242" s="1"/>
      <c r="U242" s="1"/>
      <c r="V242" s="1"/>
    </row>
    <row r="243" spans="1:22" ht="12.75" customHeight="1" x14ac:dyDescent="0.2">
      <c r="A243" s="24" t="s">
        <v>50</v>
      </c>
      <c r="E243" s="1">
        <v>16</v>
      </c>
      <c r="K243" s="101"/>
      <c r="L243" s="2"/>
      <c r="M243" s="2"/>
      <c r="O243" s="2">
        <f>E243/D242</f>
        <v>0.88888888888888884</v>
      </c>
      <c r="P243" s="21">
        <v>19</v>
      </c>
      <c r="Q243" s="27">
        <f t="shared" si="26"/>
        <v>1.0555555555555556</v>
      </c>
      <c r="R243" s="2">
        <f t="shared" si="27"/>
        <v>-5.555555555555558E-2</v>
      </c>
      <c r="S243" s="1"/>
      <c r="T243" s="1"/>
      <c r="U243" s="1"/>
      <c r="V243" s="1"/>
    </row>
    <row r="244" spans="1:22" ht="12.75" customHeight="1" x14ac:dyDescent="0.2">
      <c r="A244" s="24" t="s">
        <v>51</v>
      </c>
      <c r="F244" s="1">
        <v>13</v>
      </c>
      <c r="K244" s="101"/>
      <c r="L244" s="2"/>
      <c r="M244" s="2"/>
      <c r="O244" s="2">
        <f>F244/E243</f>
        <v>0.8125</v>
      </c>
      <c r="P244" s="21">
        <v>19</v>
      </c>
      <c r="Q244" s="27">
        <f t="shared" si="26"/>
        <v>1</v>
      </c>
      <c r="R244" s="2">
        <f t="shared" si="27"/>
        <v>0</v>
      </c>
      <c r="S244" s="1"/>
      <c r="T244" s="1"/>
      <c r="U244" s="1"/>
      <c r="V244" s="1"/>
    </row>
    <row r="245" spans="1:22" ht="12.75" customHeight="1" x14ac:dyDescent="0.2">
      <c r="A245" s="24" t="s">
        <v>57</v>
      </c>
      <c r="G245" s="1">
        <v>9</v>
      </c>
      <c r="K245" s="101"/>
      <c r="L245" s="2"/>
      <c r="M245" s="2"/>
      <c r="O245" s="2">
        <f>G245/F244</f>
        <v>0.69230769230769229</v>
      </c>
      <c r="P245" s="21">
        <v>14</v>
      </c>
      <c r="Q245" s="27">
        <f t="shared" si="26"/>
        <v>0.73684210526315785</v>
      </c>
      <c r="R245" s="2">
        <f t="shared" si="27"/>
        <v>0.26315789473684215</v>
      </c>
      <c r="S245" s="1"/>
      <c r="T245" s="1"/>
      <c r="U245" s="1"/>
      <c r="V245" s="1"/>
    </row>
    <row r="246" spans="1:22" ht="12.75" customHeight="1" x14ac:dyDescent="0.2">
      <c r="A246" s="24" t="s">
        <v>59</v>
      </c>
      <c r="H246" s="1">
        <v>9</v>
      </c>
      <c r="K246" s="101"/>
      <c r="L246" s="2"/>
      <c r="M246" s="2"/>
      <c r="O246" s="2">
        <f>H246/G245</f>
        <v>1</v>
      </c>
      <c r="P246" s="21">
        <v>15</v>
      </c>
      <c r="Q246" s="27">
        <f t="shared" si="26"/>
        <v>1.0714285714285714</v>
      </c>
      <c r="R246" s="2">
        <f t="shared" si="27"/>
        <v>-7.1428571428571397E-2</v>
      </c>
      <c r="S246" s="1"/>
      <c r="T246" s="1"/>
      <c r="U246" s="1"/>
      <c r="V246" s="1"/>
    </row>
    <row r="247" spans="1:22" ht="12.75" customHeight="1" x14ac:dyDescent="0.2">
      <c r="A247" s="24" t="s">
        <v>60</v>
      </c>
      <c r="I247" s="1">
        <v>9</v>
      </c>
      <c r="K247" s="101"/>
      <c r="L247" s="2"/>
      <c r="M247" s="2"/>
      <c r="O247" s="2">
        <f>I247/H246</f>
        <v>1</v>
      </c>
      <c r="P247" s="21">
        <v>9</v>
      </c>
      <c r="Q247" s="27">
        <f t="shared" si="26"/>
        <v>0.6</v>
      </c>
      <c r="R247" s="2">
        <f t="shared" si="27"/>
        <v>0.4</v>
      </c>
      <c r="S247" s="1"/>
      <c r="T247" s="1"/>
      <c r="U247" s="1"/>
      <c r="V247" s="1"/>
    </row>
    <row r="248" spans="1:22" ht="12.75" customHeight="1" x14ac:dyDescent="0.2">
      <c r="A248" s="24" t="s">
        <v>61</v>
      </c>
      <c r="J248" s="1">
        <v>9</v>
      </c>
      <c r="K248" s="101">
        <v>9</v>
      </c>
      <c r="L248" s="2"/>
      <c r="M248" s="2"/>
      <c r="O248" s="2"/>
      <c r="P248" s="21">
        <v>14</v>
      </c>
      <c r="Q248" s="27"/>
      <c r="R248" s="2"/>
      <c r="S248" s="1"/>
      <c r="T248" s="1"/>
      <c r="U248" s="1"/>
      <c r="V248" s="1"/>
    </row>
    <row r="249" spans="1:22" ht="12.75" customHeight="1" x14ac:dyDescent="0.2">
      <c r="A249" s="24" t="s">
        <v>62</v>
      </c>
      <c r="J249" s="1">
        <v>4</v>
      </c>
      <c r="K249" s="101">
        <v>4</v>
      </c>
      <c r="L249" s="2"/>
      <c r="M249" s="2"/>
      <c r="O249" s="2"/>
      <c r="P249" s="21">
        <v>4</v>
      </c>
      <c r="Q249" s="27"/>
      <c r="R249" s="2"/>
      <c r="S249" s="1"/>
      <c r="T249" s="1"/>
      <c r="U249" s="1"/>
      <c r="V249" s="1"/>
    </row>
    <row r="250" spans="1:22" ht="12.75" customHeight="1" x14ac:dyDescent="0.2">
      <c r="A250" s="24" t="s">
        <v>66</v>
      </c>
      <c r="J250" s="1">
        <v>1</v>
      </c>
      <c r="K250" s="101"/>
      <c r="L250" s="2"/>
      <c r="M250" s="2"/>
      <c r="O250" s="2"/>
      <c r="P250" s="21">
        <v>1</v>
      </c>
      <c r="Q250" s="27"/>
      <c r="R250" s="2"/>
      <c r="S250" s="1" t="s">
        <v>53</v>
      </c>
      <c r="T250" s="1">
        <v>11</v>
      </c>
      <c r="U250" s="1">
        <f>K252</f>
        <v>14</v>
      </c>
      <c r="V250" s="1" t="s">
        <v>10</v>
      </c>
    </row>
    <row r="251" spans="1:22" ht="12.75" customHeight="1" x14ac:dyDescent="0.2">
      <c r="A251" s="24" t="s">
        <v>67</v>
      </c>
      <c r="J251" s="1">
        <v>1</v>
      </c>
      <c r="K251" s="101">
        <v>1</v>
      </c>
      <c r="L251" s="2"/>
      <c r="M251" s="2"/>
      <c r="O251" s="2"/>
      <c r="P251" s="21">
        <v>1</v>
      </c>
      <c r="Q251" s="27"/>
      <c r="R251" s="2"/>
      <c r="S251" s="1" t="s">
        <v>54</v>
      </c>
      <c r="T251" s="27">
        <f>T250/B240</f>
        <v>0.36666666666666664</v>
      </c>
      <c r="U251" s="27">
        <f>T250/U250</f>
        <v>0.7857142857142857</v>
      </c>
      <c r="V251" s="1" t="s">
        <v>55</v>
      </c>
    </row>
    <row r="252" spans="1:22" ht="12.75" customHeight="1" x14ac:dyDescent="0.2">
      <c r="K252" s="97">
        <f>SUM(K248:K251)</f>
        <v>14</v>
      </c>
      <c r="L252" s="2">
        <f>K248/B240</f>
        <v>0.3</v>
      </c>
      <c r="M252" s="2">
        <f>K252/B240</f>
        <v>0.46666666666666667</v>
      </c>
      <c r="N252" s="2">
        <f>M252-L252</f>
        <v>0.16666666666666669</v>
      </c>
      <c r="O252" s="2"/>
      <c r="S252" s="1"/>
      <c r="T252" s="1"/>
      <c r="U252" s="1"/>
      <c r="V252" s="1"/>
    </row>
    <row r="253" spans="1:22" ht="12.75" customHeight="1" x14ac:dyDescent="0.2">
      <c r="L253" s="2"/>
      <c r="M253" s="2"/>
      <c r="N253" s="2"/>
      <c r="O253" s="2"/>
      <c r="S253" s="1"/>
      <c r="T253" s="1"/>
      <c r="U253" s="1"/>
      <c r="V253" s="1"/>
    </row>
    <row r="254" spans="1:22" ht="12.75" customHeight="1" x14ac:dyDescent="0.2">
      <c r="L254" s="2"/>
      <c r="M254" s="2"/>
      <c r="N254" s="2"/>
      <c r="O254" s="2"/>
    </row>
    <row r="255" spans="1:22" ht="26.25" customHeight="1" x14ac:dyDescent="0.4">
      <c r="B255" s="161" t="s">
        <v>68</v>
      </c>
      <c r="C255" s="162"/>
      <c r="D255" s="162"/>
      <c r="E255" s="162"/>
      <c r="F255" s="162"/>
      <c r="G255" s="162"/>
      <c r="H255" s="162"/>
      <c r="I255" s="162"/>
      <c r="J255" s="162"/>
      <c r="K255" s="103" t="s">
        <v>42</v>
      </c>
      <c r="L255" s="2"/>
      <c r="M255" s="2"/>
      <c r="N255" s="1"/>
      <c r="O255" s="2"/>
      <c r="P255" s="1"/>
      <c r="Q255" s="1"/>
      <c r="R255" s="1"/>
    </row>
    <row r="256" spans="1:22" ht="20.25" customHeight="1" x14ac:dyDescent="0.2">
      <c r="A256" s="163" t="s">
        <v>9</v>
      </c>
      <c r="B256" s="164" t="s">
        <v>69</v>
      </c>
      <c r="C256" s="165"/>
      <c r="D256" s="165"/>
      <c r="E256" s="165"/>
      <c r="F256" s="165"/>
      <c r="G256" s="165"/>
      <c r="H256" s="165"/>
      <c r="I256" s="165"/>
      <c r="J256" s="166"/>
      <c r="K256" s="167" t="s">
        <v>10</v>
      </c>
      <c r="L256" s="159" t="s">
        <v>2</v>
      </c>
      <c r="M256" s="159" t="s">
        <v>3</v>
      </c>
      <c r="N256" s="169" t="s">
        <v>4</v>
      </c>
      <c r="O256" s="159" t="s">
        <v>5</v>
      </c>
      <c r="P256" s="157" t="s">
        <v>6</v>
      </c>
      <c r="Q256" s="157" t="s">
        <v>7</v>
      </c>
      <c r="R256" s="159" t="s">
        <v>8</v>
      </c>
    </row>
    <row r="257" spans="1:30" ht="15.75" customHeight="1" x14ac:dyDescent="0.25">
      <c r="A257" s="158"/>
      <c r="B257" s="39" t="s">
        <v>70</v>
      </c>
      <c r="C257" s="39" t="s">
        <v>71</v>
      </c>
      <c r="D257" s="39" t="s">
        <v>72</v>
      </c>
      <c r="E257" s="39" t="s">
        <v>73</v>
      </c>
      <c r="F257" s="39" t="s">
        <v>74</v>
      </c>
      <c r="G257" s="39" t="s">
        <v>75</v>
      </c>
      <c r="H257" s="39" t="s">
        <v>76</v>
      </c>
      <c r="I257" s="39" t="s">
        <v>77</v>
      </c>
      <c r="J257" s="39" t="s">
        <v>78</v>
      </c>
      <c r="K257" s="168"/>
      <c r="L257" s="158"/>
      <c r="M257" s="158"/>
      <c r="N257" s="158"/>
      <c r="O257" s="158"/>
      <c r="P257" s="158"/>
      <c r="Q257" s="158"/>
      <c r="R257" s="158"/>
    </row>
    <row r="258" spans="1:30" ht="15.75" customHeight="1" x14ac:dyDescent="0.25">
      <c r="A258" s="39">
        <v>1001</v>
      </c>
      <c r="B258" s="40">
        <v>15</v>
      </c>
      <c r="C258" s="40"/>
      <c r="D258" s="40"/>
      <c r="E258" s="40"/>
      <c r="F258" s="40"/>
      <c r="G258" s="40"/>
      <c r="H258" s="40"/>
      <c r="I258" s="40"/>
      <c r="J258" s="40"/>
      <c r="K258" s="62"/>
      <c r="L258" s="106"/>
      <c r="M258" s="107"/>
      <c r="N258" s="108"/>
      <c r="O258" s="115"/>
      <c r="P258" s="41">
        <f>B258</f>
        <v>15</v>
      </c>
      <c r="Q258" s="116"/>
      <c r="R258" s="115"/>
    </row>
    <row r="259" spans="1:30" ht="15.75" customHeight="1" x14ac:dyDescent="0.25">
      <c r="A259" s="39">
        <v>1002</v>
      </c>
      <c r="B259" s="40"/>
      <c r="C259" s="40">
        <v>13</v>
      </c>
      <c r="D259" s="40"/>
      <c r="E259" s="40"/>
      <c r="F259" s="40"/>
      <c r="G259" s="40"/>
      <c r="H259" s="40"/>
      <c r="I259" s="40"/>
      <c r="J259" s="40"/>
      <c r="K259" s="62"/>
      <c r="L259" s="109"/>
      <c r="M259" s="46"/>
      <c r="N259" s="110"/>
      <c r="O259" s="42">
        <f>IF(C259=0,"",C259/B258)</f>
        <v>0.8666666666666667</v>
      </c>
      <c r="P259" s="43">
        <v>13</v>
      </c>
      <c r="Q259" s="117">
        <f t="shared" ref="Q259:Q266" si="28">IF(P259=0,"",P259/P258)</f>
        <v>0.8666666666666667</v>
      </c>
      <c r="R259" s="117">
        <f t="shared" ref="R259:R266" si="29">IF(P259=0,"",100%-Q259)</f>
        <v>0.1333333333333333</v>
      </c>
      <c r="AC259" s="44" t="s">
        <v>35</v>
      </c>
      <c r="AD259" s="1">
        <v>1</v>
      </c>
    </row>
    <row r="260" spans="1:30" ht="15.75" customHeight="1" x14ac:dyDescent="0.25">
      <c r="A260" s="39">
        <v>1101</v>
      </c>
      <c r="B260" s="40"/>
      <c r="C260" s="40"/>
      <c r="D260" s="40">
        <v>13</v>
      </c>
      <c r="E260" s="40"/>
      <c r="F260" s="40"/>
      <c r="G260" s="40"/>
      <c r="H260" s="40"/>
      <c r="I260" s="40"/>
      <c r="J260" s="40"/>
      <c r="K260" s="62"/>
      <c r="L260" s="109"/>
      <c r="M260" s="46"/>
      <c r="N260" s="110"/>
      <c r="O260" s="42">
        <f>IF(D260=0,"",D260/C259)</f>
        <v>1</v>
      </c>
      <c r="P260" s="43">
        <v>13</v>
      </c>
      <c r="Q260" s="117">
        <f t="shared" si="28"/>
        <v>1</v>
      </c>
      <c r="R260" s="117">
        <f t="shared" si="29"/>
        <v>0</v>
      </c>
      <c r="S260" s="8">
        <f>P260/P258</f>
        <v>0.8666666666666667</v>
      </c>
      <c r="AC260" s="44" t="s">
        <v>36</v>
      </c>
      <c r="AD260" s="1">
        <v>6</v>
      </c>
    </row>
    <row r="261" spans="1:30" ht="15.75" customHeight="1" x14ac:dyDescent="0.25">
      <c r="A261" s="39">
        <v>1102</v>
      </c>
      <c r="B261" s="40"/>
      <c r="C261" s="40"/>
      <c r="D261" s="40"/>
      <c r="E261" s="40">
        <v>11</v>
      </c>
      <c r="F261" s="40"/>
      <c r="G261" s="40"/>
      <c r="H261" s="40"/>
      <c r="I261" s="40"/>
      <c r="J261" s="40"/>
      <c r="K261" s="62"/>
      <c r="L261" s="109"/>
      <c r="M261" s="46"/>
      <c r="N261" s="110"/>
      <c r="O261" s="42">
        <f>IF(E261=0,"",E261/D260)</f>
        <v>0.84615384615384615</v>
      </c>
      <c r="P261" s="43">
        <v>12</v>
      </c>
      <c r="Q261" s="117">
        <f t="shared" si="28"/>
        <v>0.92307692307692313</v>
      </c>
      <c r="R261" s="117">
        <f t="shared" si="29"/>
        <v>7.6923076923076872E-2</v>
      </c>
      <c r="AC261" s="44" t="s">
        <v>42</v>
      </c>
      <c r="AD261" s="1">
        <v>2</v>
      </c>
    </row>
    <row r="262" spans="1:30" ht="15.75" customHeight="1" x14ac:dyDescent="0.25">
      <c r="A262" s="39">
        <v>1201</v>
      </c>
      <c r="B262" s="40"/>
      <c r="C262" s="40"/>
      <c r="D262" s="40"/>
      <c r="E262" s="40"/>
      <c r="F262" s="40">
        <v>10</v>
      </c>
      <c r="G262" s="40"/>
      <c r="H262" s="40"/>
      <c r="I262" s="40"/>
      <c r="J262" s="40"/>
      <c r="K262" s="62"/>
      <c r="L262" s="109"/>
      <c r="M262" s="46"/>
      <c r="N262" s="110"/>
      <c r="O262" s="42">
        <f>IF(F262=0,"",F262/E261)</f>
        <v>0.90909090909090906</v>
      </c>
      <c r="P262" s="43">
        <v>11</v>
      </c>
      <c r="Q262" s="117">
        <f t="shared" si="28"/>
        <v>0.91666666666666663</v>
      </c>
      <c r="R262" s="117">
        <f t="shared" si="29"/>
        <v>8.333333333333337E-2</v>
      </c>
    </row>
    <row r="263" spans="1:30" ht="15.75" customHeight="1" x14ac:dyDescent="0.25">
      <c r="A263" s="39">
        <v>1202</v>
      </c>
      <c r="B263" s="40"/>
      <c r="C263" s="40"/>
      <c r="D263" s="40"/>
      <c r="E263" s="40"/>
      <c r="F263" s="40"/>
      <c r="G263" s="40">
        <v>8</v>
      </c>
      <c r="H263" s="40"/>
      <c r="I263" s="40"/>
      <c r="J263" s="40"/>
      <c r="K263" s="62"/>
      <c r="L263" s="109"/>
      <c r="M263" s="46"/>
      <c r="N263" s="110"/>
      <c r="O263" s="42">
        <f>IF(G263=0,"",G263/F262)</f>
        <v>0.8</v>
      </c>
      <c r="P263" s="43">
        <v>11</v>
      </c>
      <c r="Q263" s="117">
        <f t="shared" si="28"/>
        <v>1</v>
      </c>
      <c r="R263" s="117">
        <f t="shared" si="29"/>
        <v>0</v>
      </c>
    </row>
    <row r="264" spans="1:30" ht="15.75" customHeight="1" x14ac:dyDescent="0.25">
      <c r="A264" s="39">
        <v>1301</v>
      </c>
      <c r="B264" s="40"/>
      <c r="C264" s="40"/>
      <c r="D264" s="40"/>
      <c r="E264" s="40"/>
      <c r="F264" s="40"/>
      <c r="G264" s="40"/>
      <c r="H264" s="40">
        <v>8</v>
      </c>
      <c r="I264" s="40"/>
      <c r="J264" s="40"/>
      <c r="K264" s="62"/>
      <c r="L264" s="109"/>
      <c r="M264" s="46"/>
      <c r="N264" s="110"/>
      <c r="O264" s="42">
        <f>IF(H264=0,"",H264/G263)</f>
        <v>1</v>
      </c>
      <c r="P264" s="43">
        <v>9</v>
      </c>
      <c r="Q264" s="117">
        <f t="shared" si="28"/>
        <v>0.81818181818181823</v>
      </c>
      <c r="R264" s="117">
        <f t="shared" si="29"/>
        <v>0.18181818181818177</v>
      </c>
    </row>
    <row r="265" spans="1:30" ht="15.75" customHeight="1" x14ac:dyDescent="0.25">
      <c r="A265" s="39">
        <v>1302</v>
      </c>
      <c r="B265" s="40"/>
      <c r="C265" s="40"/>
      <c r="D265" s="40"/>
      <c r="E265" s="40"/>
      <c r="F265" s="40"/>
      <c r="G265" s="40"/>
      <c r="H265" s="40"/>
      <c r="I265" s="40">
        <v>5</v>
      </c>
      <c r="J265" s="40"/>
      <c r="K265" s="62"/>
      <c r="L265" s="109"/>
      <c r="M265" s="46"/>
      <c r="N265" s="110"/>
      <c r="O265" s="42">
        <f>IF(I265=0,"",I265/H264)</f>
        <v>0.625</v>
      </c>
      <c r="P265" s="43">
        <v>9</v>
      </c>
      <c r="Q265" s="117">
        <f t="shared" si="28"/>
        <v>1</v>
      </c>
      <c r="R265" s="117">
        <f t="shared" si="29"/>
        <v>0</v>
      </c>
    </row>
    <row r="266" spans="1:30" ht="15.75" customHeight="1" x14ac:dyDescent="0.25">
      <c r="A266" s="39">
        <v>1401</v>
      </c>
      <c r="B266" s="40"/>
      <c r="C266" s="40"/>
      <c r="D266" s="40"/>
      <c r="E266" s="40"/>
      <c r="F266" s="40"/>
      <c r="G266" s="40"/>
      <c r="H266" s="40"/>
      <c r="I266" s="40"/>
      <c r="J266" s="40">
        <v>4</v>
      </c>
      <c r="K266" s="62">
        <v>4</v>
      </c>
      <c r="L266" s="109"/>
      <c r="M266" s="46"/>
      <c r="N266" s="110"/>
      <c r="O266" s="45">
        <f>IF(J266=0,"",J266/I265)</f>
        <v>0.8</v>
      </c>
      <c r="P266" s="43">
        <v>5</v>
      </c>
      <c r="Q266" s="45">
        <f t="shared" si="28"/>
        <v>0.55555555555555558</v>
      </c>
      <c r="R266" s="45">
        <f t="shared" si="29"/>
        <v>0.44444444444444442</v>
      </c>
    </row>
    <row r="267" spans="1:30" ht="15.75" customHeight="1" x14ac:dyDescent="0.25">
      <c r="A267" s="39">
        <v>1402</v>
      </c>
      <c r="B267" s="40"/>
      <c r="C267" s="40"/>
      <c r="D267" s="40"/>
      <c r="E267" s="40"/>
      <c r="F267" s="40"/>
      <c r="G267" s="40"/>
      <c r="H267" s="40"/>
      <c r="I267" s="40"/>
      <c r="J267" s="40">
        <v>3</v>
      </c>
      <c r="K267" s="62">
        <v>2</v>
      </c>
      <c r="L267" s="109"/>
      <c r="M267" s="46"/>
      <c r="N267" s="111"/>
      <c r="O267" s="46"/>
      <c r="P267" s="43">
        <v>4</v>
      </c>
      <c r="Q267" s="46"/>
      <c r="R267" s="118"/>
    </row>
    <row r="268" spans="1:30" ht="15.75" customHeight="1" x14ac:dyDescent="0.25">
      <c r="A268" s="39">
        <v>1501</v>
      </c>
      <c r="B268" s="40"/>
      <c r="C268" s="40"/>
      <c r="D268" s="40"/>
      <c r="E268" s="40"/>
      <c r="F268" s="40"/>
      <c r="G268" s="40"/>
      <c r="H268" s="40"/>
      <c r="I268" s="40"/>
      <c r="J268" s="40">
        <v>1</v>
      </c>
      <c r="K268" s="62">
        <v>1</v>
      </c>
      <c r="L268" s="109"/>
      <c r="M268" s="46"/>
      <c r="N268" s="111"/>
      <c r="O268" s="119"/>
      <c r="P268" s="47">
        <v>1</v>
      </c>
      <c r="Q268" s="120"/>
      <c r="R268" s="119"/>
    </row>
    <row r="269" spans="1:30" ht="15.75" customHeight="1" x14ac:dyDescent="0.25">
      <c r="A269" s="39">
        <v>1502</v>
      </c>
      <c r="B269" s="40"/>
      <c r="C269" s="40"/>
      <c r="D269" s="40"/>
      <c r="E269" s="40"/>
      <c r="F269" s="40"/>
      <c r="G269" s="40"/>
      <c r="H269" s="40"/>
      <c r="I269" s="40"/>
      <c r="J269" s="40"/>
      <c r="K269" s="62"/>
      <c r="L269" s="109"/>
      <c r="M269" s="46"/>
      <c r="N269" s="111"/>
      <c r="O269" s="119"/>
      <c r="P269" s="47">
        <v>1</v>
      </c>
      <c r="Q269" s="120"/>
      <c r="R269" s="119"/>
    </row>
    <row r="270" spans="1:30" ht="15.75" customHeight="1" x14ac:dyDescent="0.25">
      <c r="A270" s="39">
        <v>1601</v>
      </c>
      <c r="B270" s="40"/>
      <c r="C270" s="40"/>
      <c r="D270" s="40"/>
      <c r="E270" s="40"/>
      <c r="F270" s="40"/>
      <c r="G270" s="40"/>
      <c r="H270" s="40"/>
      <c r="I270" s="40"/>
      <c r="J270" s="40"/>
      <c r="K270" s="62"/>
      <c r="L270" s="109"/>
      <c r="M270" s="46"/>
      <c r="N270" s="111"/>
      <c r="O270" s="119"/>
      <c r="P270" s="47">
        <v>1</v>
      </c>
      <c r="Q270" s="120"/>
      <c r="R270" s="119"/>
    </row>
    <row r="271" spans="1:30" ht="15.75" customHeight="1" x14ac:dyDescent="0.25">
      <c r="A271" s="39">
        <v>1602</v>
      </c>
      <c r="B271" s="40"/>
      <c r="C271" s="40"/>
      <c r="D271" s="40"/>
      <c r="E271" s="40"/>
      <c r="F271" s="40"/>
      <c r="G271" s="40"/>
      <c r="H271" s="40"/>
      <c r="I271" s="40"/>
      <c r="J271" s="40"/>
      <c r="K271" s="62"/>
      <c r="L271" s="109"/>
      <c r="M271" s="46"/>
      <c r="N271" s="111"/>
      <c r="O271" s="46"/>
      <c r="P271" s="111"/>
      <c r="Q271" s="121"/>
      <c r="R271" s="119"/>
    </row>
    <row r="272" spans="1:30" ht="15.75" customHeight="1" x14ac:dyDescent="0.25">
      <c r="A272" s="39">
        <v>1701</v>
      </c>
      <c r="B272" s="40"/>
      <c r="C272" s="40"/>
      <c r="D272" s="40"/>
      <c r="E272" s="40"/>
      <c r="F272" s="40"/>
      <c r="G272" s="40"/>
      <c r="H272" s="40"/>
      <c r="I272" s="40"/>
      <c r="J272" s="40"/>
      <c r="K272" s="62"/>
      <c r="L272" s="109"/>
      <c r="M272" s="46"/>
      <c r="N272" s="111"/>
      <c r="O272" s="48" t="s">
        <v>53</v>
      </c>
      <c r="P272" s="49">
        <v>5</v>
      </c>
      <c r="Q272" s="50">
        <f>IF(SUM(K260:K272)=0,"",SUM(K260:K272))</f>
        <v>7</v>
      </c>
      <c r="R272" s="51" t="s">
        <v>10</v>
      </c>
    </row>
    <row r="273" spans="1:20" ht="15.75" customHeight="1" x14ac:dyDescent="0.25">
      <c r="A273" s="39">
        <v>1702</v>
      </c>
      <c r="B273" s="40"/>
      <c r="C273" s="40"/>
      <c r="D273" s="40"/>
      <c r="E273" s="40"/>
      <c r="F273" s="40"/>
      <c r="G273" s="40"/>
      <c r="H273" s="40"/>
      <c r="I273" s="40"/>
      <c r="J273" s="40"/>
      <c r="K273" s="62"/>
      <c r="L273" s="109"/>
      <c r="M273" s="46"/>
      <c r="N273" s="111"/>
      <c r="O273" s="52" t="s">
        <v>54</v>
      </c>
      <c r="P273" s="53">
        <f>IF(P272/B258=0,"",P272/B258)</f>
        <v>0.33333333333333331</v>
      </c>
      <c r="Q273" s="54">
        <f>IF(P272/Q272=0,"",P272/Q272)</f>
        <v>0.7142857142857143</v>
      </c>
      <c r="R273" s="55" t="s">
        <v>55</v>
      </c>
    </row>
    <row r="274" spans="1:20" ht="15.75" customHeight="1" x14ac:dyDescent="0.25">
      <c r="A274" s="39">
        <v>1801</v>
      </c>
      <c r="B274" s="105"/>
      <c r="C274" s="105"/>
      <c r="D274" s="105"/>
      <c r="E274" s="105"/>
      <c r="F274" s="105"/>
      <c r="G274" s="105"/>
      <c r="H274" s="105"/>
      <c r="I274" s="105"/>
      <c r="J274" s="105"/>
      <c r="K274" s="62"/>
      <c r="L274" s="112"/>
      <c r="M274" s="113"/>
      <c r="N274" s="114"/>
      <c r="O274" s="56"/>
      <c r="P274" s="57"/>
      <c r="Q274" s="57"/>
      <c r="R274" s="58"/>
    </row>
    <row r="275" spans="1:20" ht="18" customHeight="1" x14ac:dyDescent="0.25">
      <c r="A275" s="24"/>
      <c r="B275" s="160" t="s">
        <v>79</v>
      </c>
      <c r="C275" s="160"/>
      <c r="D275" s="160"/>
      <c r="E275" s="160"/>
      <c r="F275" s="160"/>
      <c r="G275" s="160"/>
      <c r="H275" s="160"/>
      <c r="I275" s="160"/>
      <c r="J275" s="160"/>
      <c r="K275" s="104">
        <f>SUM(K258:K271)</f>
        <v>7</v>
      </c>
      <c r="L275" s="60">
        <f>IF(K266=0,"",K266/B258)</f>
        <v>0.26666666666666666</v>
      </c>
      <c r="M275" s="60">
        <f>IF(K275=0,"",K275/B258)</f>
        <v>0.46666666666666667</v>
      </c>
      <c r="N275" s="60">
        <f>IF(K266=0,"",M275-L275)</f>
        <v>0.2</v>
      </c>
      <c r="O275" s="2"/>
      <c r="P275" s="1"/>
      <c r="Q275" s="27"/>
      <c r="R275" s="2"/>
    </row>
    <row r="276" spans="1:20" ht="12.75" customHeight="1" x14ac:dyDescent="0.2">
      <c r="L276" s="2"/>
      <c r="M276" s="2"/>
      <c r="N276" s="2"/>
      <c r="O276" s="2"/>
    </row>
    <row r="277" spans="1:20" ht="12.75" customHeight="1" x14ac:dyDescent="0.2">
      <c r="L277" s="2"/>
      <c r="M277" s="2"/>
      <c r="N277" s="2"/>
      <c r="O277" s="2"/>
      <c r="T277" s="32"/>
    </row>
    <row r="278" spans="1:20" ht="26.25" customHeight="1" x14ac:dyDescent="0.4">
      <c r="B278" s="161" t="s">
        <v>68</v>
      </c>
      <c r="C278" s="162"/>
      <c r="D278" s="162"/>
      <c r="E278" s="162"/>
      <c r="F278" s="162"/>
      <c r="G278" s="162"/>
      <c r="H278" s="162"/>
      <c r="I278" s="162"/>
      <c r="J278" s="162"/>
      <c r="K278" s="103" t="s">
        <v>49</v>
      </c>
      <c r="L278" s="2"/>
      <c r="M278" s="2"/>
      <c r="N278" s="1"/>
      <c r="O278" s="2"/>
      <c r="P278" s="1"/>
      <c r="Q278" s="1"/>
      <c r="R278" s="1"/>
      <c r="T278" s="32"/>
    </row>
    <row r="279" spans="1:20" ht="20.25" customHeight="1" x14ac:dyDescent="0.2">
      <c r="A279" s="163" t="s">
        <v>9</v>
      </c>
      <c r="B279" s="164" t="s">
        <v>69</v>
      </c>
      <c r="C279" s="165"/>
      <c r="D279" s="165"/>
      <c r="E279" s="165"/>
      <c r="F279" s="165"/>
      <c r="G279" s="165"/>
      <c r="H279" s="165"/>
      <c r="I279" s="165"/>
      <c r="J279" s="166"/>
      <c r="K279" s="167" t="s">
        <v>10</v>
      </c>
      <c r="L279" s="159" t="s">
        <v>2</v>
      </c>
      <c r="M279" s="159" t="s">
        <v>3</v>
      </c>
      <c r="N279" s="169" t="s">
        <v>4</v>
      </c>
      <c r="O279" s="159" t="s">
        <v>5</v>
      </c>
      <c r="P279" s="157" t="s">
        <v>6</v>
      </c>
      <c r="Q279" s="157" t="s">
        <v>7</v>
      </c>
      <c r="R279" s="159" t="s">
        <v>8</v>
      </c>
      <c r="T279" s="32"/>
    </row>
    <row r="280" spans="1:20" ht="15.75" customHeight="1" x14ac:dyDescent="0.25">
      <c r="A280" s="158"/>
      <c r="B280" s="39" t="s">
        <v>70</v>
      </c>
      <c r="C280" s="39" t="s">
        <v>71</v>
      </c>
      <c r="D280" s="39" t="s">
        <v>72</v>
      </c>
      <c r="E280" s="39" t="s">
        <v>73</v>
      </c>
      <c r="F280" s="39" t="s">
        <v>74</v>
      </c>
      <c r="G280" s="39" t="s">
        <v>75</v>
      </c>
      <c r="H280" s="39" t="s">
        <v>76</v>
      </c>
      <c r="I280" s="39" t="s">
        <v>77</v>
      </c>
      <c r="J280" s="39" t="s">
        <v>78</v>
      </c>
      <c r="K280" s="168"/>
      <c r="L280" s="158"/>
      <c r="M280" s="158"/>
      <c r="N280" s="158"/>
      <c r="O280" s="158"/>
      <c r="P280" s="158"/>
      <c r="Q280" s="158"/>
      <c r="R280" s="158"/>
      <c r="T280" s="32"/>
    </row>
    <row r="281" spans="1:20" ht="15.75" customHeight="1" x14ac:dyDescent="0.25">
      <c r="A281" s="39">
        <v>1002</v>
      </c>
      <c r="B281" s="40">
        <v>24</v>
      </c>
      <c r="C281" s="40"/>
      <c r="D281" s="40"/>
      <c r="E281" s="40"/>
      <c r="F281" s="40"/>
      <c r="G281" s="40"/>
      <c r="H281" s="40"/>
      <c r="I281" s="40"/>
      <c r="J281" s="40"/>
      <c r="K281" s="62"/>
      <c r="L281" s="106"/>
      <c r="M281" s="107"/>
      <c r="N281" s="108"/>
      <c r="O281" s="115"/>
      <c r="P281" s="41">
        <f>B281</f>
        <v>24</v>
      </c>
      <c r="Q281" s="116"/>
      <c r="R281" s="115"/>
      <c r="T281" s="32"/>
    </row>
    <row r="282" spans="1:20" ht="15.75" customHeight="1" x14ac:dyDescent="0.25">
      <c r="A282" s="39">
        <v>1101</v>
      </c>
      <c r="B282" s="40"/>
      <c r="C282" s="40">
        <v>23</v>
      </c>
      <c r="D282" s="40"/>
      <c r="E282" s="40"/>
      <c r="F282" s="40"/>
      <c r="G282" s="40"/>
      <c r="H282" s="40"/>
      <c r="I282" s="40"/>
      <c r="J282" s="40"/>
      <c r="K282" s="62"/>
      <c r="L282" s="109"/>
      <c r="M282" s="46"/>
      <c r="N282" s="110"/>
      <c r="O282" s="42">
        <f>IF(C282=0,"",C282/B281)</f>
        <v>0.95833333333333337</v>
      </c>
      <c r="P282" s="43">
        <v>23</v>
      </c>
      <c r="Q282" s="117">
        <f t="shared" ref="Q282:Q289" si="30">IF(P282=0,"",P282/P281)</f>
        <v>0.95833333333333337</v>
      </c>
      <c r="R282" s="117">
        <f t="shared" ref="R282:R289" si="31">IF(P282=0,"",100%-Q282)</f>
        <v>4.166666666666663E-2</v>
      </c>
      <c r="T282" s="32"/>
    </row>
    <row r="283" spans="1:20" ht="15.75" customHeight="1" x14ac:dyDescent="0.25">
      <c r="A283" s="39">
        <v>1102</v>
      </c>
      <c r="B283" s="40"/>
      <c r="C283" s="40"/>
      <c r="D283" s="40">
        <v>17</v>
      </c>
      <c r="E283" s="40"/>
      <c r="F283" s="40"/>
      <c r="G283" s="40"/>
      <c r="H283" s="40"/>
      <c r="I283" s="40"/>
      <c r="J283" s="40"/>
      <c r="K283" s="62"/>
      <c r="L283" s="109"/>
      <c r="M283" s="46"/>
      <c r="N283" s="110"/>
      <c r="O283" s="42">
        <f>IF(D283=0,"",D283/C282)</f>
        <v>0.73913043478260865</v>
      </c>
      <c r="P283" s="43">
        <v>21</v>
      </c>
      <c r="Q283" s="117">
        <f t="shared" si="30"/>
        <v>0.91304347826086951</v>
      </c>
      <c r="R283" s="117">
        <f t="shared" si="31"/>
        <v>8.6956521739130488E-2</v>
      </c>
      <c r="S283" s="8">
        <f>P283/P281</f>
        <v>0.875</v>
      </c>
      <c r="T283" s="32"/>
    </row>
    <row r="284" spans="1:20" ht="15.75" customHeight="1" x14ac:dyDescent="0.25">
      <c r="A284" s="39">
        <v>1201</v>
      </c>
      <c r="B284" s="40"/>
      <c r="C284" s="40"/>
      <c r="D284" s="40"/>
      <c r="E284" s="40">
        <v>15</v>
      </c>
      <c r="F284" s="40"/>
      <c r="G284" s="40"/>
      <c r="H284" s="40"/>
      <c r="I284" s="40"/>
      <c r="J284" s="40"/>
      <c r="K284" s="62"/>
      <c r="L284" s="109"/>
      <c r="M284" s="46"/>
      <c r="N284" s="110"/>
      <c r="O284" s="42">
        <f>IF(E284=0,"",E284/D283)</f>
        <v>0.88235294117647056</v>
      </c>
      <c r="P284" s="43">
        <v>20</v>
      </c>
      <c r="Q284" s="117">
        <f t="shared" si="30"/>
        <v>0.95238095238095233</v>
      </c>
      <c r="R284" s="117">
        <f t="shared" si="31"/>
        <v>4.7619047619047672E-2</v>
      </c>
      <c r="T284" s="32"/>
    </row>
    <row r="285" spans="1:20" ht="15.75" customHeight="1" x14ac:dyDescent="0.25">
      <c r="A285" s="39">
        <v>1202</v>
      </c>
      <c r="B285" s="40"/>
      <c r="C285" s="40"/>
      <c r="D285" s="40"/>
      <c r="E285" s="40"/>
      <c r="F285" s="40">
        <v>14</v>
      </c>
      <c r="G285" s="40"/>
      <c r="H285" s="40"/>
      <c r="I285" s="40"/>
      <c r="J285" s="40"/>
      <c r="K285" s="62"/>
      <c r="L285" s="109"/>
      <c r="M285" s="46"/>
      <c r="N285" s="110"/>
      <c r="O285" s="42">
        <f>IF(F285=0,"",F285/E284)</f>
        <v>0.93333333333333335</v>
      </c>
      <c r="P285" s="43">
        <v>19</v>
      </c>
      <c r="Q285" s="117">
        <f t="shared" si="30"/>
        <v>0.95</v>
      </c>
      <c r="R285" s="117">
        <f t="shared" si="31"/>
        <v>5.0000000000000044E-2</v>
      </c>
      <c r="T285" s="32"/>
    </row>
    <row r="286" spans="1:20" ht="15.75" customHeight="1" x14ac:dyDescent="0.25">
      <c r="A286" s="39">
        <v>1301</v>
      </c>
      <c r="B286" s="40"/>
      <c r="C286" s="40"/>
      <c r="D286" s="40"/>
      <c r="E286" s="40"/>
      <c r="F286" s="40"/>
      <c r="G286" s="40">
        <v>14</v>
      </c>
      <c r="H286" s="40"/>
      <c r="I286" s="40"/>
      <c r="J286" s="40"/>
      <c r="K286" s="62"/>
      <c r="L286" s="109"/>
      <c r="M286" s="46"/>
      <c r="N286" s="110"/>
      <c r="O286" s="42">
        <f>IF(G286=0,"",G286/F285)</f>
        <v>1</v>
      </c>
      <c r="P286" s="43">
        <v>18</v>
      </c>
      <c r="Q286" s="117">
        <f t="shared" si="30"/>
        <v>0.94736842105263153</v>
      </c>
      <c r="R286" s="117">
        <f t="shared" si="31"/>
        <v>5.2631578947368474E-2</v>
      </c>
      <c r="T286" s="32"/>
    </row>
    <row r="287" spans="1:20" ht="15.75" customHeight="1" x14ac:dyDescent="0.25">
      <c r="A287" s="39">
        <v>1302</v>
      </c>
      <c r="B287" s="40"/>
      <c r="C287" s="40"/>
      <c r="D287" s="40"/>
      <c r="E287" s="40"/>
      <c r="F287" s="40"/>
      <c r="G287" s="40"/>
      <c r="H287" s="40">
        <v>14</v>
      </c>
      <c r="I287" s="40"/>
      <c r="J287" s="40"/>
      <c r="K287" s="62"/>
      <c r="L287" s="109"/>
      <c r="M287" s="46"/>
      <c r="N287" s="110"/>
      <c r="O287" s="42">
        <f>IF(H287=0,"",H287/G286)</f>
        <v>1</v>
      </c>
      <c r="P287" s="43">
        <v>17</v>
      </c>
      <c r="Q287" s="117">
        <f t="shared" si="30"/>
        <v>0.94444444444444442</v>
      </c>
      <c r="R287" s="117">
        <f t="shared" si="31"/>
        <v>5.555555555555558E-2</v>
      </c>
      <c r="T287" s="32"/>
    </row>
    <row r="288" spans="1:20" ht="15.75" customHeight="1" x14ac:dyDescent="0.25">
      <c r="A288" s="39">
        <v>1401</v>
      </c>
      <c r="B288" s="40"/>
      <c r="C288" s="40"/>
      <c r="D288" s="40"/>
      <c r="E288" s="40"/>
      <c r="F288" s="40"/>
      <c r="G288" s="40"/>
      <c r="H288" s="40"/>
      <c r="I288" s="40">
        <v>14</v>
      </c>
      <c r="J288" s="40"/>
      <c r="K288" s="62"/>
      <c r="L288" s="109"/>
      <c r="M288" s="46"/>
      <c r="N288" s="110"/>
      <c r="O288" s="42">
        <f>IF(I288=0,"",I288/H287)</f>
        <v>1</v>
      </c>
      <c r="P288" s="43">
        <v>17</v>
      </c>
      <c r="Q288" s="117">
        <f t="shared" si="30"/>
        <v>1</v>
      </c>
      <c r="R288" s="117">
        <f t="shared" si="31"/>
        <v>0</v>
      </c>
      <c r="T288" s="32"/>
    </row>
    <row r="289" spans="1:20" ht="15.75" customHeight="1" x14ac:dyDescent="0.25">
      <c r="A289" s="39">
        <v>1402</v>
      </c>
      <c r="B289" s="40"/>
      <c r="C289" s="40"/>
      <c r="D289" s="40"/>
      <c r="E289" s="40"/>
      <c r="F289" s="40"/>
      <c r="G289" s="40"/>
      <c r="H289" s="40"/>
      <c r="I289" s="40"/>
      <c r="J289" s="40">
        <v>14</v>
      </c>
      <c r="K289" s="62">
        <v>10</v>
      </c>
      <c r="L289" s="109"/>
      <c r="M289" s="46"/>
      <c r="N289" s="110"/>
      <c r="O289" s="45">
        <f>IF(J289=0,"",J289/I288)</f>
        <v>1</v>
      </c>
      <c r="P289" s="43">
        <v>17</v>
      </c>
      <c r="Q289" s="45">
        <f t="shared" si="30"/>
        <v>1</v>
      </c>
      <c r="R289" s="45">
        <f t="shared" si="31"/>
        <v>0</v>
      </c>
      <c r="T289" s="32"/>
    </row>
    <row r="290" spans="1:20" ht="15.75" customHeight="1" x14ac:dyDescent="0.25">
      <c r="A290" s="39">
        <v>1501</v>
      </c>
      <c r="B290" s="40"/>
      <c r="C290" s="40"/>
      <c r="D290" s="40"/>
      <c r="E290" s="40"/>
      <c r="F290" s="40"/>
      <c r="G290" s="40"/>
      <c r="H290" s="40"/>
      <c r="I290" s="40"/>
      <c r="J290" s="40">
        <v>1</v>
      </c>
      <c r="K290" s="62">
        <v>1</v>
      </c>
      <c r="L290" s="109"/>
      <c r="M290" s="46"/>
      <c r="N290" s="111"/>
      <c r="O290" s="46"/>
      <c r="P290" s="43">
        <v>4</v>
      </c>
      <c r="Q290" s="46"/>
      <c r="R290" s="118"/>
      <c r="T290" s="32"/>
    </row>
    <row r="291" spans="1:20" ht="15.75" customHeight="1" x14ac:dyDescent="0.25">
      <c r="A291" s="39">
        <v>1502</v>
      </c>
      <c r="B291" s="40"/>
      <c r="C291" s="40"/>
      <c r="D291" s="40"/>
      <c r="E291" s="40"/>
      <c r="F291" s="40"/>
      <c r="G291" s="40"/>
      <c r="H291" s="40"/>
      <c r="I291" s="40"/>
      <c r="J291" s="40">
        <v>1</v>
      </c>
      <c r="K291" s="62"/>
      <c r="L291" s="109"/>
      <c r="M291" s="46"/>
      <c r="N291" s="111"/>
      <c r="O291" s="119"/>
      <c r="P291" s="47">
        <v>2</v>
      </c>
      <c r="Q291" s="120"/>
      <c r="R291" s="119"/>
      <c r="T291" s="32"/>
    </row>
    <row r="292" spans="1:20" ht="15.75" customHeight="1" x14ac:dyDescent="0.25">
      <c r="A292" s="39">
        <v>1601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62"/>
      <c r="L292" s="109"/>
      <c r="M292" s="46"/>
      <c r="N292" s="111"/>
      <c r="O292" s="119"/>
      <c r="P292" s="47">
        <v>1</v>
      </c>
      <c r="Q292" s="120"/>
      <c r="R292" s="119"/>
      <c r="T292" s="32"/>
    </row>
    <row r="293" spans="1:20" ht="15.75" customHeight="1" x14ac:dyDescent="0.25">
      <c r="A293" s="39">
        <v>1602</v>
      </c>
      <c r="B293" s="40"/>
      <c r="C293" s="40"/>
      <c r="D293" s="40"/>
      <c r="E293" s="40"/>
      <c r="F293" s="40"/>
      <c r="G293" s="40"/>
      <c r="H293" s="40"/>
      <c r="I293" s="40"/>
      <c r="J293" s="40">
        <v>1</v>
      </c>
      <c r="K293" s="62"/>
      <c r="L293" s="109"/>
      <c r="M293" s="46"/>
      <c r="N293" s="111"/>
      <c r="O293" s="119"/>
      <c r="P293" s="47">
        <v>1</v>
      </c>
      <c r="Q293" s="120"/>
      <c r="R293" s="119"/>
      <c r="T293" s="32"/>
    </row>
    <row r="294" spans="1:20" ht="15.75" customHeight="1" x14ac:dyDescent="0.25">
      <c r="A294" s="39">
        <v>1701</v>
      </c>
      <c r="B294" s="40"/>
      <c r="C294" s="40"/>
      <c r="D294" s="40"/>
      <c r="E294" s="40"/>
      <c r="F294" s="40"/>
      <c r="G294" s="40"/>
      <c r="H294" s="40"/>
      <c r="I294" s="40"/>
      <c r="J294" s="40"/>
      <c r="K294" s="62"/>
      <c r="L294" s="109"/>
      <c r="M294" s="46"/>
      <c r="N294" s="111"/>
      <c r="O294" s="46"/>
      <c r="P294" s="111"/>
      <c r="Q294" s="121"/>
      <c r="R294" s="119"/>
      <c r="T294" s="32"/>
    </row>
    <row r="295" spans="1:20" ht="15.75" customHeight="1" x14ac:dyDescent="0.25">
      <c r="A295" s="39">
        <v>1702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62"/>
      <c r="L295" s="109"/>
      <c r="M295" s="46"/>
      <c r="N295" s="111"/>
      <c r="O295" s="122" t="s">
        <v>53</v>
      </c>
      <c r="P295" s="123">
        <v>11</v>
      </c>
      <c r="Q295" s="124">
        <f>IF(SUM(K283:K295)=0,"",SUM(K283:K295))</f>
        <v>11</v>
      </c>
      <c r="R295" s="125" t="s">
        <v>10</v>
      </c>
      <c r="T295" s="32"/>
    </row>
    <row r="296" spans="1:20" ht="15.75" customHeight="1" x14ac:dyDescent="0.25">
      <c r="A296" s="39">
        <v>1801</v>
      </c>
      <c r="B296" s="40"/>
      <c r="C296" s="40"/>
      <c r="D296" s="40"/>
      <c r="E296" s="40"/>
      <c r="F296" s="40"/>
      <c r="G296" s="40"/>
      <c r="H296" s="40"/>
      <c r="I296" s="40"/>
      <c r="J296" s="40"/>
      <c r="K296" s="62"/>
      <c r="L296" s="109"/>
      <c r="M296" s="46"/>
      <c r="N296" s="111"/>
      <c r="O296" s="126" t="s">
        <v>54</v>
      </c>
      <c r="P296" s="53">
        <f>IF(P295/B281=0,"",P295/B281)</f>
        <v>0.45833333333333331</v>
      </c>
      <c r="Q296" s="127">
        <f>IF(P295/Q295=0,"",P295/Q295)</f>
        <v>1</v>
      </c>
      <c r="R296" s="128" t="s">
        <v>55</v>
      </c>
      <c r="T296" s="32"/>
    </row>
    <row r="297" spans="1:20" ht="15.75" customHeight="1" x14ac:dyDescent="0.25">
      <c r="A297" s="39">
        <v>1802</v>
      </c>
      <c r="B297" s="40"/>
      <c r="C297" s="40"/>
      <c r="D297" s="40"/>
      <c r="E297" s="40"/>
      <c r="F297" s="40"/>
      <c r="G297" s="40"/>
      <c r="H297" s="40"/>
      <c r="I297" s="40"/>
      <c r="J297" s="40"/>
      <c r="K297" s="62"/>
      <c r="L297" s="112"/>
      <c r="M297" s="113"/>
      <c r="N297" s="114"/>
      <c r="O297" s="83"/>
      <c r="P297" s="129"/>
      <c r="Q297" s="129"/>
      <c r="R297" s="130"/>
      <c r="T297" s="32"/>
    </row>
    <row r="298" spans="1:20" ht="18" customHeight="1" x14ac:dyDescent="0.25">
      <c r="A298" s="24"/>
      <c r="B298" s="160" t="s">
        <v>79</v>
      </c>
      <c r="C298" s="160"/>
      <c r="D298" s="160"/>
      <c r="E298" s="160"/>
      <c r="F298" s="160"/>
      <c r="G298" s="160"/>
      <c r="H298" s="160"/>
      <c r="I298" s="160"/>
      <c r="J298" s="160"/>
      <c r="K298" s="59">
        <f>SUM(K281:K294)</f>
        <v>11</v>
      </c>
      <c r="L298" s="60">
        <f>IF(K289=0,"",K289/B281)</f>
        <v>0.41666666666666669</v>
      </c>
      <c r="M298" s="60">
        <f>IF(K298=0,"",K298/B281)</f>
        <v>0.45833333333333331</v>
      </c>
      <c r="N298" s="60">
        <f>IF(K289=0,"",M298-L298)</f>
        <v>4.166666666666663E-2</v>
      </c>
      <c r="O298" s="2"/>
      <c r="P298" s="1"/>
      <c r="Q298" s="27"/>
      <c r="R298" s="2"/>
      <c r="T298" s="32"/>
    </row>
    <row r="299" spans="1:20" ht="12.75" customHeight="1" x14ac:dyDescent="0.2">
      <c r="L299" s="2"/>
      <c r="M299" s="2"/>
      <c r="N299" s="2"/>
      <c r="O299" s="2"/>
      <c r="T299" s="32"/>
    </row>
    <row r="300" spans="1:20" ht="12.75" customHeight="1" x14ac:dyDescent="0.2">
      <c r="L300" s="2"/>
      <c r="M300" s="2"/>
      <c r="O300" s="2"/>
    </row>
    <row r="301" spans="1:20" ht="26.25" customHeight="1" x14ac:dyDescent="0.4">
      <c r="B301" s="161" t="s">
        <v>68</v>
      </c>
      <c r="C301" s="162"/>
      <c r="D301" s="162"/>
      <c r="E301" s="162"/>
      <c r="F301" s="162"/>
      <c r="G301" s="162"/>
      <c r="H301" s="162"/>
      <c r="I301" s="162"/>
      <c r="J301" s="162"/>
      <c r="K301" s="103" t="s">
        <v>50</v>
      </c>
      <c r="L301" s="2"/>
      <c r="M301" s="2"/>
      <c r="N301" s="1"/>
      <c r="O301" s="2"/>
      <c r="P301" s="1"/>
      <c r="Q301" s="1"/>
      <c r="R301" s="1"/>
    </row>
    <row r="302" spans="1:20" ht="20.25" customHeight="1" x14ac:dyDescent="0.2">
      <c r="A302" s="163" t="s">
        <v>9</v>
      </c>
      <c r="B302" s="164" t="s">
        <v>69</v>
      </c>
      <c r="C302" s="165"/>
      <c r="D302" s="165"/>
      <c r="E302" s="165"/>
      <c r="F302" s="165"/>
      <c r="G302" s="165"/>
      <c r="H302" s="165"/>
      <c r="I302" s="165"/>
      <c r="J302" s="166"/>
      <c r="K302" s="167" t="s">
        <v>10</v>
      </c>
      <c r="L302" s="159" t="s">
        <v>2</v>
      </c>
      <c r="M302" s="159" t="s">
        <v>3</v>
      </c>
      <c r="N302" s="169" t="s">
        <v>4</v>
      </c>
      <c r="O302" s="159" t="s">
        <v>5</v>
      </c>
      <c r="P302" s="157" t="s">
        <v>6</v>
      </c>
      <c r="Q302" s="157" t="s">
        <v>7</v>
      </c>
      <c r="R302" s="159" t="s">
        <v>8</v>
      </c>
    </row>
    <row r="303" spans="1:20" ht="15.75" customHeight="1" x14ac:dyDescent="0.25">
      <c r="A303" s="158"/>
      <c r="B303" s="39" t="s">
        <v>70</v>
      </c>
      <c r="C303" s="39" t="s">
        <v>71</v>
      </c>
      <c r="D303" s="39" t="s">
        <v>72</v>
      </c>
      <c r="E303" s="39" t="s">
        <v>73</v>
      </c>
      <c r="F303" s="39" t="s">
        <v>74</v>
      </c>
      <c r="G303" s="39" t="s">
        <v>75</v>
      </c>
      <c r="H303" s="39" t="s">
        <v>76</v>
      </c>
      <c r="I303" s="39" t="s">
        <v>77</v>
      </c>
      <c r="J303" s="39" t="s">
        <v>78</v>
      </c>
      <c r="K303" s="168"/>
      <c r="L303" s="158"/>
      <c r="M303" s="158"/>
      <c r="N303" s="158"/>
      <c r="O303" s="158"/>
      <c r="P303" s="158"/>
      <c r="Q303" s="158"/>
      <c r="R303" s="158"/>
    </row>
    <row r="304" spans="1:20" ht="15.75" customHeight="1" x14ac:dyDescent="0.25">
      <c r="A304" s="39">
        <v>1101</v>
      </c>
      <c r="B304" s="40">
        <v>15</v>
      </c>
      <c r="C304" s="40"/>
      <c r="D304" s="40"/>
      <c r="E304" s="40"/>
      <c r="F304" s="40"/>
      <c r="G304" s="40"/>
      <c r="H304" s="40"/>
      <c r="I304" s="40"/>
      <c r="J304" s="40"/>
      <c r="K304" s="62"/>
      <c r="L304" s="106"/>
      <c r="M304" s="107"/>
      <c r="N304" s="108"/>
      <c r="O304" s="115"/>
      <c r="P304" s="41">
        <f>B304</f>
        <v>15</v>
      </c>
      <c r="Q304" s="116"/>
      <c r="R304" s="115"/>
    </row>
    <row r="305" spans="1:19" ht="15.75" customHeight="1" x14ac:dyDescent="0.25">
      <c r="A305" s="39">
        <v>1102</v>
      </c>
      <c r="B305" s="40"/>
      <c r="C305" s="40">
        <v>10</v>
      </c>
      <c r="D305" s="40"/>
      <c r="E305" s="40"/>
      <c r="F305" s="40"/>
      <c r="G305" s="40"/>
      <c r="H305" s="40"/>
      <c r="I305" s="40"/>
      <c r="J305" s="40"/>
      <c r="K305" s="62"/>
      <c r="L305" s="109"/>
      <c r="M305" s="46"/>
      <c r="N305" s="110"/>
      <c r="O305" s="42">
        <f>IF(C305=0,"",C305/B304)</f>
        <v>0.66666666666666663</v>
      </c>
      <c r="P305" s="43">
        <v>10</v>
      </c>
      <c r="Q305" s="117">
        <f t="shared" ref="Q305:Q312" si="32">IF(P305=0,"",P305/P304)</f>
        <v>0.66666666666666663</v>
      </c>
      <c r="R305" s="117">
        <f t="shared" ref="R305:R312" si="33">IF(P305=0,"",100%-Q305)</f>
        <v>0.33333333333333337</v>
      </c>
    </row>
    <row r="306" spans="1:19" ht="15.75" customHeight="1" x14ac:dyDescent="0.25">
      <c r="A306" s="39">
        <v>1201</v>
      </c>
      <c r="B306" s="40"/>
      <c r="C306" s="40"/>
      <c r="D306" s="40">
        <v>9</v>
      </c>
      <c r="E306" s="40"/>
      <c r="F306" s="40"/>
      <c r="G306" s="40"/>
      <c r="H306" s="40"/>
      <c r="I306" s="40"/>
      <c r="J306" s="40"/>
      <c r="K306" s="62"/>
      <c r="L306" s="109"/>
      <c r="M306" s="46"/>
      <c r="N306" s="110"/>
      <c r="O306" s="42">
        <f>IF(D306=0,"",D306/C305)</f>
        <v>0.9</v>
      </c>
      <c r="P306" s="43">
        <v>9</v>
      </c>
      <c r="Q306" s="117">
        <f t="shared" si="32"/>
        <v>0.9</v>
      </c>
      <c r="R306" s="117">
        <f t="shared" si="33"/>
        <v>9.9999999999999978E-2</v>
      </c>
      <c r="S306" s="8">
        <f>P306/P304</f>
        <v>0.6</v>
      </c>
    </row>
    <row r="307" spans="1:19" ht="15.75" customHeight="1" x14ac:dyDescent="0.25">
      <c r="A307" s="39">
        <v>1202</v>
      </c>
      <c r="B307" s="40"/>
      <c r="C307" s="40"/>
      <c r="D307" s="40"/>
      <c r="E307" s="40">
        <v>5</v>
      </c>
      <c r="F307" s="40"/>
      <c r="G307" s="40"/>
      <c r="H307" s="40"/>
      <c r="I307" s="40"/>
      <c r="J307" s="40"/>
      <c r="K307" s="62"/>
      <c r="L307" s="109"/>
      <c r="M307" s="46"/>
      <c r="N307" s="110"/>
      <c r="O307" s="42">
        <f>IF(E307=0,"",E307/D306)</f>
        <v>0.55555555555555558</v>
      </c>
      <c r="P307" s="43">
        <v>9</v>
      </c>
      <c r="Q307" s="117">
        <f t="shared" si="32"/>
        <v>1</v>
      </c>
      <c r="R307" s="117">
        <f t="shared" si="33"/>
        <v>0</v>
      </c>
    </row>
    <row r="308" spans="1:19" ht="15.75" customHeight="1" x14ac:dyDescent="0.25">
      <c r="A308" s="39">
        <v>1301</v>
      </c>
      <c r="B308" s="40"/>
      <c r="C308" s="40"/>
      <c r="D308" s="40"/>
      <c r="E308" s="40"/>
      <c r="F308" s="40">
        <v>5</v>
      </c>
      <c r="G308" s="40"/>
      <c r="H308" s="40"/>
      <c r="I308" s="40"/>
      <c r="J308" s="40"/>
      <c r="K308" s="62"/>
      <c r="L308" s="109"/>
      <c r="M308" s="46"/>
      <c r="N308" s="110"/>
      <c r="O308" s="42">
        <f>IF(F308=0,"",F308/E307)</f>
        <v>1</v>
      </c>
      <c r="P308" s="43">
        <v>9</v>
      </c>
      <c r="Q308" s="117">
        <f t="shared" si="32"/>
        <v>1</v>
      </c>
      <c r="R308" s="117">
        <f t="shared" si="33"/>
        <v>0</v>
      </c>
    </row>
    <row r="309" spans="1:19" ht="15.75" customHeight="1" x14ac:dyDescent="0.25">
      <c r="A309" s="39">
        <v>1302</v>
      </c>
      <c r="B309" s="40"/>
      <c r="C309" s="40"/>
      <c r="D309" s="40"/>
      <c r="E309" s="40"/>
      <c r="F309" s="40"/>
      <c r="G309" s="40">
        <v>5</v>
      </c>
      <c r="H309" s="40"/>
      <c r="I309" s="40"/>
      <c r="J309" s="40"/>
      <c r="K309" s="62"/>
      <c r="L309" s="109"/>
      <c r="M309" s="46"/>
      <c r="N309" s="110"/>
      <c r="O309" s="42">
        <f>IF(G309=0,"",G309/F308)</f>
        <v>1</v>
      </c>
      <c r="P309" s="43">
        <v>6</v>
      </c>
      <c r="Q309" s="117">
        <f t="shared" si="32"/>
        <v>0.66666666666666663</v>
      </c>
      <c r="R309" s="117">
        <f t="shared" si="33"/>
        <v>0.33333333333333337</v>
      </c>
    </row>
    <row r="310" spans="1:19" ht="15.75" customHeight="1" x14ac:dyDescent="0.25">
      <c r="A310" s="39">
        <v>1401</v>
      </c>
      <c r="B310" s="40"/>
      <c r="C310" s="40"/>
      <c r="D310" s="40"/>
      <c r="E310" s="40"/>
      <c r="F310" s="40"/>
      <c r="G310" s="40"/>
      <c r="H310" s="40">
        <v>5</v>
      </c>
      <c r="I310" s="40"/>
      <c r="J310" s="40"/>
      <c r="K310" s="62"/>
      <c r="L310" s="109"/>
      <c r="M310" s="46"/>
      <c r="N310" s="110"/>
      <c r="O310" s="42">
        <f>IF(H310=0,"",H310/G309)</f>
        <v>1</v>
      </c>
      <c r="P310" s="43">
        <v>6</v>
      </c>
      <c r="Q310" s="117">
        <f t="shared" si="32"/>
        <v>1</v>
      </c>
      <c r="R310" s="117">
        <f t="shared" si="33"/>
        <v>0</v>
      </c>
    </row>
    <row r="311" spans="1:19" ht="15.75" customHeight="1" x14ac:dyDescent="0.25">
      <c r="A311" s="39">
        <v>1402</v>
      </c>
      <c r="B311" s="40"/>
      <c r="C311" s="40"/>
      <c r="D311" s="40"/>
      <c r="E311" s="40"/>
      <c r="F311" s="40"/>
      <c r="G311" s="40"/>
      <c r="H311" s="40"/>
      <c r="I311" s="40">
        <v>3</v>
      </c>
      <c r="J311" s="40"/>
      <c r="K311" s="62"/>
      <c r="L311" s="109"/>
      <c r="M311" s="46"/>
      <c r="N311" s="110"/>
      <c r="O311" s="42">
        <f>IF(I311=0,"",I311/H310)</f>
        <v>0.6</v>
      </c>
      <c r="P311" s="43">
        <v>6</v>
      </c>
      <c r="Q311" s="117">
        <f t="shared" si="32"/>
        <v>1</v>
      </c>
      <c r="R311" s="117">
        <f t="shared" si="33"/>
        <v>0</v>
      </c>
    </row>
    <row r="312" spans="1:19" ht="15.75" customHeight="1" x14ac:dyDescent="0.25">
      <c r="A312" s="39">
        <v>1501</v>
      </c>
      <c r="B312" s="40"/>
      <c r="C312" s="40"/>
      <c r="D312" s="40"/>
      <c r="E312" s="40"/>
      <c r="F312" s="40"/>
      <c r="G312" s="40"/>
      <c r="H312" s="40"/>
      <c r="I312" s="40"/>
      <c r="J312" s="40">
        <v>3</v>
      </c>
      <c r="K312" s="62">
        <v>3</v>
      </c>
      <c r="L312" s="109"/>
      <c r="M312" s="46"/>
      <c r="N312" s="110"/>
      <c r="O312" s="45">
        <f>IF(J312=0,"",J312/I311)</f>
        <v>1</v>
      </c>
      <c r="P312" s="43">
        <v>6</v>
      </c>
      <c r="Q312" s="45">
        <f t="shared" si="32"/>
        <v>1</v>
      </c>
      <c r="R312" s="45">
        <f t="shared" si="33"/>
        <v>0</v>
      </c>
    </row>
    <row r="313" spans="1:19" ht="15.75" customHeight="1" x14ac:dyDescent="0.25">
      <c r="A313" s="39">
        <v>1502</v>
      </c>
      <c r="B313" s="40"/>
      <c r="C313" s="40"/>
      <c r="D313" s="40"/>
      <c r="E313" s="40"/>
      <c r="F313" s="40"/>
      <c r="G313" s="40"/>
      <c r="H313" s="40"/>
      <c r="I313" s="40"/>
      <c r="J313" s="40">
        <v>2</v>
      </c>
      <c r="K313" s="62">
        <v>1</v>
      </c>
      <c r="L313" s="109"/>
      <c r="M313" s="46"/>
      <c r="N313" s="111"/>
      <c r="O313" s="46"/>
      <c r="P313" s="43">
        <v>3</v>
      </c>
      <c r="Q313" s="46"/>
      <c r="R313" s="118"/>
    </row>
    <row r="314" spans="1:19" ht="15.75" customHeight="1" x14ac:dyDescent="0.25">
      <c r="A314" s="39">
        <v>1601</v>
      </c>
      <c r="B314" s="40"/>
      <c r="C314" s="40"/>
      <c r="D314" s="40"/>
      <c r="E314" s="40"/>
      <c r="F314" s="40"/>
      <c r="G314" s="40"/>
      <c r="H314" s="40"/>
      <c r="I314" s="40"/>
      <c r="J314" s="40">
        <v>1</v>
      </c>
      <c r="K314" s="62">
        <v>1</v>
      </c>
      <c r="L314" s="109"/>
      <c r="M314" s="46"/>
      <c r="N314" s="111"/>
      <c r="O314" s="119"/>
      <c r="P314" s="47">
        <v>1</v>
      </c>
      <c r="Q314" s="120"/>
      <c r="R314" s="119"/>
    </row>
    <row r="315" spans="1:19" ht="15.75" customHeight="1" x14ac:dyDescent="0.25">
      <c r="A315" s="39">
        <v>1602</v>
      </c>
      <c r="B315" s="40"/>
      <c r="C315" s="40"/>
      <c r="D315" s="40"/>
      <c r="E315" s="40"/>
      <c r="F315" s="40"/>
      <c r="G315" s="40"/>
      <c r="H315" s="40"/>
      <c r="I315" s="40"/>
      <c r="J315" s="40"/>
      <c r="K315" s="62"/>
      <c r="L315" s="109"/>
      <c r="M315" s="46"/>
      <c r="N315" s="111"/>
      <c r="O315" s="119"/>
      <c r="P315" s="47"/>
      <c r="Q315" s="120"/>
      <c r="R315" s="119"/>
    </row>
    <row r="316" spans="1:19" ht="15.75" customHeight="1" x14ac:dyDescent="0.25">
      <c r="A316" s="39">
        <v>1701</v>
      </c>
      <c r="B316" s="40"/>
      <c r="C316" s="40"/>
      <c r="D316" s="40"/>
      <c r="E316" s="40"/>
      <c r="F316" s="40"/>
      <c r="G316" s="40"/>
      <c r="H316" s="40"/>
      <c r="I316" s="40"/>
      <c r="J316" s="40"/>
      <c r="K316" s="62"/>
      <c r="L316" s="109"/>
      <c r="M316" s="46"/>
      <c r="N316" s="111"/>
      <c r="O316" s="119"/>
      <c r="P316" s="47"/>
      <c r="Q316" s="120"/>
      <c r="R316" s="119"/>
    </row>
    <row r="317" spans="1:19" ht="15.75" customHeight="1" x14ac:dyDescent="0.25">
      <c r="A317" s="39">
        <v>1702</v>
      </c>
      <c r="B317" s="40"/>
      <c r="C317" s="40"/>
      <c r="D317" s="40"/>
      <c r="E317" s="40"/>
      <c r="F317" s="40"/>
      <c r="G317" s="40"/>
      <c r="H317" s="40"/>
      <c r="I317" s="40"/>
      <c r="J317" s="40">
        <v>1</v>
      </c>
      <c r="K317" s="62"/>
      <c r="L317" s="109"/>
      <c r="M317" s="46"/>
      <c r="N317" s="111"/>
      <c r="O317" s="46"/>
      <c r="P317" s="43">
        <v>1</v>
      </c>
      <c r="Q317" s="121"/>
      <c r="R317" s="119"/>
    </row>
    <row r="318" spans="1:19" ht="15.75" customHeight="1" x14ac:dyDescent="0.25">
      <c r="A318" s="39">
        <v>1801</v>
      </c>
      <c r="B318" s="40"/>
      <c r="C318" s="40"/>
      <c r="D318" s="40"/>
      <c r="E318" s="40"/>
      <c r="F318" s="40"/>
      <c r="G318" s="40"/>
      <c r="H318" s="40"/>
      <c r="I318" s="40"/>
      <c r="J318" s="40"/>
      <c r="K318" s="62"/>
      <c r="L318" s="109"/>
      <c r="M318" s="46"/>
      <c r="N318" s="111"/>
      <c r="O318" s="122" t="s">
        <v>53</v>
      </c>
      <c r="P318" s="123">
        <v>5</v>
      </c>
      <c r="Q318" s="124">
        <f>IF(SUM(K306:K318)=0,"",SUM(K306:K318))</f>
        <v>5</v>
      </c>
      <c r="R318" s="125" t="s">
        <v>10</v>
      </c>
    </row>
    <row r="319" spans="1:19" ht="15.75" customHeight="1" x14ac:dyDescent="0.25">
      <c r="A319" s="39">
        <v>1802</v>
      </c>
      <c r="B319" s="40"/>
      <c r="C319" s="40"/>
      <c r="D319" s="40"/>
      <c r="E319" s="40"/>
      <c r="F319" s="40"/>
      <c r="G319" s="40"/>
      <c r="H319" s="40"/>
      <c r="I319" s="40"/>
      <c r="J319" s="40"/>
      <c r="K319" s="62"/>
      <c r="L319" s="109"/>
      <c r="M319" s="46"/>
      <c r="N319" s="111"/>
      <c r="O319" s="126" t="s">
        <v>54</v>
      </c>
      <c r="P319" s="53">
        <f>IF(P318/B304=0,"",P318/B304)</f>
        <v>0.33333333333333331</v>
      </c>
      <c r="Q319" s="127">
        <f>IF(P318/Q318=0,"",P318/Q318)</f>
        <v>1</v>
      </c>
      <c r="R319" s="128" t="s">
        <v>55</v>
      </c>
    </row>
    <row r="320" spans="1:19" ht="15.75" customHeight="1" x14ac:dyDescent="0.25">
      <c r="A320" s="39">
        <v>1901</v>
      </c>
      <c r="B320" s="40"/>
      <c r="C320" s="40"/>
      <c r="D320" s="40"/>
      <c r="E320" s="40"/>
      <c r="F320" s="40"/>
      <c r="G320" s="40"/>
      <c r="H320" s="40"/>
      <c r="I320" s="40"/>
      <c r="J320" s="40"/>
      <c r="K320" s="62"/>
      <c r="L320" s="112"/>
      <c r="M320" s="113"/>
      <c r="N320" s="114"/>
      <c r="O320" s="83"/>
      <c r="P320" s="129"/>
      <c r="Q320" s="129"/>
      <c r="R320" s="130"/>
    </row>
    <row r="321" spans="1:19" ht="18" customHeight="1" x14ac:dyDescent="0.25">
      <c r="A321" s="24"/>
      <c r="B321" s="160" t="s">
        <v>79</v>
      </c>
      <c r="C321" s="160"/>
      <c r="D321" s="160"/>
      <c r="E321" s="160"/>
      <c r="F321" s="160"/>
      <c r="G321" s="160"/>
      <c r="H321" s="160"/>
      <c r="I321" s="160"/>
      <c r="J321" s="160"/>
      <c r="K321" s="59">
        <f>SUM(K304:K317)</f>
        <v>5</v>
      </c>
      <c r="L321" s="60">
        <f>IF(K312=0,"",K312/B304)</f>
        <v>0.2</v>
      </c>
      <c r="M321" s="60">
        <f>IF(K321=0,"",K321/B304)</f>
        <v>0.33333333333333331</v>
      </c>
      <c r="N321" s="60">
        <f>IF(K312=0,"",M321-L321)</f>
        <v>0.1333333333333333</v>
      </c>
      <c r="O321" s="2"/>
      <c r="P321" s="1"/>
      <c r="Q321" s="27"/>
      <c r="R321" s="2"/>
    </row>
    <row r="322" spans="1:19" ht="12.75" customHeight="1" x14ac:dyDescent="0.2">
      <c r="L322" s="2"/>
      <c r="M322" s="2"/>
      <c r="O322" s="2"/>
    </row>
    <row r="323" spans="1:19" ht="12.75" customHeight="1" x14ac:dyDescent="0.2">
      <c r="L323" s="2"/>
      <c r="M323" s="2"/>
      <c r="O323" s="2"/>
    </row>
    <row r="324" spans="1:19" ht="26.25" customHeight="1" x14ac:dyDescent="0.4">
      <c r="B324" s="161" t="s">
        <v>68</v>
      </c>
      <c r="C324" s="162"/>
      <c r="D324" s="162"/>
      <c r="E324" s="162"/>
      <c r="F324" s="162"/>
      <c r="G324" s="162"/>
      <c r="H324" s="162"/>
      <c r="I324" s="162"/>
      <c r="J324" s="162"/>
      <c r="K324" s="103" t="s">
        <v>51</v>
      </c>
      <c r="L324" s="2"/>
      <c r="M324" s="2"/>
      <c r="N324" s="1"/>
      <c r="O324" s="2"/>
      <c r="P324" s="1"/>
      <c r="Q324" s="1"/>
      <c r="R324" s="1"/>
    </row>
    <row r="325" spans="1:19" ht="20.25" customHeight="1" x14ac:dyDescent="0.2">
      <c r="A325" s="163" t="s">
        <v>9</v>
      </c>
      <c r="B325" s="164" t="s">
        <v>69</v>
      </c>
      <c r="C325" s="165"/>
      <c r="D325" s="165"/>
      <c r="E325" s="165"/>
      <c r="F325" s="165"/>
      <c r="G325" s="165"/>
      <c r="H325" s="165"/>
      <c r="I325" s="165"/>
      <c r="J325" s="166"/>
      <c r="K325" s="167" t="s">
        <v>10</v>
      </c>
      <c r="L325" s="159" t="s">
        <v>2</v>
      </c>
      <c r="M325" s="159" t="s">
        <v>3</v>
      </c>
      <c r="N325" s="169" t="s">
        <v>4</v>
      </c>
      <c r="O325" s="159" t="s">
        <v>5</v>
      </c>
      <c r="P325" s="157" t="s">
        <v>6</v>
      </c>
      <c r="Q325" s="157" t="s">
        <v>7</v>
      </c>
      <c r="R325" s="159" t="s">
        <v>8</v>
      </c>
    </row>
    <row r="326" spans="1:19" ht="15.75" customHeight="1" x14ac:dyDescent="0.25">
      <c r="A326" s="158"/>
      <c r="B326" s="39" t="s">
        <v>70</v>
      </c>
      <c r="C326" s="39" t="s">
        <v>71</v>
      </c>
      <c r="D326" s="39" t="s">
        <v>72</v>
      </c>
      <c r="E326" s="39" t="s">
        <v>73</v>
      </c>
      <c r="F326" s="39" t="s">
        <v>74</v>
      </c>
      <c r="G326" s="39" t="s">
        <v>75</v>
      </c>
      <c r="H326" s="39" t="s">
        <v>76</v>
      </c>
      <c r="I326" s="39" t="s">
        <v>77</v>
      </c>
      <c r="J326" s="39" t="s">
        <v>78</v>
      </c>
      <c r="K326" s="168"/>
      <c r="L326" s="158"/>
      <c r="M326" s="158"/>
      <c r="N326" s="158"/>
      <c r="O326" s="158"/>
      <c r="P326" s="158"/>
      <c r="Q326" s="158"/>
      <c r="R326" s="158"/>
    </row>
    <row r="327" spans="1:19" ht="15.75" customHeight="1" x14ac:dyDescent="0.25">
      <c r="A327" s="39">
        <v>1102</v>
      </c>
      <c r="B327" s="40">
        <v>32</v>
      </c>
      <c r="C327" s="40"/>
      <c r="D327" s="40"/>
      <c r="E327" s="40"/>
      <c r="F327" s="40"/>
      <c r="G327" s="40"/>
      <c r="H327" s="40"/>
      <c r="I327" s="40"/>
      <c r="J327" s="40"/>
      <c r="K327" s="62"/>
      <c r="L327" s="106"/>
      <c r="M327" s="107"/>
      <c r="N327" s="108"/>
      <c r="O327" s="115"/>
      <c r="P327" s="41">
        <f>B327</f>
        <v>32</v>
      </c>
      <c r="Q327" s="116"/>
      <c r="R327" s="115"/>
    </row>
    <row r="328" spans="1:19" ht="15.75" customHeight="1" x14ac:dyDescent="0.25">
      <c r="A328" s="39">
        <v>1201</v>
      </c>
      <c r="B328" s="40"/>
      <c r="C328" s="40">
        <v>27</v>
      </c>
      <c r="D328" s="40"/>
      <c r="E328" s="40"/>
      <c r="F328" s="40"/>
      <c r="G328" s="40"/>
      <c r="H328" s="40"/>
      <c r="I328" s="40"/>
      <c r="J328" s="40"/>
      <c r="K328" s="62"/>
      <c r="L328" s="109"/>
      <c r="M328" s="46"/>
      <c r="N328" s="110"/>
      <c r="O328" s="42">
        <f>IF(C328=0,"",C328/B327)</f>
        <v>0.84375</v>
      </c>
      <c r="P328" s="43">
        <v>27</v>
      </c>
      <c r="Q328" s="117">
        <f t="shared" ref="Q328:Q335" si="34">IF(P328=0,"",P328/P327)</f>
        <v>0.84375</v>
      </c>
      <c r="R328" s="117">
        <f t="shared" ref="R328:R335" si="35">IF(P328=0,"",100%-Q328)</f>
        <v>0.15625</v>
      </c>
    </row>
    <row r="329" spans="1:19" ht="15.75" customHeight="1" x14ac:dyDescent="0.25">
      <c r="A329" s="39">
        <v>1202</v>
      </c>
      <c r="B329" s="40"/>
      <c r="C329" s="40"/>
      <c r="D329" s="40">
        <v>26</v>
      </c>
      <c r="E329" s="40"/>
      <c r="F329" s="40"/>
      <c r="G329" s="40"/>
      <c r="H329" s="40"/>
      <c r="I329" s="40"/>
      <c r="J329" s="40"/>
      <c r="K329" s="62"/>
      <c r="L329" s="109"/>
      <c r="M329" s="46"/>
      <c r="N329" s="110"/>
      <c r="O329" s="42">
        <f>IF(D329=0,"",D329/C328)</f>
        <v>0.96296296296296291</v>
      </c>
      <c r="P329" s="43">
        <v>27</v>
      </c>
      <c r="Q329" s="117">
        <f t="shared" si="34"/>
        <v>1</v>
      </c>
      <c r="R329" s="117">
        <f t="shared" si="35"/>
        <v>0</v>
      </c>
      <c r="S329" s="8">
        <f>P329/P327</f>
        <v>0.84375</v>
      </c>
    </row>
    <row r="330" spans="1:19" ht="15.75" customHeight="1" x14ac:dyDescent="0.25">
      <c r="A330" s="39">
        <v>1301</v>
      </c>
      <c r="B330" s="40"/>
      <c r="C330" s="40"/>
      <c r="D330" s="40"/>
      <c r="E330" s="40">
        <v>24</v>
      </c>
      <c r="F330" s="40"/>
      <c r="G330" s="40"/>
      <c r="H330" s="40"/>
      <c r="I330" s="40"/>
      <c r="J330" s="40"/>
      <c r="K330" s="62"/>
      <c r="L330" s="109"/>
      <c r="M330" s="46"/>
      <c r="N330" s="110"/>
      <c r="O330" s="42">
        <f>IF(E330=0,"",E330/D329)</f>
        <v>0.92307692307692313</v>
      </c>
      <c r="P330" s="43">
        <v>27</v>
      </c>
      <c r="Q330" s="117">
        <f t="shared" si="34"/>
        <v>1</v>
      </c>
      <c r="R330" s="117">
        <f t="shared" si="35"/>
        <v>0</v>
      </c>
    </row>
    <row r="331" spans="1:19" ht="15.75" customHeight="1" x14ac:dyDescent="0.25">
      <c r="A331" s="39">
        <v>1302</v>
      </c>
      <c r="B331" s="40"/>
      <c r="C331" s="40"/>
      <c r="D331" s="40"/>
      <c r="E331" s="40"/>
      <c r="F331" s="40">
        <v>24</v>
      </c>
      <c r="G331" s="40"/>
      <c r="H331" s="40"/>
      <c r="I331" s="40"/>
      <c r="J331" s="40"/>
      <c r="K331" s="62"/>
      <c r="L331" s="109"/>
      <c r="M331" s="46"/>
      <c r="N331" s="110"/>
      <c r="O331" s="42">
        <f>IF(F331=0,"",F331/E330)</f>
        <v>1</v>
      </c>
      <c r="P331" s="43">
        <v>26</v>
      </c>
      <c r="Q331" s="117">
        <f t="shared" si="34"/>
        <v>0.96296296296296291</v>
      </c>
      <c r="R331" s="117">
        <f t="shared" si="35"/>
        <v>3.703703703703709E-2</v>
      </c>
    </row>
    <row r="332" spans="1:19" ht="15.75" customHeight="1" x14ac:dyDescent="0.25">
      <c r="A332" s="39">
        <v>1401</v>
      </c>
      <c r="B332" s="40"/>
      <c r="C332" s="40"/>
      <c r="D332" s="40"/>
      <c r="E332" s="40"/>
      <c r="F332" s="40"/>
      <c r="G332" s="40">
        <v>24</v>
      </c>
      <c r="H332" s="40"/>
      <c r="I332" s="40"/>
      <c r="J332" s="40"/>
      <c r="K332" s="62"/>
      <c r="L332" s="109"/>
      <c r="M332" s="46"/>
      <c r="N332" s="110"/>
      <c r="O332" s="42">
        <f>IF(G332=0,"",G332/F331)</f>
        <v>1</v>
      </c>
      <c r="P332" s="43">
        <v>26</v>
      </c>
      <c r="Q332" s="117">
        <f t="shared" si="34"/>
        <v>1</v>
      </c>
      <c r="R332" s="117">
        <f t="shared" si="35"/>
        <v>0</v>
      </c>
    </row>
    <row r="333" spans="1:19" ht="15.75" customHeight="1" x14ac:dyDescent="0.25">
      <c r="A333" s="39">
        <v>1402</v>
      </c>
      <c r="B333" s="40"/>
      <c r="C333" s="40"/>
      <c r="D333" s="40"/>
      <c r="E333" s="40"/>
      <c r="F333" s="40"/>
      <c r="G333" s="40"/>
      <c r="H333" s="40">
        <v>23</v>
      </c>
      <c r="I333" s="40"/>
      <c r="J333" s="40"/>
      <c r="K333" s="62"/>
      <c r="L333" s="109"/>
      <c r="M333" s="46"/>
      <c r="N333" s="110"/>
      <c r="O333" s="42">
        <f>IF(H333=0,"",H333/G332)</f>
        <v>0.95833333333333337</v>
      </c>
      <c r="P333" s="43">
        <v>26</v>
      </c>
      <c r="Q333" s="117">
        <f t="shared" si="34"/>
        <v>1</v>
      </c>
      <c r="R333" s="117">
        <f t="shared" si="35"/>
        <v>0</v>
      </c>
    </row>
    <row r="334" spans="1:19" ht="15.75" customHeight="1" x14ac:dyDescent="0.25">
      <c r="A334" s="39">
        <v>1501</v>
      </c>
      <c r="B334" s="40"/>
      <c r="C334" s="40"/>
      <c r="D334" s="40"/>
      <c r="E334" s="40"/>
      <c r="F334" s="40"/>
      <c r="G334" s="40"/>
      <c r="H334" s="40"/>
      <c r="I334" s="40">
        <v>22</v>
      </c>
      <c r="J334" s="40"/>
      <c r="K334" s="62"/>
      <c r="L334" s="109"/>
      <c r="M334" s="46"/>
      <c r="N334" s="110"/>
      <c r="O334" s="42">
        <f>IF(I334=0,"",I334/H333)</f>
        <v>0.95652173913043481</v>
      </c>
      <c r="P334" s="43">
        <v>24</v>
      </c>
      <c r="Q334" s="117">
        <f t="shared" si="34"/>
        <v>0.92307692307692313</v>
      </c>
      <c r="R334" s="117">
        <f t="shared" si="35"/>
        <v>7.6923076923076872E-2</v>
      </c>
    </row>
    <row r="335" spans="1:19" ht="15.75" customHeight="1" x14ac:dyDescent="0.25">
      <c r="A335" s="39">
        <v>1502</v>
      </c>
      <c r="B335" s="40"/>
      <c r="C335" s="40"/>
      <c r="D335" s="40"/>
      <c r="E335" s="40"/>
      <c r="F335" s="40"/>
      <c r="G335" s="40"/>
      <c r="H335" s="40"/>
      <c r="I335" s="40"/>
      <c r="J335" s="40">
        <v>21</v>
      </c>
      <c r="K335" s="62">
        <v>19</v>
      </c>
      <c r="L335" s="109"/>
      <c r="M335" s="46"/>
      <c r="N335" s="110"/>
      <c r="O335" s="45">
        <f>IF(J335=0,"",J335/I334)</f>
        <v>0.95454545454545459</v>
      </c>
      <c r="P335" s="43">
        <v>24</v>
      </c>
      <c r="Q335" s="45">
        <f t="shared" si="34"/>
        <v>1</v>
      </c>
      <c r="R335" s="45">
        <f t="shared" si="35"/>
        <v>0</v>
      </c>
    </row>
    <row r="336" spans="1:19" ht="15.75" customHeight="1" x14ac:dyDescent="0.25">
      <c r="A336" s="39">
        <v>1601</v>
      </c>
      <c r="B336" s="40"/>
      <c r="C336" s="40"/>
      <c r="D336" s="40"/>
      <c r="E336" s="40"/>
      <c r="F336" s="40"/>
      <c r="G336" s="40"/>
      <c r="H336" s="40"/>
      <c r="I336" s="40"/>
      <c r="J336" s="40">
        <v>3</v>
      </c>
      <c r="K336" s="62">
        <v>3</v>
      </c>
      <c r="L336" s="109"/>
      <c r="M336" s="46"/>
      <c r="N336" s="111"/>
      <c r="O336" s="46"/>
      <c r="P336" s="43">
        <v>5</v>
      </c>
      <c r="Q336" s="46"/>
      <c r="R336" s="118"/>
    </row>
    <row r="337" spans="1:19" ht="15.75" customHeight="1" x14ac:dyDescent="0.25">
      <c r="A337" s="39">
        <v>1602</v>
      </c>
      <c r="B337" s="40"/>
      <c r="C337" s="40"/>
      <c r="D337" s="40"/>
      <c r="E337" s="40"/>
      <c r="F337" s="40"/>
      <c r="G337" s="40"/>
      <c r="H337" s="40"/>
      <c r="I337" s="40"/>
      <c r="J337" s="40">
        <v>1</v>
      </c>
      <c r="K337" s="62">
        <v>2</v>
      </c>
      <c r="L337" s="109"/>
      <c r="M337" s="46"/>
      <c r="N337" s="111"/>
      <c r="O337" s="119"/>
      <c r="P337" s="47">
        <v>2</v>
      </c>
      <c r="Q337" s="120"/>
      <c r="R337" s="119"/>
    </row>
    <row r="338" spans="1:19" ht="15.75" customHeight="1" x14ac:dyDescent="0.25">
      <c r="A338" s="39">
        <v>1701</v>
      </c>
      <c r="B338" s="40"/>
      <c r="C338" s="40"/>
      <c r="D338" s="40"/>
      <c r="E338" s="40"/>
      <c r="F338" s="40"/>
      <c r="G338" s="40"/>
      <c r="H338" s="40"/>
      <c r="I338" s="40"/>
      <c r="J338" s="40"/>
      <c r="K338" s="62"/>
      <c r="L338" s="109"/>
      <c r="M338" s="46"/>
      <c r="N338" s="111"/>
      <c r="O338" s="119"/>
      <c r="P338" s="47"/>
      <c r="Q338" s="120"/>
      <c r="R338" s="119"/>
    </row>
    <row r="339" spans="1:19" ht="15.75" customHeight="1" x14ac:dyDescent="0.25">
      <c r="A339" s="39">
        <v>1702</v>
      </c>
      <c r="B339" s="40"/>
      <c r="C339" s="40"/>
      <c r="D339" s="40"/>
      <c r="E339" s="40"/>
      <c r="F339" s="40"/>
      <c r="G339" s="40"/>
      <c r="H339" s="40"/>
      <c r="I339" s="40"/>
      <c r="J339" s="40"/>
      <c r="K339" s="62"/>
      <c r="L339" s="109"/>
      <c r="M339" s="46"/>
      <c r="N339" s="111"/>
      <c r="O339" s="119"/>
      <c r="P339" s="47"/>
      <c r="Q339" s="120"/>
      <c r="R339" s="119"/>
    </row>
    <row r="340" spans="1:19" ht="15.75" customHeight="1" x14ac:dyDescent="0.25">
      <c r="A340" s="39">
        <v>1801</v>
      </c>
      <c r="B340" s="40"/>
      <c r="C340" s="40"/>
      <c r="D340" s="40"/>
      <c r="E340" s="40"/>
      <c r="F340" s="40"/>
      <c r="G340" s="40"/>
      <c r="H340" s="40"/>
      <c r="I340" s="40"/>
      <c r="J340" s="40"/>
      <c r="K340" s="62"/>
      <c r="L340" s="109"/>
      <c r="M340" s="46"/>
      <c r="N340" s="111"/>
      <c r="O340" s="46"/>
      <c r="P340" s="111"/>
      <c r="Q340" s="121"/>
      <c r="R340" s="119"/>
    </row>
    <row r="341" spans="1:19" ht="15.75" customHeight="1" x14ac:dyDescent="0.25">
      <c r="A341" s="39">
        <v>1802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62"/>
      <c r="L341" s="109"/>
      <c r="M341" s="46"/>
      <c r="N341" s="111"/>
      <c r="O341" s="122" t="s">
        <v>53</v>
      </c>
      <c r="P341" s="123">
        <v>12</v>
      </c>
      <c r="Q341" s="124">
        <f>IF(SUM(K329:K341)=0,"",SUM(K329:K341))</f>
        <v>24</v>
      </c>
      <c r="R341" s="125" t="s">
        <v>10</v>
      </c>
    </row>
    <row r="342" spans="1:19" ht="15.75" customHeight="1" x14ac:dyDescent="0.25">
      <c r="A342" s="39">
        <v>1901</v>
      </c>
      <c r="B342" s="40"/>
      <c r="C342" s="40"/>
      <c r="D342" s="40"/>
      <c r="E342" s="40"/>
      <c r="F342" s="40"/>
      <c r="G342" s="40"/>
      <c r="H342" s="40"/>
      <c r="I342" s="40"/>
      <c r="J342" s="40"/>
      <c r="K342" s="62"/>
      <c r="L342" s="109"/>
      <c r="M342" s="46"/>
      <c r="N342" s="111"/>
      <c r="O342" s="126" t="s">
        <v>54</v>
      </c>
      <c r="P342" s="53">
        <f>IF(P341/B327=0,"",P341/B327)</f>
        <v>0.375</v>
      </c>
      <c r="Q342" s="127">
        <f>IF(P341/Q341=0,"",P341/Q341)</f>
        <v>0.5</v>
      </c>
      <c r="R342" s="128" t="s">
        <v>55</v>
      </c>
    </row>
    <row r="343" spans="1:19" ht="15.75" customHeight="1" x14ac:dyDescent="0.25">
      <c r="A343" s="39">
        <v>1902</v>
      </c>
      <c r="B343" s="40"/>
      <c r="C343" s="40"/>
      <c r="D343" s="40"/>
      <c r="E343" s="40"/>
      <c r="F343" s="40"/>
      <c r="G343" s="40"/>
      <c r="H343" s="40"/>
      <c r="I343" s="40"/>
      <c r="J343" s="40"/>
      <c r="K343" s="62"/>
      <c r="L343" s="112"/>
      <c r="M343" s="113"/>
      <c r="N343" s="114"/>
      <c r="O343" s="83"/>
      <c r="P343" s="129"/>
      <c r="Q343" s="129"/>
      <c r="R343" s="130"/>
    </row>
    <row r="344" spans="1:19" ht="18" customHeight="1" x14ac:dyDescent="0.25">
      <c r="A344" s="24"/>
      <c r="B344" s="160" t="s">
        <v>79</v>
      </c>
      <c r="C344" s="160"/>
      <c r="D344" s="160"/>
      <c r="E344" s="160"/>
      <c r="F344" s="160"/>
      <c r="G344" s="160"/>
      <c r="H344" s="160"/>
      <c r="I344" s="160"/>
      <c r="J344" s="160"/>
      <c r="K344" s="59">
        <f>SUM(K327:K340)</f>
        <v>24</v>
      </c>
      <c r="L344" s="60">
        <f>IF(K335=0,"",K335/B327)</f>
        <v>0.59375</v>
      </c>
      <c r="M344" s="60">
        <f>IF(K344=0,"",K344/B327)</f>
        <v>0.75</v>
      </c>
      <c r="N344" s="60">
        <f>IF(K335=0,"",M344-L344)</f>
        <v>0.15625</v>
      </c>
      <c r="O344" s="2"/>
      <c r="P344" s="1"/>
      <c r="Q344" s="27"/>
      <c r="R344" s="2"/>
    </row>
    <row r="345" spans="1:19" ht="12.75" customHeight="1" x14ac:dyDescent="0.2">
      <c r="L345" s="2"/>
      <c r="M345" s="2"/>
      <c r="O345" s="2"/>
    </row>
    <row r="346" spans="1:19" ht="12.75" customHeight="1" x14ac:dyDescent="0.2">
      <c r="L346" s="2"/>
      <c r="M346" s="2"/>
      <c r="O346" s="2"/>
    </row>
    <row r="347" spans="1:19" ht="26.25" customHeight="1" x14ac:dyDescent="0.4">
      <c r="B347" s="161" t="s">
        <v>68</v>
      </c>
      <c r="C347" s="162"/>
      <c r="D347" s="162"/>
      <c r="E347" s="162"/>
      <c r="F347" s="162"/>
      <c r="G347" s="162"/>
      <c r="H347" s="162"/>
      <c r="I347" s="162"/>
      <c r="J347" s="162"/>
      <c r="K347" s="103" t="s">
        <v>57</v>
      </c>
      <c r="L347" s="2"/>
      <c r="M347" s="2"/>
      <c r="N347" s="1"/>
      <c r="O347" s="2"/>
      <c r="P347" s="1"/>
      <c r="Q347" s="1"/>
      <c r="R347" s="1"/>
    </row>
    <row r="348" spans="1:19" ht="20.25" customHeight="1" x14ac:dyDescent="0.2">
      <c r="A348" s="163" t="s">
        <v>9</v>
      </c>
      <c r="B348" s="164" t="s">
        <v>69</v>
      </c>
      <c r="C348" s="165"/>
      <c r="D348" s="165"/>
      <c r="E348" s="165"/>
      <c r="F348" s="165"/>
      <c r="G348" s="165"/>
      <c r="H348" s="165"/>
      <c r="I348" s="165"/>
      <c r="J348" s="166"/>
      <c r="K348" s="167" t="s">
        <v>10</v>
      </c>
      <c r="L348" s="159" t="s">
        <v>2</v>
      </c>
      <c r="M348" s="159" t="s">
        <v>3</v>
      </c>
      <c r="N348" s="169" t="s">
        <v>4</v>
      </c>
      <c r="O348" s="159" t="s">
        <v>5</v>
      </c>
      <c r="P348" s="157" t="s">
        <v>6</v>
      </c>
      <c r="Q348" s="157" t="s">
        <v>7</v>
      </c>
      <c r="R348" s="159" t="s">
        <v>8</v>
      </c>
    </row>
    <row r="349" spans="1:19" ht="15.75" customHeight="1" x14ac:dyDescent="0.25">
      <c r="A349" s="158"/>
      <c r="B349" s="39" t="s">
        <v>70</v>
      </c>
      <c r="C349" s="39" t="s">
        <v>71</v>
      </c>
      <c r="D349" s="39" t="s">
        <v>72</v>
      </c>
      <c r="E349" s="39" t="s">
        <v>73</v>
      </c>
      <c r="F349" s="39" t="s">
        <v>74</v>
      </c>
      <c r="G349" s="39" t="s">
        <v>75</v>
      </c>
      <c r="H349" s="39" t="s">
        <v>76</v>
      </c>
      <c r="I349" s="39" t="s">
        <v>77</v>
      </c>
      <c r="J349" s="39" t="s">
        <v>78</v>
      </c>
      <c r="K349" s="168"/>
      <c r="L349" s="158"/>
      <c r="M349" s="158"/>
      <c r="N349" s="158"/>
      <c r="O349" s="158"/>
      <c r="P349" s="158"/>
      <c r="Q349" s="158"/>
      <c r="R349" s="158"/>
    </row>
    <row r="350" spans="1:19" ht="15.75" customHeight="1" x14ac:dyDescent="0.25">
      <c r="A350" s="39">
        <v>1201</v>
      </c>
      <c r="B350" s="40">
        <v>24</v>
      </c>
      <c r="C350" s="40"/>
      <c r="D350" s="40"/>
      <c r="E350" s="40"/>
      <c r="F350" s="40"/>
      <c r="G350" s="40"/>
      <c r="H350" s="40"/>
      <c r="I350" s="40"/>
      <c r="J350" s="40"/>
      <c r="K350" s="62"/>
      <c r="L350" s="106"/>
      <c r="M350" s="107"/>
      <c r="N350" s="108"/>
      <c r="O350" s="115"/>
      <c r="P350" s="41">
        <f>B350</f>
        <v>24</v>
      </c>
      <c r="Q350" s="116"/>
      <c r="R350" s="115"/>
    </row>
    <row r="351" spans="1:19" ht="15.75" customHeight="1" x14ac:dyDescent="0.25">
      <c r="A351" s="39">
        <v>1202</v>
      </c>
      <c r="B351" s="40"/>
      <c r="C351" s="40">
        <v>18</v>
      </c>
      <c r="D351" s="40"/>
      <c r="E351" s="40"/>
      <c r="F351" s="40"/>
      <c r="G351" s="40"/>
      <c r="H351" s="40"/>
      <c r="I351" s="40"/>
      <c r="J351" s="40"/>
      <c r="K351" s="62"/>
      <c r="L351" s="109"/>
      <c r="M351" s="46"/>
      <c r="N351" s="110"/>
      <c r="O351" s="42">
        <f>IF(C351=0,"",C351/B350)</f>
        <v>0.75</v>
      </c>
      <c r="P351" s="43">
        <v>18</v>
      </c>
      <c r="Q351" s="117">
        <f t="shared" ref="Q351:Q358" si="36">IF(P351=0,"",P351/P350)</f>
        <v>0.75</v>
      </c>
      <c r="R351" s="117">
        <f t="shared" ref="R351:R358" si="37">IF(P351=0,"",100%-Q351)</f>
        <v>0.25</v>
      </c>
    </row>
    <row r="352" spans="1:19" ht="15.75" customHeight="1" x14ac:dyDescent="0.25">
      <c r="A352" s="39">
        <v>1301</v>
      </c>
      <c r="B352" s="40"/>
      <c r="C352" s="40"/>
      <c r="D352" s="40">
        <v>17</v>
      </c>
      <c r="E352" s="40"/>
      <c r="F352" s="40"/>
      <c r="G352" s="40"/>
      <c r="H352" s="40"/>
      <c r="I352" s="40"/>
      <c r="J352" s="40"/>
      <c r="K352" s="62"/>
      <c r="L352" s="109"/>
      <c r="M352" s="46"/>
      <c r="N352" s="110"/>
      <c r="O352" s="42">
        <f>IF(D352=0,"",D352/C351)</f>
        <v>0.94444444444444442</v>
      </c>
      <c r="P352" s="43">
        <v>18</v>
      </c>
      <c r="Q352" s="117">
        <f t="shared" si="36"/>
        <v>1</v>
      </c>
      <c r="R352" s="117">
        <f t="shared" si="37"/>
        <v>0</v>
      </c>
      <c r="S352" s="8">
        <f>P352/P350</f>
        <v>0.75</v>
      </c>
    </row>
    <row r="353" spans="1:18" ht="15.75" customHeight="1" x14ac:dyDescent="0.25">
      <c r="A353" s="39">
        <v>1302</v>
      </c>
      <c r="B353" s="40"/>
      <c r="C353" s="40"/>
      <c r="D353" s="40"/>
      <c r="E353" s="40">
        <v>15</v>
      </c>
      <c r="F353" s="40"/>
      <c r="G353" s="40"/>
      <c r="H353" s="40"/>
      <c r="I353" s="40"/>
      <c r="J353" s="40"/>
      <c r="K353" s="62"/>
      <c r="L353" s="109"/>
      <c r="M353" s="46"/>
      <c r="N353" s="110"/>
      <c r="O353" s="42">
        <f>IF(E353=0,"",E353/D352)</f>
        <v>0.88235294117647056</v>
      </c>
      <c r="P353" s="43">
        <v>16</v>
      </c>
      <c r="Q353" s="117">
        <f t="shared" si="36"/>
        <v>0.88888888888888884</v>
      </c>
      <c r="R353" s="117">
        <f t="shared" si="37"/>
        <v>0.11111111111111116</v>
      </c>
    </row>
    <row r="354" spans="1:18" ht="15.75" customHeight="1" x14ac:dyDescent="0.25">
      <c r="A354" s="39">
        <v>1401</v>
      </c>
      <c r="B354" s="40"/>
      <c r="C354" s="40"/>
      <c r="D354" s="40"/>
      <c r="E354" s="40"/>
      <c r="F354" s="40">
        <v>14</v>
      </c>
      <c r="G354" s="40"/>
      <c r="H354" s="40"/>
      <c r="I354" s="40"/>
      <c r="J354" s="40"/>
      <c r="K354" s="62"/>
      <c r="L354" s="109"/>
      <c r="M354" s="46"/>
      <c r="N354" s="110"/>
      <c r="O354" s="42">
        <f>IF(F354=0,"",F354/E353)</f>
        <v>0.93333333333333335</v>
      </c>
      <c r="P354" s="43">
        <v>14</v>
      </c>
      <c r="Q354" s="117">
        <f t="shared" si="36"/>
        <v>0.875</v>
      </c>
      <c r="R354" s="117">
        <f t="shared" si="37"/>
        <v>0.125</v>
      </c>
    </row>
    <row r="355" spans="1:18" ht="15.75" customHeight="1" x14ac:dyDescent="0.25">
      <c r="A355" s="39">
        <v>1402</v>
      </c>
      <c r="B355" s="40"/>
      <c r="C355" s="40"/>
      <c r="D355" s="40"/>
      <c r="E355" s="40"/>
      <c r="F355" s="40"/>
      <c r="G355" s="40">
        <v>14</v>
      </c>
      <c r="H355" s="40"/>
      <c r="I355" s="40"/>
      <c r="J355" s="40"/>
      <c r="K355" s="62"/>
      <c r="L355" s="109"/>
      <c r="M355" s="46"/>
      <c r="N355" s="110"/>
      <c r="O355" s="42">
        <f>IF(G355=0,"",G355/F354)</f>
        <v>1</v>
      </c>
      <c r="P355" s="43">
        <v>14</v>
      </c>
      <c r="Q355" s="117">
        <f t="shared" si="36"/>
        <v>1</v>
      </c>
      <c r="R355" s="117">
        <f t="shared" si="37"/>
        <v>0</v>
      </c>
    </row>
    <row r="356" spans="1:18" ht="15.75" customHeight="1" x14ac:dyDescent="0.25">
      <c r="A356" s="39">
        <v>1501</v>
      </c>
      <c r="B356" s="40"/>
      <c r="C356" s="40"/>
      <c r="D356" s="40"/>
      <c r="E356" s="40"/>
      <c r="F356" s="40"/>
      <c r="G356" s="40"/>
      <c r="H356" s="40">
        <v>13</v>
      </c>
      <c r="I356" s="40"/>
      <c r="J356" s="40"/>
      <c r="K356" s="62"/>
      <c r="L356" s="109"/>
      <c r="M356" s="46"/>
      <c r="N356" s="110"/>
      <c r="O356" s="42">
        <f>IF(H356=0,"",H356/G355)</f>
        <v>0.9285714285714286</v>
      </c>
      <c r="P356" s="43">
        <v>13</v>
      </c>
      <c r="Q356" s="117">
        <f t="shared" si="36"/>
        <v>0.9285714285714286</v>
      </c>
      <c r="R356" s="117">
        <f t="shared" si="37"/>
        <v>7.1428571428571397E-2</v>
      </c>
    </row>
    <row r="357" spans="1:18" ht="15.75" customHeight="1" x14ac:dyDescent="0.25">
      <c r="A357" s="39">
        <v>1502</v>
      </c>
      <c r="B357" s="40"/>
      <c r="C357" s="40"/>
      <c r="D357" s="40"/>
      <c r="E357" s="40"/>
      <c r="F357" s="40"/>
      <c r="G357" s="40"/>
      <c r="H357" s="40"/>
      <c r="I357" s="40">
        <v>13</v>
      </c>
      <c r="J357" s="40"/>
      <c r="K357" s="62"/>
      <c r="L357" s="109"/>
      <c r="M357" s="46"/>
      <c r="N357" s="110"/>
      <c r="O357" s="42">
        <f>IF(I357=0,"",I357/H356)</f>
        <v>1</v>
      </c>
      <c r="P357" s="43">
        <v>13</v>
      </c>
      <c r="Q357" s="117">
        <f t="shared" si="36"/>
        <v>1</v>
      </c>
      <c r="R357" s="117">
        <f t="shared" si="37"/>
        <v>0</v>
      </c>
    </row>
    <row r="358" spans="1:18" ht="15.75" customHeight="1" x14ac:dyDescent="0.25">
      <c r="A358" s="39">
        <v>1601</v>
      </c>
      <c r="B358" s="40"/>
      <c r="C358" s="40"/>
      <c r="D358" s="40"/>
      <c r="E358" s="40"/>
      <c r="F358" s="40"/>
      <c r="G358" s="40"/>
      <c r="H358" s="40"/>
      <c r="I358" s="40"/>
      <c r="J358" s="40">
        <v>9</v>
      </c>
      <c r="K358" s="62">
        <v>8</v>
      </c>
      <c r="L358" s="109"/>
      <c r="M358" s="46"/>
      <c r="N358" s="110"/>
      <c r="O358" s="45">
        <f>IF(J358=0,"",J358/I357)</f>
        <v>0.69230769230769229</v>
      </c>
      <c r="P358" s="43">
        <v>13</v>
      </c>
      <c r="Q358" s="45">
        <f t="shared" si="36"/>
        <v>1</v>
      </c>
      <c r="R358" s="45">
        <f t="shared" si="37"/>
        <v>0</v>
      </c>
    </row>
    <row r="359" spans="1:18" ht="15.75" customHeight="1" x14ac:dyDescent="0.25">
      <c r="A359" s="39">
        <v>1602</v>
      </c>
      <c r="B359" s="40"/>
      <c r="C359" s="40"/>
      <c r="D359" s="40"/>
      <c r="E359" s="40"/>
      <c r="F359" s="40"/>
      <c r="G359" s="40"/>
      <c r="H359" s="40"/>
      <c r="I359" s="40"/>
      <c r="J359" s="40">
        <v>1</v>
      </c>
      <c r="K359" s="62">
        <v>1</v>
      </c>
      <c r="L359" s="109"/>
      <c r="M359" s="46"/>
      <c r="N359" s="111"/>
      <c r="O359" s="46"/>
      <c r="P359" s="43">
        <v>3</v>
      </c>
      <c r="Q359" s="46"/>
      <c r="R359" s="118"/>
    </row>
    <row r="360" spans="1:18" ht="15.75" customHeight="1" x14ac:dyDescent="0.25">
      <c r="A360" s="39">
        <v>1701</v>
      </c>
      <c r="B360" s="40"/>
      <c r="C360" s="40"/>
      <c r="D360" s="40"/>
      <c r="E360" s="40"/>
      <c r="F360" s="40"/>
      <c r="G360" s="40"/>
      <c r="H360" s="40"/>
      <c r="I360" s="40"/>
      <c r="J360" s="40"/>
      <c r="K360" s="62"/>
      <c r="L360" s="109"/>
      <c r="M360" s="46"/>
      <c r="N360" s="111"/>
      <c r="O360" s="119"/>
      <c r="P360" s="47">
        <v>2</v>
      </c>
      <c r="Q360" s="120"/>
      <c r="R360" s="119"/>
    </row>
    <row r="361" spans="1:18" ht="15.75" customHeight="1" x14ac:dyDescent="0.25">
      <c r="A361" s="39">
        <v>1702</v>
      </c>
      <c r="B361" s="40"/>
      <c r="C361" s="40"/>
      <c r="D361" s="40"/>
      <c r="E361" s="40"/>
      <c r="F361" s="40"/>
      <c r="G361" s="40"/>
      <c r="H361" s="40"/>
      <c r="I361" s="40"/>
      <c r="J361" s="40"/>
      <c r="K361" s="62"/>
      <c r="L361" s="109"/>
      <c r="M361" s="46"/>
      <c r="N361" s="111"/>
      <c r="O361" s="119"/>
      <c r="P361" s="47"/>
      <c r="Q361" s="120"/>
      <c r="R361" s="119"/>
    </row>
    <row r="362" spans="1:18" ht="15.75" customHeight="1" x14ac:dyDescent="0.25">
      <c r="A362" s="39">
        <v>1801</v>
      </c>
      <c r="B362" s="40"/>
      <c r="C362" s="40"/>
      <c r="D362" s="40"/>
      <c r="E362" s="40"/>
      <c r="F362" s="40"/>
      <c r="G362" s="40"/>
      <c r="H362" s="40"/>
      <c r="I362" s="40"/>
      <c r="J362" s="40"/>
      <c r="K362" s="62"/>
      <c r="L362" s="109"/>
      <c r="M362" s="46"/>
      <c r="N362" s="111"/>
      <c r="O362" s="119"/>
      <c r="P362" s="47"/>
      <c r="Q362" s="120"/>
      <c r="R362" s="119"/>
    </row>
    <row r="363" spans="1:18" ht="15.75" customHeight="1" x14ac:dyDescent="0.25">
      <c r="A363" s="39">
        <v>1802</v>
      </c>
      <c r="B363" s="40"/>
      <c r="C363" s="40"/>
      <c r="D363" s="40"/>
      <c r="E363" s="40"/>
      <c r="F363" s="40"/>
      <c r="G363" s="40"/>
      <c r="H363" s="40"/>
      <c r="I363" s="40"/>
      <c r="J363" s="40"/>
      <c r="K363" s="62"/>
      <c r="L363" s="109"/>
      <c r="M363" s="46"/>
      <c r="N363" s="111"/>
      <c r="O363" s="46"/>
      <c r="P363" s="111"/>
      <c r="Q363" s="121"/>
      <c r="R363" s="119"/>
    </row>
    <row r="364" spans="1:18" ht="15.75" customHeight="1" x14ac:dyDescent="0.25">
      <c r="A364" s="39">
        <v>1901</v>
      </c>
      <c r="B364" s="40"/>
      <c r="C364" s="40"/>
      <c r="D364" s="40"/>
      <c r="E364" s="40"/>
      <c r="F364" s="40"/>
      <c r="G364" s="40"/>
      <c r="H364" s="40"/>
      <c r="I364" s="40"/>
      <c r="J364" s="40"/>
      <c r="K364" s="62"/>
      <c r="L364" s="109"/>
      <c r="M364" s="46"/>
      <c r="N364" s="111"/>
      <c r="O364" s="122" t="s">
        <v>53</v>
      </c>
      <c r="P364" s="123">
        <v>7</v>
      </c>
      <c r="Q364" s="124">
        <f>IF(SUM(K352:K364)=0,"",SUM(K352:K364))</f>
        <v>9</v>
      </c>
      <c r="R364" s="125" t="s">
        <v>10</v>
      </c>
    </row>
    <row r="365" spans="1:18" ht="15.75" customHeight="1" x14ac:dyDescent="0.25">
      <c r="A365" s="39">
        <v>1902</v>
      </c>
      <c r="B365" s="40"/>
      <c r="C365" s="40"/>
      <c r="D365" s="40"/>
      <c r="E365" s="40"/>
      <c r="F365" s="40"/>
      <c r="G365" s="40"/>
      <c r="H365" s="40"/>
      <c r="I365" s="40"/>
      <c r="J365" s="40"/>
      <c r="K365" s="62"/>
      <c r="L365" s="109"/>
      <c r="M365" s="46"/>
      <c r="N365" s="111"/>
      <c r="O365" s="126" t="s">
        <v>54</v>
      </c>
      <c r="P365" s="53">
        <f>IF(P364/B350=0,"",P364/B350)</f>
        <v>0.29166666666666669</v>
      </c>
      <c r="Q365" s="127">
        <f>IF(P364/Q364=0,"",P364/Q364)</f>
        <v>0.77777777777777779</v>
      </c>
      <c r="R365" s="128" t="s">
        <v>55</v>
      </c>
    </row>
    <row r="366" spans="1:18" ht="15.75" customHeight="1" x14ac:dyDescent="0.25">
      <c r="A366" s="39">
        <v>2001</v>
      </c>
      <c r="B366" s="40"/>
      <c r="C366" s="40"/>
      <c r="D366" s="40"/>
      <c r="E366" s="40"/>
      <c r="F366" s="40"/>
      <c r="G366" s="40"/>
      <c r="H366" s="40"/>
      <c r="I366" s="40"/>
      <c r="J366" s="40"/>
      <c r="K366" s="62"/>
      <c r="L366" s="112"/>
      <c r="M366" s="113"/>
      <c r="N366" s="114"/>
      <c r="O366" s="83"/>
      <c r="P366" s="129"/>
      <c r="Q366" s="129"/>
      <c r="R366" s="130"/>
    </row>
    <row r="367" spans="1:18" ht="18" customHeight="1" x14ac:dyDescent="0.25">
      <c r="A367" s="24"/>
      <c r="B367" s="160" t="s">
        <v>79</v>
      </c>
      <c r="C367" s="160"/>
      <c r="D367" s="160"/>
      <c r="E367" s="160"/>
      <c r="F367" s="160"/>
      <c r="G367" s="160"/>
      <c r="H367" s="160"/>
      <c r="I367" s="160"/>
      <c r="J367" s="160"/>
      <c r="K367" s="59">
        <f>SUM(K350:K363)</f>
        <v>9</v>
      </c>
      <c r="L367" s="60">
        <f>IF(K358=0,"",K358/B350)</f>
        <v>0.33333333333333331</v>
      </c>
      <c r="M367" s="60">
        <f>IF(K367=0,"",K367/B350)</f>
        <v>0.375</v>
      </c>
      <c r="N367" s="60">
        <f>IF(K358=0,"",M367-L367)</f>
        <v>4.1666666666666685E-2</v>
      </c>
      <c r="O367" s="2"/>
      <c r="P367" s="1"/>
      <c r="Q367" s="27"/>
      <c r="R367" s="2"/>
    </row>
    <row r="368" spans="1:18" ht="12.75" customHeight="1" x14ac:dyDescent="0.2">
      <c r="L368" s="2"/>
      <c r="M368" s="2"/>
      <c r="O368" s="2"/>
    </row>
    <row r="369" spans="1:19" ht="12.75" customHeight="1" x14ac:dyDescent="0.2">
      <c r="L369" s="2"/>
      <c r="M369" s="2"/>
      <c r="O369" s="2"/>
    </row>
    <row r="370" spans="1:19" ht="26.25" customHeight="1" x14ac:dyDescent="0.4">
      <c r="B370" s="161" t="s">
        <v>68</v>
      </c>
      <c r="C370" s="162"/>
      <c r="D370" s="162"/>
      <c r="E370" s="162"/>
      <c r="F370" s="162"/>
      <c r="G370" s="162"/>
      <c r="H370" s="162"/>
      <c r="I370" s="162"/>
      <c r="J370" s="162"/>
      <c r="K370" s="103" t="s">
        <v>59</v>
      </c>
      <c r="L370" s="2"/>
      <c r="M370" s="2"/>
      <c r="N370" s="1"/>
      <c r="O370" s="2"/>
      <c r="P370" s="1"/>
      <c r="Q370" s="1"/>
      <c r="R370" s="1"/>
    </row>
    <row r="371" spans="1:19" ht="20.25" customHeight="1" x14ac:dyDescent="0.2">
      <c r="A371" s="163" t="s">
        <v>9</v>
      </c>
      <c r="B371" s="164" t="s">
        <v>69</v>
      </c>
      <c r="C371" s="165"/>
      <c r="D371" s="165"/>
      <c r="E371" s="165"/>
      <c r="F371" s="165"/>
      <c r="G371" s="165"/>
      <c r="H371" s="165"/>
      <c r="I371" s="165"/>
      <c r="J371" s="166"/>
      <c r="K371" s="167" t="s">
        <v>10</v>
      </c>
      <c r="L371" s="159" t="s">
        <v>2</v>
      </c>
      <c r="M371" s="159" t="s">
        <v>3</v>
      </c>
      <c r="N371" s="169" t="s">
        <v>4</v>
      </c>
      <c r="O371" s="159" t="s">
        <v>5</v>
      </c>
      <c r="P371" s="157" t="s">
        <v>6</v>
      </c>
      <c r="Q371" s="157" t="s">
        <v>7</v>
      </c>
      <c r="R371" s="159" t="s">
        <v>8</v>
      </c>
    </row>
    <row r="372" spans="1:19" ht="15.75" customHeight="1" x14ac:dyDescent="0.25">
      <c r="A372" s="158"/>
      <c r="B372" s="39" t="s">
        <v>70</v>
      </c>
      <c r="C372" s="39" t="s">
        <v>71</v>
      </c>
      <c r="D372" s="39" t="s">
        <v>72</v>
      </c>
      <c r="E372" s="39" t="s">
        <v>73</v>
      </c>
      <c r="F372" s="39" t="s">
        <v>74</v>
      </c>
      <c r="G372" s="39" t="s">
        <v>75</v>
      </c>
      <c r="H372" s="39" t="s">
        <v>76</v>
      </c>
      <c r="I372" s="39" t="s">
        <v>77</v>
      </c>
      <c r="J372" s="39" t="s">
        <v>78</v>
      </c>
      <c r="K372" s="168"/>
      <c r="L372" s="158"/>
      <c r="M372" s="158"/>
      <c r="N372" s="158"/>
      <c r="O372" s="158"/>
      <c r="P372" s="158"/>
      <c r="Q372" s="158"/>
      <c r="R372" s="158"/>
    </row>
    <row r="373" spans="1:19" ht="15.75" customHeight="1" x14ac:dyDescent="0.25">
      <c r="A373" s="39">
        <v>1202</v>
      </c>
      <c r="B373" s="40">
        <v>39</v>
      </c>
      <c r="C373" s="40"/>
      <c r="D373" s="40"/>
      <c r="E373" s="40"/>
      <c r="F373" s="40"/>
      <c r="G373" s="40"/>
      <c r="H373" s="40"/>
      <c r="I373" s="40"/>
      <c r="J373" s="40"/>
      <c r="K373" s="62"/>
      <c r="L373" s="106"/>
      <c r="M373" s="107"/>
      <c r="N373" s="108"/>
      <c r="O373" s="115"/>
      <c r="P373" s="41">
        <f>B373</f>
        <v>39</v>
      </c>
      <c r="Q373" s="116"/>
      <c r="R373" s="115"/>
    </row>
    <row r="374" spans="1:19" ht="15.75" customHeight="1" x14ac:dyDescent="0.25">
      <c r="A374" s="39">
        <v>1301</v>
      </c>
      <c r="B374" s="40"/>
      <c r="C374" s="40">
        <v>30</v>
      </c>
      <c r="D374" s="40"/>
      <c r="E374" s="40"/>
      <c r="F374" s="40"/>
      <c r="G374" s="40"/>
      <c r="H374" s="40"/>
      <c r="I374" s="40"/>
      <c r="J374" s="40"/>
      <c r="K374" s="62"/>
      <c r="L374" s="109"/>
      <c r="M374" s="46"/>
      <c r="N374" s="110"/>
      <c r="O374" s="42">
        <f>IF(C374=0,"",C374/B373)</f>
        <v>0.76923076923076927</v>
      </c>
      <c r="P374" s="43">
        <v>30</v>
      </c>
      <c r="Q374" s="117">
        <f t="shared" ref="Q374:Q381" si="38">IF(P374=0,"",P374/P373)</f>
        <v>0.76923076923076927</v>
      </c>
      <c r="R374" s="117">
        <f t="shared" ref="R374:R381" si="39">IF(P374=0,"",100%-Q374)</f>
        <v>0.23076923076923073</v>
      </c>
    </row>
    <row r="375" spans="1:19" ht="15.75" customHeight="1" x14ac:dyDescent="0.25">
      <c r="A375" s="39">
        <v>1302</v>
      </c>
      <c r="B375" s="40"/>
      <c r="C375" s="40"/>
      <c r="D375" s="40">
        <v>27</v>
      </c>
      <c r="E375" s="40"/>
      <c r="F375" s="40"/>
      <c r="G375" s="40"/>
      <c r="H375" s="40"/>
      <c r="I375" s="40"/>
      <c r="J375" s="40"/>
      <c r="K375" s="62"/>
      <c r="L375" s="109"/>
      <c r="M375" s="46"/>
      <c r="N375" s="110"/>
      <c r="O375" s="42">
        <f>IF(D375=0,"",D375/C374)</f>
        <v>0.9</v>
      </c>
      <c r="P375" s="43">
        <v>28</v>
      </c>
      <c r="Q375" s="117">
        <f t="shared" si="38"/>
        <v>0.93333333333333335</v>
      </c>
      <c r="R375" s="117">
        <f t="shared" si="39"/>
        <v>6.6666666666666652E-2</v>
      </c>
      <c r="S375" s="8">
        <f>P375/P373</f>
        <v>0.71794871794871795</v>
      </c>
    </row>
    <row r="376" spans="1:19" ht="15.75" customHeight="1" x14ac:dyDescent="0.25">
      <c r="A376" s="39">
        <v>1401</v>
      </c>
      <c r="B376" s="40"/>
      <c r="C376" s="40"/>
      <c r="D376" s="40"/>
      <c r="E376" s="40">
        <v>23</v>
      </c>
      <c r="F376" s="40"/>
      <c r="G376" s="40"/>
      <c r="H376" s="40"/>
      <c r="I376" s="40"/>
      <c r="J376" s="40"/>
      <c r="K376" s="62"/>
      <c r="L376" s="109"/>
      <c r="M376" s="46"/>
      <c r="N376" s="110"/>
      <c r="O376" s="42">
        <f>IF(E376=0,"",E376/D375)</f>
        <v>0.85185185185185186</v>
      </c>
      <c r="P376" s="43">
        <v>24</v>
      </c>
      <c r="Q376" s="117">
        <f t="shared" si="38"/>
        <v>0.8571428571428571</v>
      </c>
      <c r="R376" s="117">
        <f t="shared" si="39"/>
        <v>0.1428571428571429</v>
      </c>
    </row>
    <row r="377" spans="1:19" ht="15.75" customHeight="1" x14ac:dyDescent="0.25">
      <c r="A377" s="39">
        <v>1402</v>
      </c>
      <c r="B377" s="40"/>
      <c r="C377" s="40"/>
      <c r="D377" s="40"/>
      <c r="E377" s="40"/>
      <c r="F377" s="40">
        <v>20</v>
      </c>
      <c r="G377" s="40"/>
      <c r="H377" s="40"/>
      <c r="I377" s="40"/>
      <c r="J377" s="40"/>
      <c r="K377" s="62"/>
      <c r="L377" s="109"/>
      <c r="M377" s="46"/>
      <c r="N377" s="110"/>
      <c r="O377" s="42">
        <f>IF(F377=0,"",F377/E376)</f>
        <v>0.86956521739130432</v>
      </c>
      <c r="P377" s="43">
        <v>22</v>
      </c>
      <c r="Q377" s="117">
        <f t="shared" si="38"/>
        <v>0.91666666666666663</v>
      </c>
      <c r="R377" s="117">
        <f t="shared" si="39"/>
        <v>8.333333333333337E-2</v>
      </c>
    </row>
    <row r="378" spans="1:19" ht="15.75" customHeight="1" x14ac:dyDescent="0.25">
      <c r="A378" s="39">
        <v>1501</v>
      </c>
      <c r="B378" s="40"/>
      <c r="C378" s="40"/>
      <c r="D378" s="40"/>
      <c r="E378" s="40"/>
      <c r="F378" s="40"/>
      <c r="G378" s="40">
        <v>13</v>
      </c>
      <c r="H378" s="40"/>
      <c r="I378" s="40"/>
      <c r="J378" s="40"/>
      <c r="K378" s="62"/>
      <c r="L378" s="109"/>
      <c r="M378" s="46"/>
      <c r="N378" s="110"/>
      <c r="O378" s="42">
        <f>IF(G378=0,"",G378/F377)</f>
        <v>0.65</v>
      </c>
      <c r="P378" s="43">
        <v>16</v>
      </c>
      <c r="Q378" s="117">
        <f t="shared" si="38"/>
        <v>0.72727272727272729</v>
      </c>
      <c r="R378" s="117">
        <f t="shared" si="39"/>
        <v>0.27272727272727271</v>
      </c>
    </row>
    <row r="379" spans="1:19" ht="15.75" customHeight="1" x14ac:dyDescent="0.25">
      <c r="A379" s="39">
        <v>1502</v>
      </c>
      <c r="B379" s="40"/>
      <c r="C379" s="40"/>
      <c r="D379" s="40"/>
      <c r="E379" s="40"/>
      <c r="F379" s="40"/>
      <c r="G379" s="40"/>
      <c r="H379" s="40">
        <v>13</v>
      </c>
      <c r="I379" s="40"/>
      <c r="J379" s="40"/>
      <c r="K379" s="62"/>
      <c r="L379" s="109"/>
      <c r="M379" s="46"/>
      <c r="N379" s="110"/>
      <c r="O379" s="42">
        <f>IF(H379=0,"",H379/G378)</f>
        <v>1</v>
      </c>
      <c r="P379" s="43">
        <v>16</v>
      </c>
      <c r="Q379" s="117">
        <f t="shared" si="38"/>
        <v>1</v>
      </c>
      <c r="R379" s="117">
        <f t="shared" si="39"/>
        <v>0</v>
      </c>
    </row>
    <row r="380" spans="1:19" ht="15.75" customHeight="1" x14ac:dyDescent="0.25">
      <c r="A380" s="39">
        <v>1601</v>
      </c>
      <c r="B380" s="40"/>
      <c r="C380" s="40"/>
      <c r="D380" s="40"/>
      <c r="E380" s="40"/>
      <c r="F380" s="40"/>
      <c r="G380" s="40"/>
      <c r="H380" s="40"/>
      <c r="I380" s="40">
        <v>13</v>
      </c>
      <c r="J380" s="40"/>
      <c r="K380" s="62"/>
      <c r="L380" s="109"/>
      <c r="M380" s="46"/>
      <c r="N380" s="110"/>
      <c r="O380" s="42">
        <f>IF(I380=0,"",I380/H379)</f>
        <v>1</v>
      </c>
      <c r="P380" s="43">
        <v>15</v>
      </c>
      <c r="Q380" s="117">
        <f t="shared" si="38"/>
        <v>0.9375</v>
      </c>
      <c r="R380" s="117">
        <f t="shared" si="39"/>
        <v>6.25E-2</v>
      </c>
    </row>
    <row r="381" spans="1:19" ht="15.75" customHeight="1" x14ac:dyDescent="0.25">
      <c r="A381" s="39">
        <v>1602</v>
      </c>
      <c r="B381" s="40"/>
      <c r="C381" s="40"/>
      <c r="D381" s="40"/>
      <c r="E381" s="40"/>
      <c r="F381" s="40"/>
      <c r="G381" s="40"/>
      <c r="H381" s="40"/>
      <c r="I381" s="40"/>
      <c r="J381" s="40">
        <v>13</v>
      </c>
      <c r="K381" s="62">
        <v>9</v>
      </c>
      <c r="L381" s="109"/>
      <c r="M381" s="46"/>
      <c r="N381" s="110"/>
      <c r="O381" s="45">
        <f>IF(J381=0,"",J381/I380)</f>
        <v>1</v>
      </c>
      <c r="P381" s="43">
        <v>14</v>
      </c>
      <c r="Q381" s="45">
        <f t="shared" si="38"/>
        <v>0.93333333333333335</v>
      </c>
      <c r="R381" s="45">
        <f t="shared" si="39"/>
        <v>6.6666666666666652E-2</v>
      </c>
    </row>
    <row r="382" spans="1:19" ht="15.75" customHeight="1" x14ac:dyDescent="0.25">
      <c r="A382" s="39">
        <v>1701</v>
      </c>
      <c r="B382" s="40"/>
      <c r="C382" s="40"/>
      <c r="D382" s="40"/>
      <c r="E382" s="40"/>
      <c r="F382" s="40"/>
      <c r="G382" s="40"/>
      <c r="H382" s="40"/>
      <c r="I382" s="40"/>
      <c r="J382" s="40">
        <v>1</v>
      </c>
      <c r="K382" s="62"/>
      <c r="L382" s="109"/>
      <c r="M382" s="46"/>
      <c r="N382" s="111"/>
      <c r="O382" s="46"/>
      <c r="P382" s="43">
        <v>2</v>
      </c>
      <c r="Q382" s="46"/>
      <c r="R382" s="118"/>
    </row>
    <row r="383" spans="1:19" ht="15.75" customHeight="1" x14ac:dyDescent="0.25">
      <c r="A383" s="39">
        <v>1702</v>
      </c>
      <c r="B383" s="40"/>
      <c r="C383" s="40"/>
      <c r="D383" s="40"/>
      <c r="E383" s="40"/>
      <c r="F383" s="40"/>
      <c r="G383" s="40"/>
      <c r="H383" s="40"/>
      <c r="I383" s="40"/>
      <c r="J383" s="40"/>
      <c r="K383" s="62"/>
      <c r="L383" s="109"/>
      <c r="M383" s="46"/>
      <c r="N383" s="111"/>
      <c r="O383" s="119"/>
      <c r="P383" s="47">
        <v>1</v>
      </c>
      <c r="Q383" s="120"/>
      <c r="R383" s="119"/>
    </row>
    <row r="384" spans="1:19" ht="15.75" customHeight="1" x14ac:dyDescent="0.25">
      <c r="A384" s="39">
        <v>1801</v>
      </c>
      <c r="B384" s="40"/>
      <c r="C384" s="40"/>
      <c r="D384" s="40"/>
      <c r="E384" s="40"/>
      <c r="F384" s="40"/>
      <c r="G384" s="40"/>
      <c r="H384" s="40"/>
      <c r="I384" s="40"/>
      <c r="J384" s="40"/>
      <c r="K384" s="62"/>
      <c r="L384" s="109"/>
      <c r="M384" s="46"/>
      <c r="N384" s="111"/>
      <c r="O384" s="119"/>
      <c r="P384" s="47"/>
      <c r="Q384" s="120"/>
      <c r="R384" s="119"/>
    </row>
    <row r="385" spans="1:19" ht="15.75" customHeight="1" x14ac:dyDescent="0.25">
      <c r="A385" s="39">
        <v>1802</v>
      </c>
      <c r="B385" s="40"/>
      <c r="C385" s="40"/>
      <c r="D385" s="40"/>
      <c r="E385" s="40"/>
      <c r="F385" s="40"/>
      <c r="G385" s="40"/>
      <c r="H385" s="40"/>
      <c r="I385" s="40"/>
      <c r="J385" s="40"/>
      <c r="K385" s="62"/>
      <c r="L385" s="109"/>
      <c r="M385" s="46"/>
      <c r="N385" s="111"/>
      <c r="O385" s="119"/>
      <c r="P385" s="47"/>
      <c r="Q385" s="120"/>
      <c r="R385" s="119"/>
    </row>
    <row r="386" spans="1:19" ht="15.75" customHeight="1" x14ac:dyDescent="0.25">
      <c r="A386" s="39">
        <v>1901</v>
      </c>
      <c r="B386" s="40"/>
      <c r="C386" s="40"/>
      <c r="D386" s="40"/>
      <c r="E386" s="40"/>
      <c r="F386" s="40"/>
      <c r="G386" s="40"/>
      <c r="H386" s="40"/>
      <c r="I386" s="40"/>
      <c r="J386" s="40"/>
      <c r="K386" s="62"/>
      <c r="L386" s="109"/>
      <c r="M386" s="46"/>
      <c r="N386" s="111"/>
      <c r="O386" s="46"/>
      <c r="P386" s="111"/>
      <c r="Q386" s="121"/>
      <c r="R386" s="119"/>
    </row>
    <row r="387" spans="1:19" ht="15.75" customHeight="1" x14ac:dyDescent="0.25">
      <c r="A387" s="39">
        <v>1902</v>
      </c>
      <c r="B387" s="40"/>
      <c r="C387" s="40"/>
      <c r="D387" s="40"/>
      <c r="E387" s="40"/>
      <c r="F387" s="40"/>
      <c r="G387" s="40"/>
      <c r="H387" s="40"/>
      <c r="I387" s="40"/>
      <c r="J387" s="40"/>
      <c r="K387" s="62"/>
      <c r="L387" s="109"/>
      <c r="M387" s="46"/>
      <c r="N387" s="111"/>
      <c r="O387" s="122" t="s">
        <v>53</v>
      </c>
      <c r="P387" s="123">
        <v>8</v>
      </c>
      <c r="Q387" s="124">
        <f>IF(SUM(K375:K387)=0,"",SUM(K375:K387))</f>
        <v>9</v>
      </c>
      <c r="R387" s="125" t="s">
        <v>10</v>
      </c>
    </row>
    <row r="388" spans="1:19" ht="15.75" customHeight="1" x14ac:dyDescent="0.25">
      <c r="A388" s="39">
        <v>2001</v>
      </c>
      <c r="B388" s="40"/>
      <c r="C388" s="40"/>
      <c r="D388" s="40"/>
      <c r="E388" s="40"/>
      <c r="F388" s="40"/>
      <c r="G388" s="40"/>
      <c r="H388" s="40"/>
      <c r="I388" s="40"/>
      <c r="J388" s="40"/>
      <c r="K388" s="62"/>
      <c r="L388" s="109"/>
      <c r="M388" s="46"/>
      <c r="N388" s="111"/>
      <c r="O388" s="126" t="s">
        <v>54</v>
      </c>
      <c r="P388" s="53">
        <f>IF(P387/B373=0,"",P387/B373)</f>
        <v>0.20512820512820512</v>
      </c>
      <c r="Q388" s="127">
        <f>IF(P387/Q387=0,"",P387/Q387)</f>
        <v>0.88888888888888884</v>
      </c>
      <c r="R388" s="128" t="s">
        <v>55</v>
      </c>
    </row>
    <row r="389" spans="1:19" ht="15.75" customHeight="1" x14ac:dyDescent="0.25">
      <c r="A389" s="39">
        <v>2002</v>
      </c>
      <c r="B389" s="40"/>
      <c r="C389" s="40"/>
      <c r="D389" s="40"/>
      <c r="E389" s="40"/>
      <c r="F389" s="40"/>
      <c r="G389" s="40"/>
      <c r="H389" s="40"/>
      <c r="I389" s="40"/>
      <c r="J389" s="40"/>
      <c r="K389" s="62"/>
      <c r="L389" s="112"/>
      <c r="M389" s="113"/>
      <c r="N389" s="114"/>
      <c r="O389" s="83"/>
      <c r="P389" s="129"/>
      <c r="Q389" s="129"/>
      <c r="R389" s="130"/>
    </row>
    <row r="390" spans="1:19" ht="18" customHeight="1" x14ac:dyDescent="0.25">
      <c r="A390" s="24"/>
      <c r="B390" s="160" t="s">
        <v>79</v>
      </c>
      <c r="C390" s="160"/>
      <c r="D390" s="160"/>
      <c r="E390" s="160"/>
      <c r="F390" s="160"/>
      <c r="G390" s="160"/>
      <c r="H390" s="160"/>
      <c r="I390" s="160"/>
      <c r="J390" s="160"/>
      <c r="K390" s="59">
        <f>SUM(K373:K386)</f>
        <v>9</v>
      </c>
      <c r="L390" s="60">
        <f>IF(K381=0,"",K381/B373)</f>
        <v>0.23076923076923078</v>
      </c>
      <c r="M390" s="60">
        <f>IF(K390=0,"",K390/B373)</f>
        <v>0.23076923076923078</v>
      </c>
      <c r="N390" s="60">
        <f>IF(K381=0,"",M390-L390)</f>
        <v>0</v>
      </c>
      <c r="O390" s="2"/>
      <c r="P390" s="1"/>
      <c r="Q390" s="27"/>
      <c r="R390" s="2"/>
    </row>
    <row r="391" spans="1:19" ht="12.75" customHeight="1" x14ac:dyDescent="0.2">
      <c r="L391" s="2"/>
      <c r="M391" s="2"/>
      <c r="O391" s="2"/>
    </row>
    <row r="392" spans="1:19" ht="12.75" customHeight="1" x14ac:dyDescent="0.2">
      <c r="L392" s="2"/>
      <c r="M392" s="2"/>
      <c r="O392" s="2"/>
    </row>
    <row r="393" spans="1:19" ht="26.25" customHeight="1" x14ac:dyDescent="0.4">
      <c r="B393" s="161" t="s">
        <v>68</v>
      </c>
      <c r="C393" s="162"/>
      <c r="D393" s="162"/>
      <c r="E393" s="162"/>
      <c r="F393" s="162"/>
      <c r="G393" s="162"/>
      <c r="H393" s="162"/>
      <c r="I393" s="162"/>
      <c r="J393" s="162"/>
      <c r="K393" s="103" t="s">
        <v>60</v>
      </c>
      <c r="L393" s="2"/>
      <c r="M393" s="2"/>
      <c r="N393" s="1"/>
      <c r="O393" s="2"/>
      <c r="P393" s="1"/>
      <c r="Q393" s="1"/>
      <c r="R393" s="1"/>
    </row>
    <row r="394" spans="1:19" ht="20.25" customHeight="1" x14ac:dyDescent="0.2">
      <c r="A394" s="163" t="s">
        <v>9</v>
      </c>
      <c r="B394" s="164" t="s">
        <v>69</v>
      </c>
      <c r="C394" s="165"/>
      <c r="D394" s="165"/>
      <c r="E394" s="165"/>
      <c r="F394" s="165"/>
      <c r="G394" s="165"/>
      <c r="H394" s="165"/>
      <c r="I394" s="165"/>
      <c r="J394" s="166"/>
      <c r="K394" s="167" t="s">
        <v>10</v>
      </c>
      <c r="L394" s="159" t="s">
        <v>2</v>
      </c>
      <c r="M394" s="159" t="s">
        <v>3</v>
      </c>
      <c r="N394" s="169" t="s">
        <v>4</v>
      </c>
      <c r="O394" s="159" t="s">
        <v>5</v>
      </c>
      <c r="P394" s="157" t="s">
        <v>6</v>
      </c>
      <c r="Q394" s="157" t="s">
        <v>7</v>
      </c>
      <c r="R394" s="159" t="s">
        <v>8</v>
      </c>
    </row>
    <row r="395" spans="1:19" ht="15.75" customHeight="1" x14ac:dyDescent="0.25">
      <c r="A395" s="158"/>
      <c r="B395" s="39" t="s">
        <v>70</v>
      </c>
      <c r="C395" s="39" t="s">
        <v>71</v>
      </c>
      <c r="D395" s="39" t="s">
        <v>72</v>
      </c>
      <c r="E395" s="39" t="s">
        <v>73</v>
      </c>
      <c r="F395" s="39" t="s">
        <v>74</v>
      </c>
      <c r="G395" s="39" t="s">
        <v>75</v>
      </c>
      <c r="H395" s="39" t="s">
        <v>76</v>
      </c>
      <c r="I395" s="39" t="s">
        <v>77</v>
      </c>
      <c r="J395" s="39" t="s">
        <v>78</v>
      </c>
      <c r="K395" s="168"/>
      <c r="L395" s="158"/>
      <c r="M395" s="158"/>
      <c r="N395" s="158"/>
      <c r="O395" s="158"/>
      <c r="P395" s="158"/>
      <c r="Q395" s="158"/>
      <c r="R395" s="158"/>
    </row>
    <row r="396" spans="1:19" ht="15.75" customHeight="1" x14ac:dyDescent="0.25">
      <c r="A396" s="39">
        <v>1301</v>
      </c>
      <c r="B396" s="40">
        <v>9</v>
      </c>
      <c r="C396" s="40"/>
      <c r="D396" s="40"/>
      <c r="E396" s="40"/>
      <c r="F396" s="40"/>
      <c r="G396" s="40"/>
      <c r="H396" s="40"/>
      <c r="I396" s="40"/>
      <c r="J396" s="40"/>
      <c r="K396" s="62"/>
      <c r="L396" s="106"/>
      <c r="M396" s="107"/>
      <c r="N396" s="108"/>
      <c r="O396" s="115"/>
      <c r="P396" s="41">
        <f>B396</f>
        <v>9</v>
      </c>
      <c r="Q396" s="116"/>
      <c r="R396" s="115"/>
    </row>
    <row r="397" spans="1:19" ht="15.75" customHeight="1" x14ac:dyDescent="0.25">
      <c r="A397" s="39">
        <v>1302</v>
      </c>
      <c r="B397" s="40"/>
      <c r="C397" s="40">
        <v>7</v>
      </c>
      <c r="D397" s="40"/>
      <c r="E397" s="40"/>
      <c r="F397" s="40"/>
      <c r="G397" s="40"/>
      <c r="H397" s="40"/>
      <c r="I397" s="40"/>
      <c r="J397" s="40"/>
      <c r="K397" s="62"/>
      <c r="L397" s="109"/>
      <c r="M397" s="46"/>
      <c r="N397" s="110"/>
      <c r="O397" s="42">
        <f>IF(C397=0,"",C397/B396)</f>
        <v>0.77777777777777779</v>
      </c>
      <c r="P397" s="43">
        <v>7</v>
      </c>
      <c r="Q397" s="117">
        <f t="shared" ref="Q397:Q404" si="40">IF(P397=0,"",P397/P396)</f>
        <v>0.77777777777777779</v>
      </c>
      <c r="R397" s="117">
        <f t="shared" ref="R397:R404" si="41">IF(P397=0,"",100%-Q397)</f>
        <v>0.22222222222222221</v>
      </c>
    </row>
    <row r="398" spans="1:19" ht="15.75" customHeight="1" x14ac:dyDescent="0.25">
      <c r="A398" s="39">
        <v>1401</v>
      </c>
      <c r="B398" s="40"/>
      <c r="C398" s="40"/>
      <c r="D398" s="40">
        <v>5</v>
      </c>
      <c r="E398" s="40"/>
      <c r="F398" s="40"/>
      <c r="G398" s="40"/>
      <c r="H398" s="40"/>
      <c r="I398" s="40"/>
      <c r="J398" s="40"/>
      <c r="K398" s="62"/>
      <c r="L398" s="109"/>
      <c r="M398" s="46"/>
      <c r="N398" s="110"/>
      <c r="O398" s="42">
        <f>IF(D398=0,"",D398/C397)</f>
        <v>0.7142857142857143</v>
      </c>
      <c r="P398" s="43">
        <v>7</v>
      </c>
      <c r="Q398" s="117">
        <f t="shared" si="40"/>
        <v>1</v>
      </c>
      <c r="R398" s="117">
        <f t="shared" si="41"/>
        <v>0</v>
      </c>
      <c r="S398" s="8">
        <f>P398/P396</f>
        <v>0.77777777777777779</v>
      </c>
    </row>
    <row r="399" spans="1:19" ht="15.75" customHeight="1" x14ac:dyDescent="0.25">
      <c r="A399" s="39">
        <v>1402</v>
      </c>
      <c r="B399" s="40"/>
      <c r="C399" s="40"/>
      <c r="D399" s="40"/>
      <c r="E399" s="40">
        <v>4</v>
      </c>
      <c r="F399" s="40"/>
      <c r="G399" s="40"/>
      <c r="H399" s="40"/>
      <c r="I399" s="40"/>
      <c r="J399" s="40"/>
      <c r="K399" s="62"/>
      <c r="L399" s="109"/>
      <c r="M399" s="46"/>
      <c r="N399" s="110"/>
      <c r="O399" s="42">
        <f>IF(E399=0,"",E399/D398)</f>
        <v>0.8</v>
      </c>
      <c r="P399" s="43">
        <v>7</v>
      </c>
      <c r="Q399" s="117">
        <f t="shared" si="40"/>
        <v>1</v>
      </c>
      <c r="R399" s="117">
        <f t="shared" si="41"/>
        <v>0</v>
      </c>
    </row>
    <row r="400" spans="1:19" ht="15.75" customHeight="1" x14ac:dyDescent="0.25">
      <c r="A400" s="39">
        <v>1501</v>
      </c>
      <c r="B400" s="40"/>
      <c r="C400" s="40"/>
      <c r="D400" s="40"/>
      <c r="E400" s="40"/>
      <c r="F400" s="40">
        <v>4</v>
      </c>
      <c r="G400" s="40"/>
      <c r="H400" s="40"/>
      <c r="I400" s="40"/>
      <c r="J400" s="40"/>
      <c r="K400" s="62"/>
      <c r="L400" s="109"/>
      <c r="M400" s="46"/>
      <c r="N400" s="110"/>
      <c r="O400" s="42">
        <f>IF(F400=0,"",F400/E399)</f>
        <v>1</v>
      </c>
      <c r="P400" s="43">
        <v>7</v>
      </c>
      <c r="Q400" s="117">
        <f t="shared" si="40"/>
        <v>1</v>
      </c>
      <c r="R400" s="117">
        <f t="shared" si="41"/>
        <v>0</v>
      </c>
    </row>
    <row r="401" spans="1:18" ht="15.75" customHeight="1" x14ac:dyDescent="0.25">
      <c r="A401" s="39">
        <v>1502</v>
      </c>
      <c r="B401" s="40"/>
      <c r="C401" s="40"/>
      <c r="D401" s="40"/>
      <c r="E401" s="40"/>
      <c r="F401" s="40"/>
      <c r="G401" s="40">
        <v>4</v>
      </c>
      <c r="H401" s="40"/>
      <c r="I401" s="40"/>
      <c r="J401" s="40"/>
      <c r="K401" s="62"/>
      <c r="L401" s="109"/>
      <c r="M401" s="46"/>
      <c r="N401" s="110"/>
      <c r="O401" s="42">
        <f>IF(G401=0,"",G401/F400)</f>
        <v>1</v>
      </c>
      <c r="P401" s="43">
        <v>7</v>
      </c>
      <c r="Q401" s="117">
        <f t="shared" si="40"/>
        <v>1</v>
      </c>
      <c r="R401" s="117">
        <f t="shared" si="41"/>
        <v>0</v>
      </c>
    </row>
    <row r="402" spans="1:18" ht="15.75" customHeight="1" x14ac:dyDescent="0.25">
      <c r="A402" s="39">
        <v>1601</v>
      </c>
      <c r="B402" s="40"/>
      <c r="C402" s="40"/>
      <c r="D402" s="40"/>
      <c r="E402" s="40"/>
      <c r="F402" s="40"/>
      <c r="G402" s="40"/>
      <c r="H402" s="40">
        <v>4</v>
      </c>
      <c r="I402" s="40"/>
      <c r="J402" s="40"/>
      <c r="K402" s="62"/>
      <c r="L402" s="109"/>
      <c r="M402" s="46"/>
      <c r="N402" s="110"/>
      <c r="O402" s="42">
        <f>IF(H402=0,"",H402/G401)</f>
        <v>1</v>
      </c>
      <c r="P402" s="43">
        <v>6</v>
      </c>
      <c r="Q402" s="117">
        <f t="shared" si="40"/>
        <v>0.8571428571428571</v>
      </c>
      <c r="R402" s="117">
        <f t="shared" si="41"/>
        <v>0.1428571428571429</v>
      </c>
    </row>
    <row r="403" spans="1:18" ht="15.75" customHeight="1" x14ac:dyDescent="0.25">
      <c r="A403" s="39">
        <v>1602</v>
      </c>
      <c r="B403" s="40"/>
      <c r="C403" s="40"/>
      <c r="D403" s="40"/>
      <c r="E403" s="40"/>
      <c r="F403" s="40"/>
      <c r="G403" s="40"/>
      <c r="H403" s="40"/>
      <c r="I403" s="40">
        <v>2</v>
      </c>
      <c r="J403" s="40"/>
      <c r="K403" s="62"/>
      <c r="L403" s="109"/>
      <c r="M403" s="46"/>
      <c r="N403" s="110"/>
      <c r="O403" s="42">
        <f>IF(I403=0,"",I403/H402)</f>
        <v>0.5</v>
      </c>
      <c r="P403" s="43">
        <v>6</v>
      </c>
      <c r="Q403" s="117">
        <f t="shared" si="40"/>
        <v>1</v>
      </c>
      <c r="R403" s="117">
        <f t="shared" si="41"/>
        <v>0</v>
      </c>
    </row>
    <row r="404" spans="1:18" ht="15.75" customHeight="1" x14ac:dyDescent="0.25">
      <c r="A404" s="39">
        <v>1701</v>
      </c>
      <c r="B404" s="40"/>
      <c r="C404" s="40"/>
      <c r="D404" s="40"/>
      <c r="E404" s="40"/>
      <c r="F404" s="40"/>
      <c r="G404" s="40"/>
      <c r="H404" s="40"/>
      <c r="I404" s="40"/>
      <c r="J404" s="40">
        <v>2</v>
      </c>
      <c r="K404" s="62">
        <v>2</v>
      </c>
      <c r="L404" s="109"/>
      <c r="M404" s="46"/>
      <c r="N404" s="110"/>
      <c r="O404" s="45">
        <f>IF(J404=0,"",J404/I403)</f>
        <v>1</v>
      </c>
      <c r="P404" s="43">
        <v>6</v>
      </c>
      <c r="Q404" s="45">
        <f t="shared" si="40"/>
        <v>1</v>
      </c>
      <c r="R404" s="45">
        <f t="shared" si="41"/>
        <v>0</v>
      </c>
    </row>
    <row r="405" spans="1:18" ht="15.75" customHeight="1" x14ac:dyDescent="0.25">
      <c r="A405" s="39">
        <v>1702</v>
      </c>
      <c r="B405" s="40"/>
      <c r="C405" s="40"/>
      <c r="D405" s="40"/>
      <c r="E405" s="40"/>
      <c r="F405" s="40"/>
      <c r="G405" s="40"/>
      <c r="H405" s="40"/>
      <c r="I405" s="40"/>
      <c r="J405" s="40">
        <v>2</v>
      </c>
      <c r="K405" s="62">
        <v>2</v>
      </c>
      <c r="L405" s="109"/>
      <c r="M405" s="46"/>
      <c r="N405" s="111"/>
      <c r="O405" s="46"/>
      <c r="P405" s="43">
        <v>4</v>
      </c>
      <c r="Q405" s="46"/>
      <c r="R405" s="118"/>
    </row>
    <row r="406" spans="1:18" ht="15.75" customHeight="1" x14ac:dyDescent="0.25">
      <c r="A406" s="39">
        <v>1801</v>
      </c>
      <c r="B406" s="40"/>
      <c r="C406" s="40"/>
      <c r="D406" s="40"/>
      <c r="E406" s="40"/>
      <c r="F406" s="40"/>
      <c r="G406" s="40"/>
      <c r="H406" s="40"/>
      <c r="I406" s="40"/>
      <c r="J406" s="40">
        <v>2</v>
      </c>
      <c r="K406" s="62">
        <v>1</v>
      </c>
      <c r="L406" s="109"/>
      <c r="M406" s="46"/>
      <c r="N406" s="111"/>
      <c r="O406" s="119"/>
      <c r="P406" s="47">
        <v>2</v>
      </c>
      <c r="Q406" s="120"/>
      <c r="R406" s="119"/>
    </row>
    <row r="407" spans="1:18" ht="15.75" customHeight="1" x14ac:dyDescent="0.25">
      <c r="A407" s="39">
        <v>1802</v>
      </c>
      <c r="B407" s="40"/>
      <c r="C407" s="40"/>
      <c r="D407" s="40"/>
      <c r="E407" s="40"/>
      <c r="F407" s="40"/>
      <c r="G407" s="40"/>
      <c r="H407" s="40"/>
      <c r="I407" s="40"/>
      <c r="J407" s="40"/>
      <c r="K407" s="62"/>
      <c r="L407" s="109"/>
      <c r="M407" s="46"/>
      <c r="N407" s="111"/>
      <c r="O407" s="119"/>
      <c r="P407" s="47"/>
      <c r="Q407" s="120"/>
      <c r="R407" s="119"/>
    </row>
    <row r="408" spans="1:18" ht="15.75" customHeight="1" x14ac:dyDescent="0.25">
      <c r="A408" s="39">
        <v>1901</v>
      </c>
      <c r="B408" s="40"/>
      <c r="C408" s="40"/>
      <c r="D408" s="40"/>
      <c r="E408" s="40"/>
      <c r="F408" s="40"/>
      <c r="G408" s="40"/>
      <c r="H408" s="40"/>
      <c r="I408" s="40"/>
      <c r="J408" s="40"/>
      <c r="K408" s="62"/>
      <c r="L408" s="109"/>
      <c r="M408" s="46"/>
      <c r="N408" s="111"/>
      <c r="O408" s="119"/>
      <c r="P408" s="47"/>
      <c r="Q408" s="120"/>
      <c r="R408" s="119"/>
    </row>
    <row r="409" spans="1:18" ht="15.75" customHeight="1" x14ac:dyDescent="0.25">
      <c r="A409" s="39">
        <v>1902</v>
      </c>
      <c r="B409" s="40"/>
      <c r="C409" s="40"/>
      <c r="D409" s="40"/>
      <c r="E409" s="40"/>
      <c r="F409" s="40"/>
      <c r="G409" s="40"/>
      <c r="H409" s="40"/>
      <c r="I409" s="40"/>
      <c r="J409" s="40"/>
      <c r="K409" s="62"/>
      <c r="L409" s="109"/>
      <c r="M409" s="46"/>
      <c r="N409" s="111"/>
      <c r="O409" s="46"/>
      <c r="P409" s="111"/>
      <c r="Q409" s="121"/>
      <c r="R409" s="119"/>
    </row>
    <row r="410" spans="1:18" ht="15.75" customHeight="1" x14ac:dyDescent="0.25">
      <c r="A410" s="39">
        <v>2001</v>
      </c>
      <c r="B410" s="40"/>
      <c r="C410" s="40"/>
      <c r="D410" s="40"/>
      <c r="E410" s="40"/>
      <c r="F410" s="40"/>
      <c r="G410" s="40"/>
      <c r="H410" s="40"/>
      <c r="I410" s="40"/>
      <c r="J410" s="40"/>
      <c r="K410" s="62"/>
      <c r="L410" s="109"/>
      <c r="M410" s="46"/>
      <c r="N410" s="111"/>
      <c r="O410" s="122" t="s">
        <v>53</v>
      </c>
      <c r="P410" s="123">
        <v>3</v>
      </c>
      <c r="Q410" s="124">
        <f>IF(SUM(K398:K406)=0,"",SUM(K398:K406))</f>
        <v>5</v>
      </c>
      <c r="R410" s="125" t="s">
        <v>10</v>
      </c>
    </row>
    <row r="411" spans="1:18" ht="15.75" customHeight="1" x14ac:dyDescent="0.25">
      <c r="A411" s="39">
        <v>2002</v>
      </c>
      <c r="B411" s="40"/>
      <c r="C411" s="40"/>
      <c r="D411" s="40"/>
      <c r="E411" s="40"/>
      <c r="F411" s="40"/>
      <c r="G411" s="40"/>
      <c r="H411" s="40"/>
      <c r="I411" s="40"/>
      <c r="J411" s="40"/>
      <c r="K411" s="62"/>
      <c r="L411" s="109"/>
      <c r="M411" s="46"/>
      <c r="N411" s="111"/>
      <c r="O411" s="126" t="s">
        <v>54</v>
      </c>
      <c r="P411" s="53">
        <f>IF(P410/B396=0,"",P410/B396)</f>
        <v>0.33333333333333331</v>
      </c>
      <c r="Q411" s="127">
        <f>IF(P410/Q410=0,"",P410/Q410)</f>
        <v>0.6</v>
      </c>
      <c r="R411" s="128" t="s">
        <v>55</v>
      </c>
    </row>
    <row r="412" spans="1:18" ht="15.75" customHeight="1" x14ac:dyDescent="0.25">
      <c r="A412" s="39">
        <v>2101</v>
      </c>
      <c r="B412" s="40"/>
      <c r="C412" s="40"/>
      <c r="D412" s="40"/>
      <c r="E412" s="40"/>
      <c r="F412" s="40"/>
      <c r="G412" s="40"/>
      <c r="H412" s="40"/>
      <c r="I412" s="40"/>
      <c r="J412" s="40"/>
      <c r="K412" s="62"/>
      <c r="L412" s="112"/>
      <c r="M412" s="113"/>
      <c r="N412" s="114"/>
      <c r="O412" s="83"/>
      <c r="P412" s="129"/>
      <c r="Q412" s="129"/>
      <c r="R412" s="130"/>
    </row>
    <row r="413" spans="1:18" ht="18" customHeight="1" x14ac:dyDescent="0.25">
      <c r="A413" s="24"/>
      <c r="B413" s="160" t="s">
        <v>79</v>
      </c>
      <c r="C413" s="160"/>
      <c r="D413" s="160"/>
      <c r="E413" s="160"/>
      <c r="F413" s="160"/>
      <c r="G413" s="160"/>
      <c r="H413" s="160"/>
      <c r="I413" s="160"/>
      <c r="J413" s="160"/>
      <c r="K413" s="59">
        <f>SUM(K396:K409)</f>
        <v>5</v>
      </c>
      <c r="L413" s="60">
        <f>IF(K404=0,"",K404/B396)</f>
        <v>0.22222222222222221</v>
      </c>
      <c r="M413" s="60">
        <f>IF(K413=0,"",K413/B396)</f>
        <v>0.55555555555555558</v>
      </c>
      <c r="N413" s="60">
        <f>IF(K404=0,"",M413-L413)</f>
        <v>0.33333333333333337</v>
      </c>
      <c r="O413" s="2"/>
      <c r="P413" s="1"/>
      <c r="Q413" s="27"/>
      <c r="R413" s="2"/>
    </row>
    <row r="414" spans="1:18" ht="12.75" customHeight="1" x14ac:dyDescent="0.2">
      <c r="L414" s="2"/>
      <c r="M414" s="2"/>
      <c r="O414" s="2"/>
    </row>
    <row r="415" spans="1:18" ht="12.75" customHeight="1" x14ac:dyDescent="0.2">
      <c r="L415" s="2"/>
      <c r="M415" s="2"/>
      <c r="O415" s="2"/>
    </row>
    <row r="416" spans="1:18" ht="26.25" customHeight="1" x14ac:dyDescent="0.4">
      <c r="B416" s="161" t="s">
        <v>68</v>
      </c>
      <c r="C416" s="162"/>
      <c r="D416" s="162"/>
      <c r="E416" s="162"/>
      <c r="F416" s="162"/>
      <c r="G416" s="162"/>
      <c r="H416" s="162"/>
      <c r="I416" s="162"/>
      <c r="J416" s="162"/>
      <c r="K416" s="103" t="s">
        <v>61</v>
      </c>
      <c r="L416" s="2"/>
      <c r="M416" s="2"/>
      <c r="N416" s="1"/>
      <c r="O416" s="2"/>
      <c r="P416" s="1"/>
      <c r="Q416" s="1"/>
      <c r="R416" s="1"/>
    </row>
    <row r="417" spans="1:19" ht="20.25" x14ac:dyDescent="0.2">
      <c r="A417" s="163" t="s">
        <v>9</v>
      </c>
      <c r="B417" s="164" t="s">
        <v>69</v>
      </c>
      <c r="C417" s="165"/>
      <c r="D417" s="165"/>
      <c r="E417" s="165"/>
      <c r="F417" s="165"/>
      <c r="G417" s="165"/>
      <c r="H417" s="165"/>
      <c r="I417" s="165"/>
      <c r="J417" s="166"/>
      <c r="K417" s="167" t="s">
        <v>10</v>
      </c>
      <c r="L417" s="159" t="s">
        <v>2</v>
      </c>
      <c r="M417" s="159" t="s">
        <v>3</v>
      </c>
      <c r="N417" s="169" t="s">
        <v>4</v>
      </c>
      <c r="O417" s="159" t="s">
        <v>5</v>
      </c>
      <c r="P417" s="157" t="s">
        <v>6</v>
      </c>
      <c r="Q417" s="157" t="s">
        <v>7</v>
      </c>
      <c r="R417" s="159" t="s">
        <v>8</v>
      </c>
    </row>
    <row r="418" spans="1:19" ht="15.75" x14ac:dyDescent="0.25">
      <c r="A418" s="158"/>
      <c r="B418" s="39" t="s">
        <v>70</v>
      </c>
      <c r="C418" s="39" t="s">
        <v>71</v>
      </c>
      <c r="D418" s="39" t="s">
        <v>72</v>
      </c>
      <c r="E418" s="39" t="s">
        <v>73</v>
      </c>
      <c r="F418" s="39" t="s">
        <v>74</v>
      </c>
      <c r="G418" s="39" t="s">
        <v>75</v>
      </c>
      <c r="H418" s="39" t="s">
        <v>76</v>
      </c>
      <c r="I418" s="39" t="s">
        <v>77</v>
      </c>
      <c r="J418" s="39" t="s">
        <v>78</v>
      </c>
      <c r="K418" s="168"/>
      <c r="L418" s="158"/>
      <c r="M418" s="158"/>
      <c r="N418" s="158"/>
      <c r="O418" s="158"/>
      <c r="P418" s="158"/>
      <c r="Q418" s="158"/>
      <c r="R418" s="158"/>
    </row>
    <row r="419" spans="1:19" ht="15.75" customHeight="1" x14ac:dyDescent="0.25">
      <c r="A419" s="39">
        <v>1302</v>
      </c>
      <c r="B419" s="40">
        <v>35</v>
      </c>
      <c r="C419" s="40"/>
      <c r="D419" s="40"/>
      <c r="E419" s="40"/>
      <c r="F419" s="40"/>
      <c r="G419" s="40"/>
      <c r="H419" s="40"/>
      <c r="I419" s="40"/>
      <c r="J419" s="40"/>
      <c r="K419" s="62"/>
      <c r="L419" s="106"/>
      <c r="M419" s="107"/>
      <c r="N419" s="108"/>
      <c r="O419" s="115"/>
      <c r="P419" s="41">
        <f>B419</f>
        <v>35</v>
      </c>
      <c r="Q419" s="116"/>
      <c r="R419" s="115"/>
    </row>
    <row r="420" spans="1:19" ht="15.75" customHeight="1" x14ac:dyDescent="0.25">
      <c r="A420" s="39">
        <v>1401</v>
      </c>
      <c r="B420" s="40"/>
      <c r="C420" s="40">
        <v>16</v>
      </c>
      <c r="D420" s="40"/>
      <c r="E420" s="40"/>
      <c r="F420" s="40"/>
      <c r="G420" s="40"/>
      <c r="H420" s="40"/>
      <c r="I420" s="40"/>
      <c r="J420" s="40"/>
      <c r="K420" s="62"/>
      <c r="L420" s="109"/>
      <c r="M420" s="46"/>
      <c r="N420" s="110"/>
      <c r="O420" s="42">
        <f>IF(C420=0,"",C420/B419)</f>
        <v>0.45714285714285713</v>
      </c>
      <c r="P420" s="43">
        <v>16</v>
      </c>
      <c r="Q420" s="117">
        <f t="shared" ref="Q420:Q427" si="42">IF(P420=0,"",P420/P419)</f>
        <v>0.45714285714285713</v>
      </c>
      <c r="R420" s="117">
        <f t="shared" ref="R420:R427" si="43">IF(P420=0,"",100%-Q420)</f>
        <v>0.54285714285714293</v>
      </c>
    </row>
    <row r="421" spans="1:19" ht="15.75" customHeight="1" x14ac:dyDescent="0.25">
      <c r="A421" s="39">
        <v>1402</v>
      </c>
      <c r="B421" s="40"/>
      <c r="C421" s="40"/>
      <c r="D421" s="40">
        <v>13</v>
      </c>
      <c r="E421" s="40"/>
      <c r="F421" s="40"/>
      <c r="G421" s="40"/>
      <c r="H421" s="40"/>
      <c r="I421" s="40"/>
      <c r="J421" s="40"/>
      <c r="K421" s="62"/>
      <c r="L421" s="109"/>
      <c r="M421" s="46"/>
      <c r="N421" s="110"/>
      <c r="O421" s="42">
        <f>IF(D421=0,"",D421/C420)</f>
        <v>0.8125</v>
      </c>
      <c r="P421" s="43">
        <v>15</v>
      </c>
      <c r="Q421" s="117">
        <f t="shared" si="42"/>
        <v>0.9375</v>
      </c>
      <c r="R421" s="117">
        <f t="shared" si="43"/>
        <v>6.25E-2</v>
      </c>
      <c r="S421" s="8">
        <f>P421/P419</f>
        <v>0.42857142857142855</v>
      </c>
    </row>
    <row r="422" spans="1:19" ht="15.75" customHeight="1" x14ac:dyDescent="0.25">
      <c r="A422" s="39">
        <v>1501</v>
      </c>
      <c r="B422" s="40"/>
      <c r="C422" s="40"/>
      <c r="D422" s="40"/>
      <c r="E422" s="40">
        <v>11</v>
      </c>
      <c r="F422" s="40"/>
      <c r="G422" s="40"/>
      <c r="H422" s="40"/>
      <c r="I422" s="40"/>
      <c r="J422" s="40"/>
      <c r="K422" s="62"/>
      <c r="L422" s="109"/>
      <c r="M422" s="46"/>
      <c r="N422" s="110"/>
      <c r="O422" s="42">
        <f>IF(E422=0,"",E422/D421)</f>
        <v>0.84615384615384615</v>
      </c>
      <c r="P422" s="43">
        <v>13</v>
      </c>
      <c r="Q422" s="117">
        <f t="shared" si="42"/>
        <v>0.8666666666666667</v>
      </c>
      <c r="R422" s="117">
        <f t="shared" si="43"/>
        <v>0.1333333333333333</v>
      </c>
    </row>
    <row r="423" spans="1:19" ht="15.75" customHeight="1" x14ac:dyDescent="0.25">
      <c r="A423" s="39">
        <v>1502</v>
      </c>
      <c r="B423" s="40"/>
      <c r="C423" s="40"/>
      <c r="D423" s="40"/>
      <c r="E423" s="40"/>
      <c r="F423" s="40">
        <v>11</v>
      </c>
      <c r="G423" s="40"/>
      <c r="H423" s="40"/>
      <c r="I423" s="40"/>
      <c r="J423" s="40"/>
      <c r="K423" s="62"/>
      <c r="L423" s="109"/>
      <c r="M423" s="46"/>
      <c r="N423" s="110"/>
      <c r="O423" s="42">
        <f>IF(F423=0,"",F423/E422)</f>
        <v>1</v>
      </c>
      <c r="P423" s="43">
        <v>13</v>
      </c>
      <c r="Q423" s="117">
        <f t="shared" si="42"/>
        <v>1</v>
      </c>
      <c r="R423" s="117">
        <f t="shared" si="43"/>
        <v>0</v>
      </c>
    </row>
    <row r="424" spans="1:19" ht="15.75" customHeight="1" x14ac:dyDescent="0.25">
      <c r="A424" s="39">
        <v>1601</v>
      </c>
      <c r="B424" s="40"/>
      <c r="C424" s="40"/>
      <c r="D424" s="40"/>
      <c r="E424" s="40"/>
      <c r="F424" s="40"/>
      <c r="G424" s="40">
        <v>11</v>
      </c>
      <c r="H424" s="40"/>
      <c r="I424" s="40"/>
      <c r="J424" s="40"/>
      <c r="K424" s="62"/>
      <c r="L424" s="109"/>
      <c r="M424" s="46"/>
      <c r="N424" s="110"/>
      <c r="O424" s="42">
        <f>IF(G424=0,"",G424/F423)</f>
        <v>1</v>
      </c>
      <c r="P424" s="43">
        <v>13</v>
      </c>
      <c r="Q424" s="117">
        <f t="shared" si="42"/>
        <v>1</v>
      </c>
      <c r="R424" s="117">
        <f t="shared" si="43"/>
        <v>0</v>
      </c>
    </row>
    <row r="425" spans="1:19" ht="15.75" customHeight="1" x14ac:dyDescent="0.25">
      <c r="A425" s="39">
        <v>1602</v>
      </c>
      <c r="B425" s="40"/>
      <c r="C425" s="40"/>
      <c r="D425" s="40"/>
      <c r="E425" s="40"/>
      <c r="F425" s="40"/>
      <c r="G425" s="40"/>
      <c r="H425" s="40">
        <v>11</v>
      </c>
      <c r="I425" s="40"/>
      <c r="J425" s="40"/>
      <c r="K425" s="62"/>
      <c r="L425" s="109"/>
      <c r="M425" s="46"/>
      <c r="N425" s="110"/>
      <c r="O425" s="42">
        <f>IF(H425=0,"",H425/G424)</f>
        <v>1</v>
      </c>
      <c r="P425" s="43">
        <v>13</v>
      </c>
      <c r="Q425" s="117">
        <f t="shared" si="42"/>
        <v>1</v>
      </c>
      <c r="R425" s="117">
        <f t="shared" si="43"/>
        <v>0</v>
      </c>
    </row>
    <row r="426" spans="1:19" ht="15.75" customHeight="1" x14ac:dyDescent="0.25">
      <c r="A426" s="39">
        <v>1701</v>
      </c>
      <c r="B426" s="40"/>
      <c r="C426" s="40"/>
      <c r="D426" s="40"/>
      <c r="E426" s="40"/>
      <c r="F426" s="40"/>
      <c r="G426" s="40"/>
      <c r="H426" s="40"/>
      <c r="I426" s="40">
        <v>11</v>
      </c>
      <c r="J426" s="40"/>
      <c r="K426" s="62"/>
      <c r="L426" s="109"/>
      <c r="M426" s="46"/>
      <c r="N426" s="110"/>
      <c r="O426" s="42">
        <f>IF(I426=0,"",I426/H425)</f>
        <v>1</v>
      </c>
      <c r="P426" s="43">
        <v>13</v>
      </c>
      <c r="Q426" s="117">
        <f t="shared" si="42"/>
        <v>1</v>
      </c>
      <c r="R426" s="117">
        <f t="shared" si="43"/>
        <v>0</v>
      </c>
    </row>
    <row r="427" spans="1:19" ht="15.75" customHeight="1" x14ac:dyDescent="0.25">
      <c r="A427" s="39">
        <v>1702</v>
      </c>
      <c r="B427" s="40"/>
      <c r="C427" s="40"/>
      <c r="D427" s="40"/>
      <c r="E427" s="40"/>
      <c r="F427" s="40"/>
      <c r="G427" s="40"/>
      <c r="H427" s="40"/>
      <c r="I427" s="40"/>
      <c r="J427" s="40">
        <v>9</v>
      </c>
      <c r="K427" s="62">
        <v>5</v>
      </c>
      <c r="L427" s="109"/>
      <c r="M427" s="46"/>
      <c r="N427" s="110"/>
      <c r="O427" s="45">
        <f>IF(J427=0,"",J427/I426)</f>
        <v>0.81818181818181823</v>
      </c>
      <c r="P427" s="43">
        <v>11</v>
      </c>
      <c r="Q427" s="45">
        <f t="shared" si="42"/>
        <v>0.84615384615384615</v>
      </c>
      <c r="R427" s="45">
        <f t="shared" si="43"/>
        <v>0.15384615384615385</v>
      </c>
    </row>
    <row r="428" spans="1:19" ht="15.75" customHeight="1" x14ac:dyDescent="0.25">
      <c r="A428" s="39">
        <v>1801</v>
      </c>
      <c r="B428" s="40"/>
      <c r="C428" s="40"/>
      <c r="D428" s="40"/>
      <c r="E428" s="40"/>
      <c r="F428" s="40"/>
      <c r="G428" s="40"/>
      <c r="H428" s="40"/>
      <c r="I428" s="40"/>
      <c r="J428" s="40">
        <v>4</v>
      </c>
      <c r="K428" s="62">
        <v>5</v>
      </c>
      <c r="L428" s="109"/>
      <c r="M428" s="46"/>
      <c r="N428" s="111"/>
      <c r="O428" s="46"/>
      <c r="P428" s="43">
        <v>6</v>
      </c>
      <c r="Q428" s="46"/>
      <c r="R428" s="118"/>
    </row>
    <row r="429" spans="1:19" ht="15.75" customHeight="1" x14ac:dyDescent="0.25">
      <c r="A429" s="39">
        <v>1802</v>
      </c>
      <c r="B429" s="40"/>
      <c r="C429" s="40"/>
      <c r="D429" s="40"/>
      <c r="E429" s="40"/>
      <c r="F429" s="40"/>
      <c r="G429" s="40"/>
      <c r="H429" s="40"/>
      <c r="I429" s="40"/>
      <c r="J429" s="40">
        <v>1</v>
      </c>
      <c r="K429" s="62">
        <v>1</v>
      </c>
      <c r="L429" s="109"/>
      <c r="M429" s="46"/>
      <c r="N429" s="111"/>
      <c r="O429" s="119"/>
      <c r="P429" s="47">
        <v>1</v>
      </c>
      <c r="Q429" s="120"/>
      <c r="R429" s="119"/>
    </row>
    <row r="430" spans="1:19" ht="15.75" customHeight="1" x14ac:dyDescent="0.25">
      <c r="A430" s="39">
        <v>1901</v>
      </c>
      <c r="B430" s="40"/>
      <c r="C430" s="40"/>
      <c r="D430" s="40"/>
      <c r="E430" s="40"/>
      <c r="F430" s="40"/>
      <c r="G430" s="40"/>
      <c r="H430" s="40"/>
      <c r="I430" s="40"/>
      <c r="J430" s="40"/>
      <c r="K430" s="62"/>
      <c r="L430" s="109"/>
      <c r="M430" s="46"/>
      <c r="N430" s="111"/>
      <c r="O430" s="119"/>
      <c r="P430" s="47">
        <v>1</v>
      </c>
      <c r="Q430" s="120"/>
      <c r="R430" s="119"/>
    </row>
    <row r="431" spans="1:19" ht="15.75" customHeight="1" x14ac:dyDescent="0.25">
      <c r="A431" s="39">
        <v>1902</v>
      </c>
      <c r="B431" s="40"/>
      <c r="C431" s="40"/>
      <c r="D431" s="40"/>
      <c r="E431" s="40"/>
      <c r="F431" s="40"/>
      <c r="G431" s="40"/>
      <c r="H431" s="40"/>
      <c r="I431" s="40"/>
      <c r="J431" s="40"/>
      <c r="K431" s="62"/>
      <c r="L431" s="109"/>
      <c r="M431" s="46"/>
      <c r="N431" s="111"/>
      <c r="O431" s="119"/>
      <c r="P431" s="47"/>
      <c r="Q431" s="120"/>
      <c r="R431" s="119"/>
    </row>
    <row r="432" spans="1:19" ht="15.75" customHeight="1" x14ac:dyDescent="0.25">
      <c r="A432" s="39">
        <v>2001</v>
      </c>
      <c r="B432" s="40"/>
      <c r="C432" s="40"/>
      <c r="D432" s="40"/>
      <c r="E432" s="40"/>
      <c r="F432" s="40"/>
      <c r="G432" s="40"/>
      <c r="H432" s="40"/>
      <c r="I432" s="40"/>
      <c r="J432" s="40"/>
      <c r="K432" s="62"/>
      <c r="L432" s="109"/>
      <c r="M432" s="46"/>
      <c r="N432" s="111"/>
      <c r="O432" s="46"/>
      <c r="P432" s="111"/>
      <c r="Q432" s="121"/>
      <c r="R432" s="119"/>
    </row>
    <row r="433" spans="1:19" ht="15.75" customHeight="1" x14ac:dyDescent="0.25">
      <c r="A433" s="39">
        <v>2002</v>
      </c>
      <c r="B433" s="40"/>
      <c r="C433" s="40"/>
      <c r="D433" s="40"/>
      <c r="E433" s="40"/>
      <c r="F433" s="40"/>
      <c r="G433" s="40"/>
      <c r="H433" s="40"/>
      <c r="I433" s="40"/>
      <c r="J433" s="40"/>
      <c r="K433" s="62"/>
      <c r="L433" s="109"/>
      <c r="M433" s="46"/>
      <c r="N433" s="111"/>
      <c r="O433" s="122" t="s">
        <v>53</v>
      </c>
      <c r="P433" s="123">
        <v>3</v>
      </c>
      <c r="Q433" s="124">
        <f>IF(SUM(K421:K429)=0,"",SUM(K421:K429))</f>
        <v>11</v>
      </c>
      <c r="R433" s="125" t="s">
        <v>10</v>
      </c>
    </row>
    <row r="434" spans="1:19" ht="15.75" customHeight="1" x14ac:dyDescent="0.25">
      <c r="A434" s="39">
        <v>2101</v>
      </c>
      <c r="B434" s="40"/>
      <c r="C434" s="40"/>
      <c r="D434" s="40"/>
      <c r="E434" s="40"/>
      <c r="F434" s="40"/>
      <c r="G434" s="40"/>
      <c r="H434" s="40"/>
      <c r="I434" s="40"/>
      <c r="J434" s="40"/>
      <c r="K434" s="62"/>
      <c r="L434" s="109"/>
      <c r="M434" s="46"/>
      <c r="N434" s="111"/>
      <c r="O434" s="126" t="s">
        <v>54</v>
      </c>
      <c r="P434" s="53">
        <f>IF(P433/B419=0,"",P433/B419)</f>
        <v>8.5714285714285715E-2</v>
      </c>
      <c r="Q434" s="127">
        <f>IF(P433/Q433=0,"",P433/Q433)</f>
        <v>0.27272727272727271</v>
      </c>
      <c r="R434" s="128" t="s">
        <v>55</v>
      </c>
    </row>
    <row r="435" spans="1:19" ht="15.75" customHeight="1" x14ac:dyDescent="0.25">
      <c r="A435" s="39">
        <v>2102</v>
      </c>
      <c r="B435" s="40"/>
      <c r="C435" s="40"/>
      <c r="D435" s="40"/>
      <c r="E435" s="40"/>
      <c r="F435" s="40"/>
      <c r="G435" s="40"/>
      <c r="H435" s="40"/>
      <c r="I435" s="40"/>
      <c r="J435" s="40"/>
      <c r="K435" s="62"/>
      <c r="L435" s="112"/>
      <c r="M435" s="113"/>
      <c r="N435" s="114"/>
      <c r="O435" s="83"/>
      <c r="P435" s="129"/>
      <c r="Q435" s="129"/>
      <c r="R435" s="130"/>
    </row>
    <row r="436" spans="1:19" ht="18" customHeight="1" x14ac:dyDescent="0.25">
      <c r="A436" s="24"/>
      <c r="B436" s="160" t="s">
        <v>79</v>
      </c>
      <c r="C436" s="160"/>
      <c r="D436" s="160"/>
      <c r="E436" s="160"/>
      <c r="F436" s="160"/>
      <c r="G436" s="160"/>
      <c r="H436" s="160"/>
      <c r="I436" s="160"/>
      <c r="J436" s="160"/>
      <c r="K436" s="59">
        <f>SUM(K419:K432)</f>
        <v>11</v>
      </c>
      <c r="L436" s="60">
        <f>IF(K427=0,"",K427/B419)</f>
        <v>0.14285714285714285</v>
      </c>
      <c r="M436" s="60">
        <f>IF(K436=0,"",K436/B419)</f>
        <v>0.31428571428571428</v>
      </c>
      <c r="N436" s="60">
        <f>IF(K427=0,"",M436-L436)</f>
        <v>0.17142857142857143</v>
      </c>
      <c r="O436" s="2"/>
      <c r="P436" s="1"/>
      <c r="Q436" s="27"/>
      <c r="R436" s="2"/>
    </row>
    <row r="437" spans="1:19" ht="12.75" customHeight="1" x14ac:dyDescent="0.2">
      <c r="L437" s="2"/>
      <c r="M437" s="2"/>
      <c r="O437" s="2"/>
    </row>
    <row r="438" spans="1:19" ht="12.75" customHeight="1" x14ac:dyDescent="0.2">
      <c r="L438" s="2"/>
      <c r="M438" s="2"/>
      <c r="O438" s="2"/>
    </row>
    <row r="439" spans="1:19" ht="26.25" customHeight="1" x14ac:dyDescent="0.4">
      <c r="A439" s="102"/>
      <c r="B439" s="161" t="s">
        <v>68</v>
      </c>
      <c r="C439" s="162"/>
      <c r="D439" s="162"/>
      <c r="E439" s="162"/>
      <c r="F439" s="162"/>
      <c r="G439" s="162"/>
      <c r="H439" s="162"/>
      <c r="I439" s="162"/>
      <c r="J439" s="162"/>
      <c r="K439" s="103" t="s">
        <v>62</v>
      </c>
      <c r="L439" s="2"/>
      <c r="M439" s="2"/>
      <c r="N439" s="1"/>
      <c r="O439" s="2"/>
      <c r="P439" s="1"/>
      <c r="Q439" s="1"/>
      <c r="R439" s="1"/>
    </row>
    <row r="440" spans="1:19" ht="20.25" customHeight="1" x14ac:dyDescent="0.2">
      <c r="A440" s="163" t="s">
        <v>9</v>
      </c>
      <c r="B440" s="164" t="s">
        <v>69</v>
      </c>
      <c r="C440" s="165"/>
      <c r="D440" s="165"/>
      <c r="E440" s="165"/>
      <c r="F440" s="165"/>
      <c r="G440" s="165"/>
      <c r="H440" s="165"/>
      <c r="I440" s="165"/>
      <c r="J440" s="166"/>
      <c r="K440" s="167" t="s">
        <v>10</v>
      </c>
      <c r="L440" s="159" t="s">
        <v>2</v>
      </c>
      <c r="M440" s="159" t="s">
        <v>3</v>
      </c>
      <c r="N440" s="169" t="s">
        <v>4</v>
      </c>
      <c r="O440" s="159" t="s">
        <v>5</v>
      </c>
      <c r="P440" s="157" t="s">
        <v>6</v>
      </c>
      <c r="Q440" s="157" t="s">
        <v>7</v>
      </c>
      <c r="R440" s="159" t="s">
        <v>8</v>
      </c>
    </row>
    <row r="441" spans="1:19" ht="15.75" customHeight="1" x14ac:dyDescent="0.25">
      <c r="A441" s="158"/>
      <c r="B441" s="39" t="s">
        <v>70</v>
      </c>
      <c r="C441" s="39" t="s">
        <v>71</v>
      </c>
      <c r="D441" s="39" t="s">
        <v>72</v>
      </c>
      <c r="E441" s="39" t="s">
        <v>73</v>
      </c>
      <c r="F441" s="39" t="s">
        <v>74</v>
      </c>
      <c r="G441" s="39" t="s">
        <v>75</v>
      </c>
      <c r="H441" s="39" t="s">
        <v>76</v>
      </c>
      <c r="I441" s="39" t="s">
        <v>77</v>
      </c>
      <c r="J441" s="39" t="s">
        <v>78</v>
      </c>
      <c r="K441" s="168"/>
      <c r="L441" s="158"/>
      <c r="M441" s="158"/>
      <c r="N441" s="158"/>
      <c r="O441" s="158"/>
      <c r="P441" s="158"/>
      <c r="Q441" s="158"/>
      <c r="R441" s="158"/>
    </row>
    <row r="442" spans="1:19" ht="15.75" customHeight="1" x14ac:dyDescent="0.25">
      <c r="A442" s="39">
        <v>1401</v>
      </c>
      <c r="B442" s="40">
        <v>15</v>
      </c>
      <c r="C442" s="40"/>
      <c r="D442" s="40"/>
      <c r="E442" s="40"/>
      <c r="F442" s="40"/>
      <c r="G442" s="40"/>
      <c r="H442" s="40"/>
      <c r="I442" s="40"/>
      <c r="J442" s="40"/>
      <c r="K442" s="62"/>
      <c r="L442" s="106"/>
      <c r="M442" s="107"/>
      <c r="N442" s="108"/>
      <c r="O442" s="115"/>
      <c r="P442" s="41">
        <f>B442</f>
        <v>15</v>
      </c>
      <c r="Q442" s="116"/>
      <c r="R442" s="115"/>
    </row>
    <row r="443" spans="1:19" ht="15.75" customHeight="1" x14ac:dyDescent="0.25">
      <c r="A443" s="39">
        <v>1402</v>
      </c>
      <c r="B443" s="40"/>
      <c r="C443" s="40">
        <v>12</v>
      </c>
      <c r="D443" s="40"/>
      <c r="E443" s="40"/>
      <c r="F443" s="40"/>
      <c r="G443" s="40"/>
      <c r="H443" s="40"/>
      <c r="I443" s="40"/>
      <c r="J443" s="40"/>
      <c r="K443" s="62"/>
      <c r="L443" s="109"/>
      <c r="M443" s="46"/>
      <c r="N443" s="110"/>
      <c r="O443" s="42">
        <f>IF(C443=0,"",C443/B442)</f>
        <v>0.8</v>
      </c>
      <c r="P443" s="43">
        <v>12</v>
      </c>
      <c r="Q443" s="117">
        <f t="shared" ref="Q443:Q450" si="44">IF(P443=0,"",P443/P442)</f>
        <v>0.8</v>
      </c>
      <c r="R443" s="117">
        <f t="shared" ref="R443:R450" si="45">IF(P443=0,"",100%-Q443)</f>
        <v>0.19999999999999996</v>
      </c>
    </row>
    <row r="444" spans="1:19" ht="15.75" customHeight="1" x14ac:dyDescent="0.25">
      <c r="A444" s="39">
        <v>1501</v>
      </c>
      <c r="B444" s="40"/>
      <c r="C444" s="40"/>
      <c r="D444" s="40">
        <v>7</v>
      </c>
      <c r="E444" s="40"/>
      <c r="F444" s="40"/>
      <c r="G444" s="40"/>
      <c r="H444" s="40"/>
      <c r="I444" s="40"/>
      <c r="J444" s="40"/>
      <c r="K444" s="62"/>
      <c r="L444" s="109"/>
      <c r="M444" s="46"/>
      <c r="N444" s="110"/>
      <c r="O444" s="42">
        <f>IF(D444=0,"",D444/C443)</f>
        <v>0.58333333333333337</v>
      </c>
      <c r="P444" s="43">
        <v>12</v>
      </c>
      <c r="Q444" s="117">
        <f t="shared" si="44"/>
        <v>1</v>
      </c>
      <c r="R444" s="117">
        <f t="shared" si="45"/>
        <v>0</v>
      </c>
      <c r="S444" s="8">
        <f>P444/P442</f>
        <v>0.8</v>
      </c>
    </row>
    <row r="445" spans="1:19" ht="15.75" customHeight="1" x14ac:dyDescent="0.25">
      <c r="A445" s="39">
        <v>1502</v>
      </c>
      <c r="B445" s="40"/>
      <c r="C445" s="40"/>
      <c r="D445" s="40"/>
      <c r="E445" s="40">
        <v>5</v>
      </c>
      <c r="F445" s="40"/>
      <c r="G445" s="40"/>
      <c r="H445" s="40"/>
      <c r="I445" s="40"/>
      <c r="J445" s="40"/>
      <c r="K445" s="62"/>
      <c r="L445" s="109"/>
      <c r="M445" s="46"/>
      <c r="N445" s="110"/>
      <c r="O445" s="42">
        <f>IF(E445=0,"",E445/D444)</f>
        <v>0.7142857142857143</v>
      </c>
      <c r="P445" s="43">
        <v>10</v>
      </c>
      <c r="Q445" s="117">
        <f t="shared" si="44"/>
        <v>0.83333333333333337</v>
      </c>
      <c r="R445" s="117">
        <f t="shared" si="45"/>
        <v>0.16666666666666663</v>
      </c>
    </row>
    <row r="446" spans="1:19" ht="15.75" customHeight="1" x14ac:dyDescent="0.25">
      <c r="A446" s="39">
        <v>1601</v>
      </c>
      <c r="B446" s="40"/>
      <c r="C446" s="40"/>
      <c r="D446" s="40"/>
      <c r="E446" s="40"/>
      <c r="F446" s="40">
        <v>5</v>
      </c>
      <c r="G446" s="40"/>
      <c r="H446" s="40"/>
      <c r="I446" s="40"/>
      <c r="J446" s="40"/>
      <c r="K446" s="62"/>
      <c r="L446" s="109"/>
      <c r="M446" s="46"/>
      <c r="N446" s="110"/>
      <c r="O446" s="42">
        <f>IF(F446=0,"",F446/E445)</f>
        <v>1</v>
      </c>
      <c r="P446" s="43">
        <v>10</v>
      </c>
      <c r="Q446" s="117">
        <f t="shared" si="44"/>
        <v>1</v>
      </c>
      <c r="R446" s="117">
        <f t="shared" si="45"/>
        <v>0</v>
      </c>
    </row>
    <row r="447" spans="1:19" ht="15.75" customHeight="1" x14ac:dyDescent="0.25">
      <c r="A447" s="39">
        <v>1602</v>
      </c>
      <c r="B447" s="40"/>
      <c r="C447" s="40"/>
      <c r="D447" s="40"/>
      <c r="E447" s="40"/>
      <c r="F447" s="40"/>
      <c r="G447" s="40">
        <v>5</v>
      </c>
      <c r="H447" s="40"/>
      <c r="I447" s="40"/>
      <c r="J447" s="40"/>
      <c r="K447" s="62"/>
      <c r="L447" s="109"/>
      <c r="M447" s="46"/>
      <c r="N447" s="110"/>
      <c r="O447" s="42">
        <f>IF(G447=0,"",G447/F446)</f>
        <v>1</v>
      </c>
      <c r="P447" s="43">
        <v>7</v>
      </c>
      <c r="Q447" s="117">
        <f t="shared" si="44"/>
        <v>0.7</v>
      </c>
      <c r="R447" s="117">
        <f t="shared" si="45"/>
        <v>0.30000000000000004</v>
      </c>
    </row>
    <row r="448" spans="1:19" ht="15.75" customHeight="1" x14ac:dyDescent="0.25">
      <c r="A448" s="39">
        <v>1701</v>
      </c>
      <c r="B448" s="40"/>
      <c r="C448" s="40"/>
      <c r="D448" s="40"/>
      <c r="E448" s="40"/>
      <c r="F448" s="40"/>
      <c r="G448" s="40"/>
      <c r="H448" s="40">
        <v>5</v>
      </c>
      <c r="I448" s="40"/>
      <c r="J448" s="40"/>
      <c r="K448" s="62"/>
      <c r="L448" s="109"/>
      <c r="M448" s="46"/>
      <c r="N448" s="110"/>
      <c r="O448" s="42">
        <f>IF(H448=0,"",H448/G447)</f>
        <v>1</v>
      </c>
      <c r="P448" s="43">
        <v>7</v>
      </c>
      <c r="Q448" s="117">
        <f t="shared" si="44"/>
        <v>1</v>
      </c>
      <c r="R448" s="117">
        <f t="shared" si="45"/>
        <v>0</v>
      </c>
    </row>
    <row r="449" spans="1:33" ht="15.75" customHeight="1" x14ac:dyDescent="0.25">
      <c r="A449" s="39">
        <v>1702</v>
      </c>
      <c r="B449" s="40"/>
      <c r="C449" s="40"/>
      <c r="D449" s="40"/>
      <c r="E449" s="40"/>
      <c r="F449" s="40"/>
      <c r="G449" s="40"/>
      <c r="H449" s="40"/>
      <c r="I449" s="40">
        <v>6</v>
      </c>
      <c r="J449" s="40"/>
      <c r="K449" s="62"/>
      <c r="L449" s="109"/>
      <c r="M449" s="46"/>
      <c r="N449" s="110"/>
      <c r="O449" s="42">
        <f>IF(I449=0,"",I449/H448)</f>
        <v>1.2</v>
      </c>
      <c r="P449" s="43">
        <v>7</v>
      </c>
      <c r="Q449" s="117">
        <f t="shared" si="44"/>
        <v>1</v>
      </c>
      <c r="R449" s="117">
        <f t="shared" si="45"/>
        <v>0</v>
      </c>
    </row>
    <row r="450" spans="1:33" ht="15.75" customHeight="1" x14ac:dyDescent="0.25">
      <c r="A450" s="39">
        <v>1801</v>
      </c>
      <c r="B450" s="40"/>
      <c r="C450" s="40"/>
      <c r="D450" s="40"/>
      <c r="E450" s="40"/>
      <c r="F450" s="40"/>
      <c r="G450" s="40"/>
      <c r="H450" s="40"/>
      <c r="I450" s="40"/>
      <c r="J450" s="40">
        <v>5</v>
      </c>
      <c r="K450" s="62">
        <v>5</v>
      </c>
      <c r="L450" s="109"/>
      <c r="M450" s="46"/>
      <c r="N450" s="110"/>
      <c r="O450" s="45">
        <f>IF(J450=0,"",J450/I449)</f>
        <v>0.83333333333333337</v>
      </c>
      <c r="P450" s="43">
        <v>7</v>
      </c>
      <c r="Q450" s="45">
        <f t="shared" si="44"/>
        <v>1</v>
      </c>
      <c r="R450" s="45">
        <f t="shared" si="45"/>
        <v>0</v>
      </c>
    </row>
    <row r="451" spans="1:33" ht="15.75" customHeight="1" x14ac:dyDescent="0.25">
      <c r="A451" s="39">
        <v>1802</v>
      </c>
      <c r="B451" s="40"/>
      <c r="C451" s="40"/>
      <c r="D451" s="40"/>
      <c r="E451" s="40"/>
      <c r="F451" s="40"/>
      <c r="G451" s="40"/>
      <c r="H451" s="40"/>
      <c r="I451" s="40"/>
      <c r="J451" s="40">
        <v>1</v>
      </c>
      <c r="K451" s="62">
        <v>1</v>
      </c>
      <c r="L451" s="109"/>
      <c r="M451" s="46"/>
      <c r="N451" s="111"/>
      <c r="O451" s="46"/>
      <c r="P451" s="43">
        <v>4</v>
      </c>
      <c r="Q451" s="46"/>
      <c r="R451" s="118"/>
    </row>
    <row r="452" spans="1:33" ht="15.75" customHeight="1" x14ac:dyDescent="0.25">
      <c r="A452" s="39">
        <v>1901</v>
      </c>
      <c r="B452" s="40"/>
      <c r="C452" s="40"/>
      <c r="D452" s="40"/>
      <c r="E452" s="40"/>
      <c r="F452" s="40"/>
      <c r="G452" s="40"/>
      <c r="H452" s="40"/>
      <c r="I452" s="40"/>
      <c r="J452" s="40">
        <v>1</v>
      </c>
      <c r="K452" s="62"/>
      <c r="L452" s="109"/>
      <c r="M452" s="46"/>
      <c r="N452" s="111"/>
      <c r="O452" s="119"/>
      <c r="P452" s="47">
        <v>1</v>
      </c>
      <c r="Q452" s="120"/>
      <c r="R452" s="119"/>
    </row>
    <row r="453" spans="1:33" ht="15.75" customHeight="1" x14ac:dyDescent="0.25">
      <c r="A453" s="39">
        <v>1902</v>
      </c>
      <c r="B453" s="40"/>
      <c r="C453" s="40"/>
      <c r="D453" s="40"/>
      <c r="E453" s="40"/>
      <c r="F453" s="40"/>
      <c r="G453" s="40"/>
      <c r="H453" s="40"/>
      <c r="I453" s="40"/>
      <c r="J453" s="40">
        <v>1</v>
      </c>
      <c r="K453" s="62"/>
      <c r="L453" s="109"/>
      <c r="M453" s="46"/>
      <c r="N453" s="111"/>
      <c r="O453" s="119"/>
      <c r="P453" s="47">
        <v>1</v>
      </c>
      <c r="Q453" s="120"/>
      <c r="R453" s="119"/>
    </row>
    <row r="454" spans="1:33" ht="15.75" customHeight="1" x14ac:dyDescent="0.25">
      <c r="A454" s="39">
        <v>2001</v>
      </c>
      <c r="B454" s="40"/>
      <c r="C454" s="40"/>
      <c r="D454" s="40"/>
      <c r="E454" s="40"/>
      <c r="F454" s="40"/>
      <c r="G454" s="40"/>
      <c r="H454" s="40"/>
      <c r="I454" s="40"/>
      <c r="J454" s="40">
        <v>1</v>
      </c>
      <c r="K454" s="62">
        <v>1</v>
      </c>
      <c r="L454" s="109"/>
      <c r="M454" s="46"/>
      <c r="N454" s="111"/>
      <c r="O454" s="119"/>
      <c r="P454" s="47">
        <v>1</v>
      </c>
      <c r="Q454" s="120"/>
      <c r="R454" s="119"/>
    </row>
    <row r="455" spans="1:33" ht="15.75" customHeight="1" x14ac:dyDescent="0.25">
      <c r="A455" s="39">
        <v>2002</v>
      </c>
      <c r="B455" s="40"/>
      <c r="C455" s="40"/>
      <c r="D455" s="40"/>
      <c r="E455" s="40"/>
      <c r="F455" s="40"/>
      <c r="G455" s="40"/>
      <c r="H455" s="40"/>
      <c r="I455" s="40"/>
      <c r="J455" s="40"/>
      <c r="K455" s="62"/>
      <c r="L455" s="109"/>
      <c r="M455" s="46"/>
      <c r="N455" s="111"/>
      <c r="O455" s="46"/>
      <c r="P455" s="111"/>
      <c r="Q455" s="121"/>
      <c r="R455" s="119"/>
    </row>
    <row r="456" spans="1:33" ht="15.75" customHeight="1" x14ac:dyDescent="0.25">
      <c r="A456" s="39">
        <v>2101</v>
      </c>
      <c r="B456" s="40"/>
      <c r="C456" s="40"/>
      <c r="D456" s="40"/>
      <c r="E456" s="40"/>
      <c r="F456" s="40"/>
      <c r="G456" s="40"/>
      <c r="H456" s="40"/>
      <c r="I456" s="40"/>
      <c r="J456" s="40"/>
      <c r="K456" s="62"/>
      <c r="L456" s="109"/>
      <c r="M456" s="46"/>
      <c r="N456" s="111"/>
      <c r="O456" s="122" t="s">
        <v>53</v>
      </c>
      <c r="P456" s="123">
        <v>3</v>
      </c>
      <c r="Q456" s="124">
        <f>IF(SUM(K444:K456)=0,"",SUM(K444:K456))</f>
        <v>7</v>
      </c>
      <c r="R456" s="125" t="s">
        <v>10</v>
      </c>
    </row>
    <row r="457" spans="1:33" ht="15.75" customHeight="1" x14ac:dyDescent="0.25">
      <c r="A457" s="39">
        <v>2102</v>
      </c>
      <c r="B457" s="40"/>
      <c r="C457" s="40"/>
      <c r="D457" s="40"/>
      <c r="E457" s="40"/>
      <c r="F457" s="40"/>
      <c r="G457" s="40"/>
      <c r="H457" s="40"/>
      <c r="I457" s="40"/>
      <c r="J457" s="40"/>
      <c r="K457" s="62"/>
      <c r="L457" s="109"/>
      <c r="M457" s="46"/>
      <c r="N457" s="111"/>
      <c r="O457" s="126" t="s">
        <v>54</v>
      </c>
      <c r="P457" s="53">
        <f>IF(P456/B442=0,"",P456/B442)</f>
        <v>0.2</v>
      </c>
      <c r="Q457" s="127">
        <f>IF(P456/Q456=0,"",P456/Q456)</f>
        <v>0.42857142857142855</v>
      </c>
      <c r="R457" s="128" t="s">
        <v>55</v>
      </c>
    </row>
    <row r="458" spans="1:33" ht="15.75" customHeight="1" x14ac:dyDescent="0.25">
      <c r="A458" s="39">
        <v>2201</v>
      </c>
      <c r="B458" s="40"/>
      <c r="C458" s="40"/>
      <c r="D458" s="40"/>
      <c r="E458" s="40"/>
      <c r="F458" s="40"/>
      <c r="G458" s="40"/>
      <c r="H458" s="40"/>
      <c r="I458" s="40"/>
      <c r="J458" s="40"/>
      <c r="K458" s="62"/>
      <c r="L458" s="112"/>
      <c r="M458" s="113"/>
      <c r="N458" s="114"/>
      <c r="O458" s="83"/>
      <c r="P458" s="129"/>
      <c r="Q458" s="129"/>
      <c r="R458" s="130"/>
    </row>
    <row r="459" spans="1:33" ht="18" customHeight="1" x14ac:dyDescent="0.25">
      <c r="A459" s="24"/>
      <c r="B459" s="160" t="s">
        <v>79</v>
      </c>
      <c r="C459" s="160"/>
      <c r="D459" s="160"/>
      <c r="E459" s="160"/>
      <c r="F459" s="160"/>
      <c r="G459" s="160"/>
      <c r="H459" s="160"/>
      <c r="I459" s="160"/>
      <c r="J459" s="160"/>
      <c r="K459" s="59">
        <f>SUM(K442:K455)</f>
        <v>7</v>
      </c>
      <c r="L459" s="60">
        <f>IF(K450=0,"",K450/B442)</f>
        <v>0.33333333333333331</v>
      </c>
      <c r="M459" s="60">
        <f>IF(K459=0,"",K459/B442)</f>
        <v>0.46666666666666667</v>
      </c>
      <c r="N459" s="60">
        <f>IF(K450=0,"",M459-L459)</f>
        <v>0.13333333333333336</v>
      </c>
      <c r="O459" s="2"/>
      <c r="P459" s="1"/>
      <c r="Q459" s="27"/>
      <c r="R459" s="2"/>
    </row>
    <row r="460" spans="1:33" ht="12.75" customHeight="1" x14ac:dyDescent="0.2">
      <c r="L460" s="2"/>
      <c r="M460" s="2"/>
      <c r="O460" s="2"/>
    </row>
    <row r="461" spans="1:33" ht="12.75" customHeight="1" x14ac:dyDescent="0.2">
      <c r="L461" s="2"/>
      <c r="M461" s="2"/>
      <c r="O461" s="2"/>
    </row>
    <row r="462" spans="1:33" ht="26.25" customHeight="1" x14ac:dyDescent="0.4">
      <c r="A462" s="102"/>
      <c r="B462" s="161" t="s">
        <v>68</v>
      </c>
      <c r="C462" s="162"/>
      <c r="D462" s="162"/>
      <c r="E462" s="162"/>
      <c r="F462" s="162"/>
      <c r="G462" s="162"/>
      <c r="H462" s="162"/>
      <c r="I462" s="162"/>
      <c r="J462" s="162"/>
      <c r="K462" s="103" t="s">
        <v>66</v>
      </c>
      <c r="L462" s="2"/>
      <c r="M462" s="2"/>
      <c r="N462" s="1"/>
      <c r="O462" s="2"/>
      <c r="P462" s="1"/>
      <c r="Q462" s="1"/>
      <c r="R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20.25" customHeight="1" x14ac:dyDescent="0.2">
      <c r="A463" s="163" t="s">
        <v>9</v>
      </c>
      <c r="B463" s="164" t="s">
        <v>69</v>
      </c>
      <c r="C463" s="165"/>
      <c r="D463" s="165"/>
      <c r="E463" s="165"/>
      <c r="F463" s="165"/>
      <c r="G463" s="165"/>
      <c r="H463" s="165"/>
      <c r="I463" s="165"/>
      <c r="J463" s="166"/>
      <c r="K463" s="167" t="s">
        <v>10</v>
      </c>
      <c r="L463" s="159" t="s">
        <v>2</v>
      </c>
      <c r="M463" s="159" t="s">
        <v>3</v>
      </c>
      <c r="N463" s="169" t="s">
        <v>4</v>
      </c>
      <c r="O463" s="159" t="s">
        <v>5</v>
      </c>
      <c r="P463" s="157" t="s">
        <v>6</v>
      </c>
      <c r="Q463" s="157" t="s">
        <v>7</v>
      </c>
      <c r="R463" s="159" t="s">
        <v>8</v>
      </c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25">
      <c r="A464" s="158"/>
      <c r="B464" s="39" t="s">
        <v>70</v>
      </c>
      <c r="C464" s="39" t="s">
        <v>71</v>
      </c>
      <c r="D464" s="39" t="s">
        <v>72</v>
      </c>
      <c r="E464" s="39" t="s">
        <v>73</v>
      </c>
      <c r="F464" s="39" t="s">
        <v>74</v>
      </c>
      <c r="G464" s="39" t="s">
        <v>75</v>
      </c>
      <c r="H464" s="39" t="s">
        <v>76</v>
      </c>
      <c r="I464" s="39" t="s">
        <v>77</v>
      </c>
      <c r="J464" s="39" t="s">
        <v>78</v>
      </c>
      <c r="K464" s="168"/>
      <c r="L464" s="158"/>
      <c r="M464" s="158"/>
      <c r="N464" s="158"/>
      <c r="O464" s="158"/>
      <c r="P464" s="158"/>
      <c r="Q464" s="158"/>
      <c r="R464" s="158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25">
      <c r="A465" s="39">
        <v>1402</v>
      </c>
      <c r="B465" s="40">
        <v>32</v>
      </c>
      <c r="C465" s="40"/>
      <c r="D465" s="40"/>
      <c r="E465" s="40"/>
      <c r="F465" s="40"/>
      <c r="G465" s="40"/>
      <c r="H465" s="40"/>
      <c r="I465" s="40"/>
      <c r="J465" s="40"/>
      <c r="K465" s="62"/>
      <c r="L465" s="106"/>
      <c r="M465" s="107"/>
      <c r="N465" s="108"/>
      <c r="O465" s="115"/>
      <c r="P465" s="41">
        <f>B465</f>
        <v>32</v>
      </c>
      <c r="Q465" s="116"/>
      <c r="R465" s="115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25">
      <c r="A466" s="39">
        <v>1501</v>
      </c>
      <c r="B466" s="40"/>
      <c r="C466" s="40">
        <v>31</v>
      </c>
      <c r="D466" s="40"/>
      <c r="E466" s="40"/>
      <c r="F466" s="40"/>
      <c r="G466" s="40"/>
      <c r="H466" s="40"/>
      <c r="I466" s="40"/>
      <c r="J466" s="40"/>
      <c r="K466" s="62"/>
      <c r="L466" s="109"/>
      <c r="M466" s="46"/>
      <c r="N466" s="110"/>
      <c r="O466" s="42">
        <f>IF(C466=0,"",C466/B465)</f>
        <v>0.96875</v>
      </c>
      <c r="P466" s="43">
        <v>31</v>
      </c>
      <c r="Q466" s="117">
        <f t="shared" ref="Q466:Q473" si="46">IF(P466=0,"",P466/P465)</f>
        <v>0.96875</v>
      </c>
      <c r="R466" s="117">
        <f t="shared" ref="R466:R473" si="47">IF(P466=0,"",100%-Q466)</f>
        <v>3.125E-2</v>
      </c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25">
      <c r="A467" s="39">
        <v>1502</v>
      </c>
      <c r="B467" s="40"/>
      <c r="C467" s="40"/>
      <c r="D467" s="40">
        <v>30</v>
      </c>
      <c r="E467" s="40"/>
      <c r="F467" s="40"/>
      <c r="G467" s="40"/>
      <c r="H467" s="40"/>
      <c r="I467" s="40"/>
      <c r="J467" s="40"/>
      <c r="K467" s="62"/>
      <c r="L467" s="109"/>
      <c r="M467" s="46"/>
      <c r="N467" s="110"/>
      <c r="O467" s="42">
        <f>IF(D467=0,"",D467/C466)</f>
        <v>0.967741935483871</v>
      </c>
      <c r="P467" s="43">
        <v>30</v>
      </c>
      <c r="Q467" s="117">
        <f t="shared" si="46"/>
        <v>0.967741935483871</v>
      </c>
      <c r="R467" s="117">
        <f t="shared" si="47"/>
        <v>3.2258064516129004E-2</v>
      </c>
      <c r="S467" s="8">
        <f>P467/P465</f>
        <v>0.9375</v>
      </c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25">
      <c r="A468" s="39">
        <v>1601</v>
      </c>
      <c r="B468" s="40"/>
      <c r="C468" s="40"/>
      <c r="D468" s="40"/>
      <c r="E468" s="40">
        <v>17</v>
      </c>
      <c r="F468" s="40"/>
      <c r="G468" s="40"/>
      <c r="H468" s="40"/>
      <c r="I468" s="40"/>
      <c r="J468" s="40"/>
      <c r="K468" s="62"/>
      <c r="L468" s="109"/>
      <c r="M468" s="46"/>
      <c r="N468" s="110"/>
      <c r="O468" s="42">
        <f>IF(E468=0,"",E468/D467)</f>
        <v>0.56666666666666665</v>
      </c>
      <c r="P468" s="43">
        <v>28</v>
      </c>
      <c r="Q468" s="117">
        <f t="shared" si="46"/>
        <v>0.93333333333333335</v>
      </c>
      <c r="R468" s="117">
        <f t="shared" si="47"/>
        <v>6.6666666666666652E-2</v>
      </c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25">
      <c r="A469" s="39">
        <v>1602</v>
      </c>
      <c r="B469" s="40"/>
      <c r="C469" s="40"/>
      <c r="D469" s="40"/>
      <c r="E469" s="40"/>
      <c r="F469" s="40">
        <v>15</v>
      </c>
      <c r="G469" s="40"/>
      <c r="H469" s="40"/>
      <c r="I469" s="40"/>
      <c r="J469" s="40"/>
      <c r="K469" s="62"/>
      <c r="L469" s="109"/>
      <c r="M469" s="46"/>
      <c r="N469" s="110"/>
      <c r="O469" s="42">
        <f>IF(F469=0,"",F469/E468)</f>
        <v>0.88235294117647056</v>
      </c>
      <c r="P469" s="43">
        <v>28</v>
      </c>
      <c r="Q469" s="117">
        <f t="shared" si="46"/>
        <v>1</v>
      </c>
      <c r="R469" s="117">
        <f t="shared" si="47"/>
        <v>0</v>
      </c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25">
      <c r="A470" s="39">
        <v>1701</v>
      </c>
      <c r="B470" s="40"/>
      <c r="C470" s="40"/>
      <c r="D470" s="40"/>
      <c r="E470" s="40"/>
      <c r="F470" s="40"/>
      <c r="G470" s="40">
        <v>12</v>
      </c>
      <c r="H470" s="40"/>
      <c r="I470" s="40"/>
      <c r="J470" s="40"/>
      <c r="K470" s="62"/>
      <c r="L470" s="109"/>
      <c r="M470" s="46"/>
      <c r="N470" s="110"/>
      <c r="O470" s="42">
        <f>IF(G470=0,"",G470/F469)</f>
        <v>0.8</v>
      </c>
      <c r="P470" s="43">
        <v>26</v>
      </c>
      <c r="Q470" s="117">
        <f t="shared" si="46"/>
        <v>0.9285714285714286</v>
      </c>
      <c r="R470" s="117">
        <f t="shared" si="47"/>
        <v>7.1428571428571397E-2</v>
      </c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25">
      <c r="A471" s="39">
        <v>1702</v>
      </c>
      <c r="B471" s="40"/>
      <c r="C471" s="40"/>
      <c r="D471" s="40"/>
      <c r="E471" s="40"/>
      <c r="F471" s="40"/>
      <c r="G471" s="40"/>
      <c r="H471" s="40">
        <v>12</v>
      </c>
      <c r="I471" s="40"/>
      <c r="J471" s="40"/>
      <c r="K471" s="62"/>
      <c r="L471" s="109"/>
      <c r="M471" s="46"/>
      <c r="N471" s="110"/>
      <c r="O471" s="42">
        <f>IF(H471=0,"",H471/G470)</f>
        <v>1</v>
      </c>
      <c r="P471" s="43">
        <v>23</v>
      </c>
      <c r="Q471" s="117">
        <f t="shared" si="46"/>
        <v>0.88461538461538458</v>
      </c>
      <c r="R471" s="117">
        <f t="shared" si="47"/>
        <v>0.11538461538461542</v>
      </c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25">
      <c r="A472" s="39">
        <v>1801</v>
      </c>
      <c r="B472" s="40"/>
      <c r="C472" s="40"/>
      <c r="D472" s="40"/>
      <c r="E472" s="40"/>
      <c r="F472" s="40"/>
      <c r="G472" s="40"/>
      <c r="H472" s="40"/>
      <c r="I472" s="40">
        <v>17</v>
      </c>
      <c r="J472" s="40"/>
      <c r="K472" s="62"/>
      <c r="L472" s="109"/>
      <c r="M472" s="46"/>
      <c r="N472" s="110"/>
      <c r="O472" s="42">
        <f>IF(I472=0,"",I472/H471)</f>
        <v>1.4166666666666667</v>
      </c>
      <c r="P472" s="43">
        <v>23</v>
      </c>
      <c r="Q472" s="117">
        <f t="shared" si="46"/>
        <v>1</v>
      </c>
      <c r="R472" s="117">
        <f t="shared" si="47"/>
        <v>0</v>
      </c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25">
      <c r="A473" s="39">
        <v>1802</v>
      </c>
      <c r="B473" s="40"/>
      <c r="C473" s="40"/>
      <c r="D473" s="40"/>
      <c r="E473" s="40"/>
      <c r="F473" s="40"/>
      <c r="G473" s="40"/>
      <c r="H473" s="40"/>
      <c r="I473" s="40"/>
      <c r="J473" s="40">
        <v>15</v>
      </c>
      <c r="K473" s="62">
        <v>11</v>
      </c>
      <c r="L473" s="109"/>
      <c r="M473" s="46"/>
      <c r="N473" s="110"/>
      <c r="O473" s="45">
        <f>IF(J473=0,"",J473/I472)</f>
        <v>0.88235294117647056</v>
      </c>
      <c r="P473" s="43">
        <v>23</v>
      </c>
      <c r="Q473" s="45">
        <f t="shared" si="46"/>
        <v>1</v>
      </c>
      <c r="R473" s="45">
        <f t="shared" si="47"/>
        <v>0</v>
      </c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25">
      <c r="A474" s="39">
        <v>1901</v>
      </c>
      <c r="B474" s="40"/>
      <c r="C474" s="40"/>
      <c r="D474" s="40"/>
      <c r="E474" s="40"/>
      <c r="F474" s="40"/>
      <c r="G474" s="40"/>
      <c r="H474" s="40"/>
      <c r="I474" s="40"/>
      <c r="J474" s="40">
        <v>7</v>
      </c>
      <c r="K474" s="62">
        <v>5</v>
      </c>
      <c r="L474" s="109"/>
      <c r="M474" s="46"/>
      <c r="N474" s="111"/>
      <c r="O474" s="46"/>
      <c r="P474" s="43">
        <v>12</v>
      </c>
      <c r="Q474" s="46"/>
      <c r="R474" s="118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25">
      <c r="A475" s="39">
        <v>1902</v>
      </c>
      <c r="B475" s="40"/>
      <c r="C475" s="40"/>
      <c r="D475" s="40"/>
      <c r="E475" s="40"/>
      <c r="F475" s="40"/>
      <c r="G475" s="40"/>
      <c r="H475" s="40"/>
      <c r="I475" s="40"/>
      <c r="J475" s="40">
        <v>4</v>
      </c>
      <c r="K475" s="62"/>
      <c r="L475" s="109"/>
      <c r="M475" s="46"/>
      <c r="N475" s="111"/>
      <c r="O475" s="119"/>
      <c r="P475" s="47">
        <v>4</v>
      </c>
      <c r="Q475" s="120"/>
      <c r="R475" s="119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25">
      <c r="A476" s="39">
        <v>2001</v>
      </c>
      <c r="B476" s="40"/>
      <c r="C476" s="40"/>
      <c r="D476" s="40"/>
      <c r="E476" s="40"/>
      <c r="F476" s="40"/>
      <c r="G476" s="40"/>
      <c r="H476" s="40"/>
      <c r="I476" s="40"/>
      <c r="J476" s="40">
        <v>4</v>
      </c>
      <c r="K476" s="62">
        <v>3</v>
      </c>
      <c r="L476" s="109"/>
      <c r="M476" s="46"/>
      <c r="N476" s="111"/>
      <c r="O476" s="119"/>
      <c r="P476" s="133">
        <v>4</v>
      </c>
      <c r="Q476" s="120"/>
      <c r="R476" s="119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25">
      <c r="A477" s="39">
        <v>2002</v>
      </c>
      <c r="B477" s="40"/>
      <c r="C477" s="40"/>
      <c r="D477" s="40"/>
      <c r="E477" s="40"/>
      <c r="F477" s="40"/>
      <c r="G477" s="40"/>
      <c r="H477" s="40"/>
      <c r="I477" s="40"/>
      <c r="J477" s="40">
        <v>1</v>
      </c>
      <c r="K477" s="62"/>
      <c r="L477" s="109"/>
      <c r="M477" s="46"/>
      <c r="N477" s="111"/>
      <c r="O477" s="131"/>
      <c r="P477" s="134">
        <v>1</v>
      </c>
      <c r="Q477" s="132"/>
      <c r="R477" s="119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25">
      <c r="A478" s="39">
        <v>2101</v>
      </c>
      <c r="B478" s="40"/>
      <c r="C478" s="40"/>
      <c r="D478" s="40"/>
      <c r="E478" s="40"/>
      <c r="F478" s="40"/>
      <c r="G478" s="40"/>
      <c r="H478" s="40"/>
      <c r="I478" s="40"/>
      <c r="J478" s="40">
        <v>1</v>
      </c>
      <c r="K478" s="62"/>
      <c r="L478" s="109"/>
      <c r="M478" s="46"/>
      <c r="N478" s="111"/>
      <c r="O478" s="131"/>
      <c r="P478" s="134">
        <v>1</v>
      </c>
      <c r="Q478" s="132"/>
      <c r="R478" s="119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25">
      <c r="A479" s="39">
        <v>2102</v>
      </c>
      <c r="B479" s="40"/>
      <c r="C479" s="40"/>
      <c r="D479" s="40"/>
      <c r="E479" s="40"/>
      <c r="F479" s="40"/>
      <c r="G479" s="40"/>
      <c r="H479" s="40"/>
      <c r="I479" s="40"/>
      <c r="J479" s="40">
        <v>1</v>
      </c>
      <c r="K479" s="62"/>
      <c r="L479" s="109"/>
      <c r="M479" s="46"/>
      <c r="N479" s="111"/>
      <c r="O479" s="122" t="s">
        <v>53</v>
      </c>
      <c r="P479" s="110">
        <v>11</v>
      </c>
      <c r="Q479" s="124">
        <f>K482</f>
        <v>19</v>
      </c>
      <c r="R479" s="125" t="s">
        <v>10</v>
      </c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25">
      <c r="A480" s="39">
        <v>2201</v>
      </c>
      <c r="B480" s="40"/>
      <c r="C480" s="40"/>
      <c r="D480" s="40"/>
      <c r="E480" s="40"/>
      <c r="F480" s="40"/>
      <c r="G480" s="40"/>
      <c r="H480" s="40"/>
      <c r="I480" s="40"/>
      <c r="J480" s="40">
        <v>1</v>
      </c>
      <c r="K480" s="62">
        <v>1</v>
      </c>
      <c r="L480" s="109"/>
      <c r="M480" s="46"/>
      <c r="N480" s="111"/>
      <c r="O480" s="126" t="s">
        <v>54</v>
      </c>
      <c r="P480" s="53">
        <f>IF(P479/B465=0,"",P479/B465)</f>
        <v>0.34375</v>
      </c>
      <c r="Q480" s="127">
        <f>IF(P479/Q479=0,"",P479/Q479)</f>
        <v>0.57894736842105265</v>
      </c>
      <c r="R480" s="128" t="s">
        <v>55</v>
      </c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25">
      <c r="A481" s="39">
        <v>2202</v>
      </c>
      <c r="B481" s="40"/>
      <c r="C481" s="40"/>
      <c r="D481" s="40"/>
      <c r="E481" s="40"/>
      <c r="F481" s="40"/>
      <c r="G481" s="40"/>
      <c r="H481" s="40"/>
      <c r="I481" s="40"/>
      <c r="J481" s="40"/>
      <c r="K481" s="62"/>
      <c r="L481" s="112"/>
      <c r="M481" s="113"/>
      <c r="N481" s="114"/>
      <c r="O481" s="83"/>
      <c r="P481" s="129"/>
      <c r="Q481" s="129"/>
      <c r="R481" s="130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5">
      <c r="A482" s="24"/>
      <c r="B482" s="160" t="s">
        <v>79</v>
      </c>
      <c r="C482" s="160"/>
      <c r="D482" s="160"/>
      <c r="E482" s="160"/>
      <c r="F482" s="160"/>
      <c r="G482" s="160"/>
      <c r="H482" s="160"/>
      <c r="I482" s="160"/>
      <c r="J482" s="160"/>
      <c r="K482" s="59">
        <f>SUM(K465:K478)</f>
        <v>19</v>
      </c>
      <c r="L482" s="60">
        <f>IF(K473=0,"",K473/B465)</f>
        <v>0.34375</v>
      </c>
      <c r="M482" s="60">
        <f>IF(K482=0,"",K482/B465)</f>
        <v>0.59375</v>
      </c>
      <c r="N482" s="60">
        <f>IF(K473=0,"",M482-L482)</f>
        <v>0.25</v>
      </c>
      <c r="O482" s="2"/>
      <c r="P482" s="1"/>
      <c r="Q482" s="27"/>
      <c r="R482" s="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97"/>
      <c r="L483" s="2"/>
      <c r="M483" s="2"/>
      <c r="N483" s="1"/>
      <c r="O483" s="2"/>
      <c r="P483" s="61"/>
      <c r="Q483" s="27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97"/>
      <c r="L484" s="2"/>
      <c r="M484" s="2"/>
      <c r="N484" s="1"/>
      <c r="O484" s="2"/>
      <c r="P484" s="61"/>
      <c r="Q484" s="27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26.25" customHeight="1" x14ac:dyDescent="0.4">
      <c r="A485" s="102"/>
      <c r="B485" s="161" t="s">
        <v>68</v>
      </c>
      <c r="C485" s="162"/>
      <c r="D485" s="162"/>
      <c r="E485" s="162"/>
      <c r="F485" s="162"/>
      <c r="G485" s="162"/>
      <c r="H485" s="162"/>
      <c r="I485" s="162"/>
      <c r="J485" s="162"/>
      <c r="K485" s="103" t="s">
        <v>67</v>
      </c>
      <c r="L485" s="2"/>
      <c r="M485" s="2"/>
      <c r="N485" s="1"/>
      <c r="O485" s="2"/>
      <c r="P485" s="1"/>
      <c r="Q485" s="1"/>
      <c r="R485" s="1"/>
      <c r="T485" s="3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20.25" customHeight="1" x14ac:dyDescent="0.2">
      <c r="A486" s="163" t="s">
        <v>9</v>
      </c>
      <c r="B486" s="164" t="s">
        <v>69</v>
      </c>
      <c r="C486" s="165"/>
      <c r="D486" s="165"/>
      <c r="E486" s="165"/>
      <c r="F486" s="165"/>
      <c r="G486" s="165"/>
      <c r="H486" s="165"/>
      <c r="I486" s="165"/>
      <c r="J486" s="166"/>
      <c r="K486" s="167" t="s">
        <v>10</v>
      </c>
      <c r="L486" s="159" t="s">
        <v>2</v>
      </c>
      <c r="M486" s="159" t="s">
        <v>3</v>
      </c>
      <c r="N486" s="169" t="s">
        <v>4</v>
      </c>
      <c r="O486" s="159" t="s">
        <v>5</v>
      </c>
      <c r="P486" s="157" t="s">
        <v>6</v>
      </c>
      <c r="Q486" s="157" t="s">
        <v>7</v>
      </c>
      <c r="R486" s="159" t="s">
        <v>8</v>
      </c>
      <c r="T486" s="3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25">
      <c r="A487" s="158"/>
      <c r="B487" s="39" t="s">
        <v>70</v>
      </c>
      <c r="C487" s="39" t="s">
        <v>71</v>
      </c>
      <c r="D487" s="39" t="s">
        <v>72</v>
      </c>
      <c r="E487" s="39" t="s">
        <v>73</v>
      </c>
      <c r="F487" s="39" t="s">
        <v>74</v>
      </c>
      <c r="G487" s="39" t="s">
        <v>75</v>
      </c>
      <c r="H487" s="39" t="s">
        <v>76</v>
      </c>
      <c r="I487" s="39" t="s">
        <v>77</v>
      </c>
      <c r="J487" s="39" t="s">
        <v>78</v>
      </c>
      <c r="K487" s="168"/>
      <c r="L487" s="158"/>
      <c r="M487" s="158"/>
      <c r="N487" s="158"/>
      <c r="O487" s="158"/>
      <c r="P487" s="158"/>
      <c r="Q487" s="158"/>
      <c r="R487" s="158"/>
      <c r="T487" s="32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25">
      <c r="A488" s="39">
        <v>1501</v>
      </c>
      <c r="B488" s="40">
        <v>14</v>
      </c>
      <c r="C488" s="40"/>
      <c r="D488" s="40"/>
      <c r="E488" s="40"/>
      <c r="F488" s="40"/>
      <c r="G488" s="40"/>
      <c r="H488" s="40"/>
      <c r="I488" s="40"/>
      <c r="J488" s="40"/>
      <c r="K488" s="62"/>
      <c r="L488" s="106"/>
      <c r="M488" s="107"/>
      <c r="N488" s="108"/>
      <c r="O488" s="115"/>
      <c r="P488" s="41">
        <f>B488</f>
        <v>14</v>
      </c>
      <c r="Q488" s="116"/>
      <c r="R488" s="115"/>
      <c r="T488" s="32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25">
      <c r="A489" s="39">
        <v>1502</v>
      </c>
      <c r="B489" s="40"/>
      <c r="C489" s="40">
        <v>11</v>
      </c>
      <c r="D489" s="40"/>
      <c r="E489" s="40"/>
      <c r="F489" s="40"/>
      <c r="G489" s="40"/>
      <c r="H489" s="40"/>
      <c r="I489" s="40"/>
      <c r="J489" s="40"/>
      <c r="K489" s="62"/>
      <c r="L489" s="109"/>
      <c r="M489" s="46"/>
      <c r="N489" s="110"/>
      <c r="O489" s="42">
        <f>IF(C489=0,"",C489/B488)</f>
        <v>0.7857142857142857</v>
      </c>
      <c r="P489" s="43">
        <v>11</v>
      </c>
      <c r="Q489" s="117">
        <f t="shared" ref="Q489:Q496" si="48">IF(P489=0,"",P489/P488)</f>
        <v>0.7857142857142857</v>
      </c>
      <c r="R489" s="117">
        <f t="shared" ref="R489:R496" si="49">IF(P489=0,"",100%-Q489)</f>
        <v>0.2142857142857143</v>
      </c>
      <c r="T489" s="32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25">
      <c r="A490" s="39">
        <v>1601</v>
      </c>
      <c r="B490" s="40"/>
      <c r="C490" s="40"/>
      <c r="D490" s="40">
        <v>9</v>
      </c>
      <c r="E490" s="40"/>
      <c r="F490" s="40"/>
      <c r="G490" s="40"/>
      <c r="H490" s="40"/>
      <c r="I490" s="40"/>
      <c r="J490" s="40"/>
      <c r="K490" s="62"/>
      <c r="L490" s="109"/>
      <c r="M490" s="46"/>
      <c r="N490" s="110"/>
      <c r="O490" s="42">
        <f>IF(D490=0,"",D490/C489)</f>
        <v>0.81818181818181823</v>
      </c>
      <c r="P490" s="43">
        <v>9</v>
      </c>
      <c r="Q490" s="117">
        <f t="shared" si="48"/>
        <v>0.81818181818181823</v>
      </c>
      <c r="R490" s="117">
        <f t="shared" si="49"/>
        <v>0.18181818181818177</v>
      </c>
      <c r="S490" s="8">
        <f>P490/P488</f>
        <v>0.6428571428571429</v>
      </c>
      <c r="T490" s="32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25">
      <c r="A491" s="39">
        <v>1602</v>
      </c>
      <c r="B491" s="40"/>
      <c r="C491" s="40"/>
      <c r="D491" s="40"/>
      <c r="E491" s="40">
        <v>7</v>
      </c>
      <c r="F491" s="40"/>
      <c r="G491" s="40"/>
      <c r="H491" s="40"/>
      <c r="I491" s="40"/>
      <c r="J491" s="40"/>
      <c r="K491" s="62"/>
      <c r="L491" s="109"/>
      <c r="M491" s="46"/>
      <c r="N491" s="110"/>
      <c r="O491" s="42">
        <f>IF(E491=0,"",E491/D490)</f>
        <v>0.77777777777777779</v>
      </c>
      <c r="P491" s="43">
        <v>7</v>
      </c>
      <c r="Q491" s="117">
        <f t="shared" si="48"/>
        <v>0.77777777777777779</v>
      </c>
      <c r="R491" s="117">
        <f t="shared" si="49"/>
        <v>0.22222222222222221</v>
      </c>
      <c r="T491" s="32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25">
      <c r="A492" s="39">
        <v>1701</v>
      </c>
      <c r="B492" s="40"/>
      <c r="C492" s="40"/>
      <c r="D492" s="40"/>
      <c r="E492" s="40"/>
      <c r="F492" s="40">
        <v>7</v>
      </c>
      <c r="G492" s="40"/>
      <c r="H492" s="40"/>
      <c r="I492" s="40"/>
      <c r="J492" s="40"/>
      <c r="K492" s="62"/>
      <c r="L492" s="109"/>
      <c r="M492" s="46"/>
      <c r="N492" s="110"/>
      <c r="O492" s="42">
        <f>IF(F492=0,"",F492/E491)</f>
        <v>1</v>
      </c>
      <c r="P492" s="43">
        <v>7</v>
      </c>
      <c r="Q492" s="117">
        <f t="shared" si="48"/>
        <v>1</v>
      </c>
      <c r="R492" s="117">
        <f t="shared" si="49"/>
        <v>0</v>
      </c>
      <c r="T492" s="32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25">
      <c r="A493" s="39">
        <v>1702</v>
      </c>
      <c r="B493" s="40"/>
      <c r="C493" s="40"/>
      <c r="D493" s="40"/>
      <c r="E493" s="40"/>
      <c r="F493" s="40"/>
      <c r="G493" s="40">
        <v>7</v>
      </c>
      <c r="H493" s="40"/>
      <c r="I493" s="40"/>
      <c r="J493" s="40"/>
      <c r="K493" s="62"/>
      <c r="L493" s="109"/>
      <c r="M493" s="46"/>
      <c r="N493" s="110"/>
      <c r="O493" s="42">
        <f>IF(G493=0,"",G493/F492)</f>
        <v>1</v>
      </c>
      <c r="P493" s="43">
        <v>7</v>
      </c>
      <c r="Q493" s="117">
        <f t="shared" si="48"/>
        <v>1</v>
      </c>
      <c r="R493" s="117">
        <f t="shared" si="49"/>
        <v>0</v>
      </c>
      <c r="T493" s="32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25">
      <c r="A494" s="39">
        <v>1801</v>
      </c>
      <c r="B494" s="40"/>
      <c r="C494" s="40"/>
      <c r="D494" s="40"/>
      <c r="E494" s="40"/>
      <c r="F494" s="40"/>
      <c r="G494" s="40"/>
      <c r="H494" s="40">
        <v>7</v>
      </c>
      <c r="I494" s="40"/>
      <c r="J494" s="40"/>
      <c r="K494" s="62"/>
      <c r="L494" s="109"/>
      <c r="M494" s="46"/>
      <c r="N494" s="110"/>
      <c r="O494" s="42">
        <f>IF(H494=0,"",H494/G493)</f>
        <v>1</v>
      </c>
      <c r="P494" s="43">
        <v>7</v>
      </c>
      <c r="Q494" s="117">
        <f t="shared" si="48"/>
        <v>1</v>
      </c>
      <c r="R494" s="117">
        <f t="shared" si="49"/>
        <v>0</v>
      </c>
      <c r="T494" s="32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25">
      <c r="A495" s="39">
        <v>1802</v>
      </c>
      <c r="B495" s="40"/>
      <c r="C495" s="40"/>
      <c r="D495" s="40"/>
      <c r="E495" s="40"/>
      <c r="F495" s="40"/>
      <c r="G495" s="40"/>
      <c r="H495" s="40"/>
      <c r="I495" s="40">
        <v>7</v>
      </c>
      <c r="J495" s="40"/>
      <c r="K495" s="62"/>
      <c r="L495" s="109"/>
      <c r="M495" s="46"/>
      <c r="N495" s="110"/>
      <c r="O495" s="42">
        <f>IF(I495=0,"",I495/H494)</f>
        <v>1</v>
      </c>
      <c r="P495" s="43">
        <v>7</v>
      </c>
      <c r="Q495" s="117">
        <f t="shared" si="48"/>
        <v>1</v>
      </c>
      <c r="R495" s="117">
        <f t="shared" si="49"/>
        <v>0</v>
      </c>
      <c r="T495" s="32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25">
      <c r="A496" s="39">
        <v>1901</v>
      </c>
      <c r="B496" s="40"/>
      <c r="C496" s="40"/>
      <c r="D496" s="40"/>
      <c r="E496" s="40"/>
      <c r="F496" s="40"/>
      <c r="G496" s="40"/>
      <c r="H496" s="40"/>
      <c r="I496" s="40"/>
      <c r="J496" s="40">
        <v>7</v>
      </c>
      <c r="K496" s="62">
        <v>4</v>
      </c>
      <c r="L496" s="109"/>
      <c r="M496" s="46"/>
      <c r="N496" s="110"/>
      <c r="O496" s="45">
        <f>IF(J496=0,"",J496/I495)</f>
        <v>1</v>
      </c>
      <c r="P496" s="43">
        <v>7</v>
      </c>
      <c r="Q496" s="45">
        <f t="shared" si="48"/>
        <v>1</v>
      </c>
      <c r="R496" s="45">
        <f t="shared" si="49"/>
        <v>0</v>
      </c>
      <c r="T496" s="32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25">
      <c r="A497" s="39">
        <v>1902</v>
      </c>
      <c r="B497" s="40"/>
      <c r="C497" s="40"/>
      <c r="D497" s="40"/>
      <c r="E497" s="40"/>
      <c r="F497" s="40"/>
      <c r="G497" s="40"/>
      <c r="H497" s="40"/>
      <c r="I497" s="40"/>
      <c r="J497" s="40">
        <v>2</v>
      </c>
      <c r="K497" s="62">
        <v>1</v>
      </c>
      <c r="L497" s="109"/>
      <c r="M497" s="46"/>
      <c r="N497" s="111"/>
      <c r="O497" s="46"/>
      <c r="P497" s="43">
        <v>3</v>
      </c>
      <c r="Q497" s="46"/>
      <c r="R497" s="118"/>
      <c r="T497" s="32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25">
      <c r="A498" s="39">
        <v>2001</v>
      </c>
      <c r="B498" s="40"/>
      <c r="C498" s="40"/>
      <c r="D498" s="40"/>
      <c r="E498" s="40"/>
      <c r="F498" s="40"/>
      <c r="G498" s="40"/>
      <c r="H498" s="40"/>
      <c r="I498" s="40"/>
      <c r="J498" s="40">
        <v>2</v>
      </c>
      <c r="K498" s="62">
        <v>2</v>
      </c>
      <c r="L498" s="109"/>
      <c r="M498" s="46"/>
      <c r="N498" s="111"/>
      <c r="O498" s="119"/>
      <c r="P498" s="47">
        <v>2</v>
      </c>
      <c r="Q498" s="120"/>
      <c r="R498" s="119"/>
      <c r="T498" s="32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25">
      <c r="A499" s="39">
        <v>2002</v>
      </c>
      <c r="B499" s="40"/>
      <c r="C499" s="40"/>
      <c r="D499" s="40"/>
      <c r="E499" s="40"/>
      <c r="F499" s="40"/>
      <c r="G499" s="40"/>
      <c r="H499" s="40"/>
      <c r="I499" s="40"/>
      <c r="J499" s="40"/>
      <c r="K499" s="62"/>
      <c r="L499" s="109"/>
      <c r="M499" s="46"/>
      <c r="N499" s="111"/>
      <c r="O499" s="119"/>
      <c r="P499" s="47"/>
      <c r="Q499" s="120"/>
      <c r="R499" s="119"/>
      <c r="T499" s="32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25">
      <c r="A500" s="39">
        <v>2101</v>
      </c>
      <c r="B500" s="40"/>
      <c r="C500" s="40"/>
      <c r="D500" s="40"/>
      <c r="E500" s="40"/>
      <c r="F500" s="40"/>
      <c r="G500" s="40"/>
      <c r="H500" s="40"/>
      <c r="I500" s="40"/>
      <c r="J500" s="40"/>
      <c r="K500" s="62"/>
      <c r="L500" s="109"/>
      <c r="M500" s="46"/>
      <c r="N500" s="111"/>
      <c r="O500" s="119"/>
      <c r="P500" s="47"/>
      <c r="Q500" s="120"/>
      <c r="R500" s="119"/>
      <c r="T500" s="32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25">
      <c r="A501" s="39">
        <v>2102</v>
      </c>
      <c r="B501" s="40"/>
      <c r="C501" s="40"/>
      <c r="D501" s="40"/>
      <c r="E501" s="40"/>
      <c r="F501" s="40"/>
      <c r="G501" s="40"/>
      <c r="H501" s="40"/>
      <c r="I501" s="40"/>
      <c r="J501" s="40"/>
      <c r="K501" s="62"/>
      <c r="L501" s="109"/>
      <c r="M501" s="46"/>
      <c r="N501" s="111"/>
      <c r="O501" s="46"/>
      <c r="P501" s="111"/>
      <c r="Q501" s="121"/>
      <c r="R501" s="119"/>
      <c r="T501" s="32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25">
      <c r="A502" s="39">
        <v>2201</v>
      </c>
      <c r="B502" s="40"/>
      <c r="C502" s="40"/>
      <c r="D502" s="40"/>
      <c r="E502" s="40"/>
      <c r="F502" s="40"/>
      <c r="G502" s="40"/>
      <c r="H502" s="40"/>
      <c r="I502" s="40"/>
      <c r="J502" s="40"/>
      <c r="K502" s="62"/>
      <c r="L502" s="109"/>
      <c r="M502" s="46"/>
      <c r="N502" s="111"/>
      <c r="O502" s="122" t="s">
        <v>53</v>
      </c>
      <c r="P502" s="123">
        <v>4</v>
      </c>
      <c r="Q502" s="124">
        <f>IF(SUM(K490:K502)=0,"",SUM(K490:K502))</f>
        <v>7</v>
      </c>
      <c r="R502" s="125" t="s">
        <v>10</v>
      </c>
      <c r="T502" s="32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25">
      <c r="A503" s="39">
        <v>2202</v>
      </c>
      <c r="B503" s="40"/>
      <c r="C503" s="40"/>
      <c r="D503" s="40"/>
      <c r="E503" s="40"/>
      <c r="F503" s="40"/>
      <c r="G503" s="40"/>
      <c r="H503" s="40"/>
      <c r="I503" s="40"/>
      <c r="J503" s="40"/>
      <c r="K503" s="62"/>
      <c r="L503" s="109"/>
      <c r="M503" s="46"/>
      <c r="N503" s="111"/>
      <c r="O503" s="126" t="s">
        <v>54</v>
      </c>
      <c r="P503" s="53">
        <f>IF(P502/B488=0,"",P502/B488)</f>
        <v>0.2857142857142857</v>
      </c>
      <c r="Q503" s="127">
        <f>IF(P502/Q502=0,"",P502/Q502)</f>
        <v>0.5714285714285714</v>
      </c>
      <c r="R503" s="128" t="s">
        <v>55</v>
      </c>
      <c r="T503" s="32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25">
      <c r="A504" s="39">
        <v>2301</v>
      </c>
      <c r="B504" s="40"/>
      <c r="C504" s="40"/>
      <c r="D504" s="40"/>
      <c r="E504" s="40"/>
      <c r="F504" s="40"/>
      <c r="G504" s="40"/>
      <c r="H504" s="40"/>
      <c r="I504" s="40"/>
      <c r="J504" s="40"/>
      <c r="K504" s="62"/>
      <c r="L504" s="112"/>
      <c r="M504" s="113"/>
      <c r="N504" s="114"/>
      <c r="O504" s="83"/>
      <c r="P504" s="129"/>
      <c r="Q504" s="129"/>
      <c r="R504" s="130"/>
      <c r="T504" s="32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5">
      <c r="A505" s="24"/>
      <c r="B505" s="160" t="s">
        <v>79</v>
      </c>
      <c r="C505" s="160"/>
      <c r="D505" s="160"/>
      <c r="E505" s="160"/>
      <c r="F505" s="160"/>
      <c r="G505" s="160"/>
      <c r="H505" s="160"/>
      <c r="I505" s="160"/>
      <c r="J505" s="160"/>
      <c r="K505" s="59">
        <f>SUM(K488:K501)</f>
        <v>7</v>
      </c>
      <c r="L505" s="60">
        <f>IF(K496=0,"",K496/B488)</f>
        <v>0.2857142857142857</v>
      </c>
      <c r="M505" s="60">
        <f>IF(K505=0,"",K505/B488)</f>
        <v>0.5</v>
      </c>
      <c r="N505" s="60">
        <f>IF(K496=0,"",M505-L505)</f>
        <v>0.2142857142857143</v>
      </c>
      <c r="O505" s="2"/>
      <c r="P505" s="1"/>
      <c r="Q505" s="27"/>
      <c r="R505" s="2"/>
      <c r="T505" s="32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">
      <c r="A506" s="24"/>
      <c r="B506" s="1"/>
      <c r="C506" s="1"/>
      <c r="D506" s="1"/>
      <c r="E506" s="1"/>
      <c r="F506" s="1"/>
      <c r="G506" s="1"/>
      <c r="H506" s="1"/>
      <c r="I506" s="1"/>
      <c r="J506" s="1"/>
      <c r="K506" s="97"/>
      <c r="L506" s="2"/>
      <c r="M506" s="2"/>
      <c r="N506" s="1"/>
      <c r="O506" s="2"/>
      <c r="P506" s="61"/>
      <c r="Q506" s="27"/>
      <c r="R506" s="2"/>
      <c r="S506" s="1"/>
      <c r="T506" s="32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">
      <c r="A507" s="24"/>
      <c r="B507" s="1"/>
      <c r="C507" s="1"/>
      <c r="D507" s="1"/>
      <c r="E507" s="1"/>
      <c r="F507" s="1"/>
      <c r="G507" s="1"/>
      <c r="H507" s="1"/>
      <c r="I507" s="1"/>
      <c r="J507" s="1"/>
      <c r="K507" s="97"/>
      <c r="L507" s="2"/>
      <c r="M507" s="2"/>
      <c r="N507" s="1"/>
      <c r="O507" s="2"/>
      <c r="P507" s="61"/>
      <c r="Q507" s="27"/>
      <c r="R507" s="2"/>
      <c r="S507" s="1"/>
      <c r="T507" s="32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26.25" customHeight="1" x14ac:dyDescent="0.4">
      <c r="A508" s="102"/>
      <c r="B508" s="161" t="s">
        <v>68</v>
      </c>
      <c r="C508" s="162"/>
      <c r="D508" s="162"/>
      <c r="E508" s="162"/>
      <c r="F508" s="162"/>
      <c r="G508" s="162"/>
      <c r="H508" s="162"/>
      <c r="I508" s="162"/>
      <c r="J508" s="162"/>
      <c r="K508" s="103" t="s">
        <v>80</v>
      </c>
      <c r="L508" s="57"/>
      <c r="M508" s="57"/>
      <c r="N508" s="1"/>
      <c r="O508" s="2"/>
      <c r="P508" s="1"/>
      <c r="Q508" s="1"/>
      <c r="R508" s="1"/>
    </row>
    <row r="509" spans="1:33" ht="20.25" customHeight="1" x14ac:dyDescent="0.2">
      <c r="A509" s="163" t="s">
        <v>9</v>
      </c>
      <c r="B509" s="164" t="s">
        <v>69</v>
      </c>
      <c r="C509" s="165"/>
      <c r="D509" s="165"/>
      <c r="E509" s="165"/>
      <c r="F509" s="165"/>
      <c r="G509" s="165"/>
      <c r="H509" s="165"/>
      <c r="I509" s="165"/>
      <c r="J509" s="166"/>
      <c r="K509" s="167" t="s">
        <v>10</v>
      </c>
      <c r="L509" s="159" t="s">
        <v>2</v>
      </c>
      <c r="M509" s="159" t="s">
        <v>3</v>
      </c>
      <c r="N509" s="169" t="s">
        <v>4</v>
      </c>
      <c r="O509" s="159" t="s">
        <v>5</v>
      </c>
      <c r="P509" s="157" t="s">
        <v>6</v>
      </c>
      <c r="Q509" s="157" t="s">
        <v>7</v>
      </c>
      <c r="R509" s="159" t="s">
        <v>8</v>
      </c>
    </row>
    <row r="510" spans="1:33" ht="15.75" customHeight="1" x14ac:dyDescent="0.25">
      <c r="A510" s="158"/>
      <c r="B510" s="39" t="s">
        <v>70</v>
      </c>
      <c r="C510" s="39" t="s">
        <v>71</v>
      </c>
      <c r="D510" s="39" t="s">
        <v>72</v>
      </c>
      <c r="E510" s="39" t="s">
        <v>73</v>
      </c>
      <c r="F510" s="39" t="s">
        <v>74</v>
      </c>
      <c r="G510" s="39" t="s">
        <v>75</v>
      </c>
      <c r="H510" s="39" t="s">
        <v>76</v>
      </c>
      <c r="I510" s="39" t="s">
        <v>77</v>
      </c>
      <c r="J510" s="39" t="s">
        <v>78</v>
      </c>
      <c r="K510" s="168"/>
      <c r="L510" s="158"/>
      <c r="M510" s="158"/>
      <c r="N510" s="158"/>
      <c r="O510" s="158"/>
      <c r="P510" s="158"/>
      <c r="Q510" s="158"/>
      <c r="R510" s="158"/>
    </row>
    <row r="511" spans="1:33" ht="15.75" customHeight="1" x14ac:dyDescent="0.25">
      <c r="A511" s="39">
        <v>1502</v>
      </c>
      <c r="B511" s="40">
        <v>30</v>
      </c>
      <c r="C511" s="40"/>
      <c r="D511" s="40"/>
      <c r="E511" s="40"/>
      <c r="F511" s="40"/>
      <c r="G511" s="40"/>
      <c r="H511" s="40"/>
      <c r="I511" s="40"/>
      <c r="J511" s="40"/>
      <c r="K511" s="62"/>
      <c r="L511" s="106"/>
      <c r="M511" s="107"/>
      <c r="N511" s="108"/>
      <c r="O511" s="115"/>
      <c r="P511" s="41">
        <f>B511</f>
        <v>30</v>
      </c>
      <c r="Q511" s="116"/>
      <c r="R511" s="115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25">
      <c r="A512" s="39">
        <v>1601</v>
      </c>
      <c r="B512" s="40"/>
      <c r="C512" s="40">
        <v>24</v>
      </c>
      <c r="D512" s="40"/>
      <c r="E512" s="40"/>
      <c r="F512" s="40"/>
      <c r="G512" s="40"/>
      <c r="H512" s="40"/>
      <c r="I512" s="40"/>
      <c r="J512" s="40"/>
      <c r="K512" s="62"/>
      <c r="L512" s="109"/>
      <c r="M512" s="46"/>
      <c r="N512" s="110"/>
      <c r="O512" s="42">
        <f>IF(C512=0,"",C512/B511)</f>
        <v>0.8</v>
      </c>
      <c r="P512" s="43">
        <v>24</v>
      </c>
      <c r="Q512" s="117">
        <f t="shared" ref="Q512:Q519" si="50">IF(P512=0,"",P512/P511)</f>
        <v>0.8</v>
      </c>
      <c r="R512" s="117">
        <f t="shared" ref="R512:R519" si="51">IF(P512=0,"",100%-Q512)</f>
        <v>0.19999999999999996</v>
      </c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25">
      <c r="A513" s="39">
        <v>1602</v>
      </c>
      <c r="B513" s="40"/>
      <c r="C513" s="40"/>
      <c r="D513" s="40">
        <v>17</v>
      </c>
      <c r="E513" s="40"/>
      <c r="F513" s="40"/>
      <c r="G513" s="40"/>
      <c r="H513" s="40"/>
      <c r="I513" s="40"/>
      <c r="J513" s="40"/>
      <c r="K513" s="62"/>
      <c r="L513" s="109"/>
      <c r="M513" s="46"/>
      <c r="N513" s="110"/>
      <c r="O513" s="42">
        <f>IF(D513=0,"",D513/C512)</f>
        <v>0.70833333333333337</v>
      </c>
      <c r="P513" s="43">
        <v>21</v>
      </c>
      <c r="Q513" s="117">
        <f t="shared" si="50"/>
        <v>0.875</v>
      </c>
      <c r="R513" s="117">
        <f t="shared" si="51"/>
        <v>0.125</v>
      </c>
      <c r="S513" s="8">
        <f>P513/P511</f>
        <v>0.7</v>
      </c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25">
      <c r="A514" s="39">
        <v>1701</v>
      </c>
      <c r="B514" s="40"/>
      <c r="C514" s="40"/>
      <c r="D514" s="40"/>
      <c r="E514" s="40">
        <v>13</v>
      </c>
      <c r="F514" s="40"/>
      <c r="G514" s="40"/>
      <c r="H514" s="40"/>
      <c r="I514" s="40"/>
      <c r="J514" s="40"/>
      <c r="K514" s="62"/>
      <c r="L514" s="109"/>
      <c r="M514" s="46"/>
      <c r="N514" s="110"/>
      <c r="O514" s="42">
        <f>IF(E514=0,"",E514/D513)</f>
        <v>0.76470588235294112</v>
      </c>
      <c r="P514" s="43">
        <v>20</v>
      </c>
      <c r="Q514" s="117">
        <f t="shared" si="50"/>
        <v>0.95238095238095233</v>
      </c>
      <c r="R514" s="117">
        <f t="shared" si="51"/>
        <v>4.7619047619047672E-2</v>
      </c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25">
      <c r="A515" s="39">
        <v>1702</v>
      </c>
      <c r="B515" s="40"/>
      <c r="C515" s="40"/>
      <c r="D515" s="40"/>
      <c r="E515" s="40"/>
      <c r="F515" s="40">
        <v>12</v>
      </c>
      <c r="G515" s="40"/>
      <c r="H515" s="40"/>
      <c r="I515" s="40"/>
      <c r="J515" s="40"/>
      <c r="K515" s="62"/>
      <c r="L515" s="109"/>
      <c r="M515" s="46"/>
      <c r="N515" s="110"/>
      <c r="O515" s="42">
        <f>IF(F515=0,"",F515/E514)</f>
        <v>0.92307692307692313</v>
      </c>
      <c r="P515" s="43">
        <v>16</v>
      </c>
      <c r="Q515" s="117">
        <f t="shared" si="50"/>
        <v>0.8</v>
      </c>
      <c r="R515" s="117">
        <f t="shared" si="51"/>
        <v>0.19999999999999996</v>
      </c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25">
      <c r="A516" s="39">
        <v>1801</v>
      </c>
      <c r="B516" s="40"/>
      <c r="C516" s="40"/>
      <c r="D516" s="40"/>
      <c r="E516" s="40"/>
      <c r="F516" s="40"/>
      <c r="G516" s="40">
        <v>10</v>
      </c>
      <c r="H516" s="40"/>
      <c r="I516" s="40"/>
      <c r="J516" s="40"/>
      <c r="K516" s="62"/>
      <c r="L516" s="109"/>
      <c r="M516" s="46"/>
      <c r="N516" s="110"/>
      <c r="O516" s="42">
        <f>IF(G516=0,"",G516/F515)</f>
        <v>0.83333333333333337</v>
      </c>
      <c r="P516" s="43">
        <v>15</v>
      </c>
      <c r="Q516" s="117">
        <f t="shared" si="50"/>
        <v>0.9375</v>
      </c>
      <c r="R516" s="117">
        <f t="shared" si="51"/>
        <v>6.25E-2</v>
      </c>
      <c r="T516" s="8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25">
      <c r="A517" s="39">
        <v>1802</v>
      </c>
      <c r="B517" s="40"/>
      <c r="C517" s="40"/>
      <c r="D517" s="40"/>
      <c r="E517" s="40"/>
      <c r="F517" s="40"/>
      <c r="G517" s="40"/>
      <c r="H517" s="40">
        <v>9</v>
      </c>
      <c r="I517" s="40"/>
      <c r="J517" s="40"/>
      <c r="K517" s="62"/>
      <c r="L517" s="109"/>
      <c r="M517" s="46"/>
      <c r="N517" s="110"/>
      <c r="O517" s="42">
        <f>IF(H517=0,"",H517/G516)</f>
        <v>0.9</v>
      </c>
      <c r="P517" s="43">
        <v>14</v>
      </c>
      <c r="Q517" s="117">
        <f t="shared" si="50"/>
        <v>0.93333333333333335</v>
      </c>
      <c r="R517" s="117">
        <f t="shared" si="51"/>
        <v>6.6666666666666652E-2</v>
      </c>
    </row>
    <row r="518" spans="1:33" ht="15.75" customHeight="1" x14ac:dyDescent="0.25">
      <c r="A518" s="39">
        <v>1901</v>
      </c>
      <c r="B518" s="40"/>
      <c r="C518" s="40"/>
      <c r="D518" s="40"/>
      <c r="E518" s="40"/>
      <c r="F518" s="40"/>
      <c r="G518" s="40"/>
      <c r="H518" s="40"/>
      <c r="I518" s="40">
        <v>9</v>
      </c>
      <c r="J518" s="40"/>
      <c r="K518" s="62"/>
      <c r="L518" s="109"/>
      <c r="M518" s="46"/>
      <c r="N518" s="110"/>
      <c r="O518" s="42">
        <f>IF(I518=0,"",I518/H517)</f>
        <v>1</v>
      </c>
      <c r="P518" s="43">
        <v>14</v>
      </c>
      <c r="Q518" s="117">
        <f t="shared" si="50"/>
        <v>1</v>
      </c>
      <c r="R518" s="117">
        <f t="shared" si="51"/>
        <v>0</v>
      </c>
    </row>
    <row r="519" spans="1:33" ht="15.75" customHeight="1" x14ac:dyDescent="0.25">
      <c r="A519" s="39">
        <v>1902</v>
      </c>
      <c r="B519" s="40"/>
      <c r="C519" s="40"/>
      <c r="D519" s="40"/>
      <c r="E519" s="40"/>
      <c r="F519" s="40"/>
      <c r="G519" s="40"/>
      <c r="H519" s="40"/>
      <c r="I519" s="40"/>
      <c r="J519" s="40">
        <v>9</v>
      </c>
      <c r="K519" s="62">
        <v>7</v>
      </c>
      <c r="L519" s="109"/>
      <c r="M519" s="46"/>
      <c r="N519" s="110"/>
      <c r="O519" s="45">
        <f>IF(J519=0,"",J519/I518)</f>
        <v>1</v>
      </c>
      <c r="P519" s="43">
        <v>13</v>
      </c>
      <c r="Q519" s="45">
        <f t="shared" si="50"/>
        <v>0.9285714285714286</v>
      </c>
      <c r="R519" s="45">
        <f t="shared" si="51"/>
        <v>7.1428571428571397E-2</v>
      </c>
    </row>
    <row r="520" spans="1:33" ht="15.75" customHeight="1" x14ac:dyDescent="0.25">
      <c r="A520" s="39">
        <v>2001</v>
      </c>
      <c r="B520" s="40"/>
      <c r="C520" s="40"/>
      <c r="D520" s="40"/>
      <c r="E520" s="40"/>
      <c r="F520" s="40"/>
      <c r="G520" s="40"/>
      <c r="H520" s="40"/>
      <c r="I520" s="40"/>
      <c r="J520" s="40">
        <v>5</v>
      </c>
      <c r="K520" s="62">
        <v>5</v>
      </c>
      <c r="L520" s="109"/>
      <c r="M520" s="46"/>
      <c r="N520" s="111"/>
      <c r="O520" s="46"/>
      <c r="P520" s="43">
        <v>6</v>
      </c>
      <c r="Q520" s="46"/>
      <c r="R520" s="118"/>
    </row>
    <row r="521" spans="1:33" ht="15.75" customHeight="1" x14ac:dyDescent="0.25">
      <c r="A521" s="39">
        <v>2002</v>
      </c>
      <c r="B521" s="40"/>
      <c r="C521" s="40"/>
      <c r="D521" s="40"/>
      <c r="E521" s="40"/>
      <c r="F521" s="40"/>
      <c r="G521" s="40"/>
      <c r="H521" s="40"/>
      <c r="I521" s="40"/>
      <c r="J521" s="40">
        <v>1</v>
      </c>
      <c r="K521" s="62">
        <v>1</v>
      </c>
      <c r="L521" s="109"/>
      <c r="M521" s="46"/>
      <c r="N521" s="111"/>
      <c r="O521" s="119"/>
      <c r="P521" s="47">
        <v>1</v>
      </c>
      <c r="Q521" s="120"/>
      <c r="R521" s="119"/>
    </row>
    <row r="522" spans="1:33" ht="15.75" customHeight="1" x14ac:dyDescent="0.25">
      <c r="A522" s="39">
        <v>2101</v>
      </c>
      <c r="B522" s="40"/>
      <c r="C522" s="40"/>
      <c r="D522" s="40"/>
      <c r="E522" s="40"/>
      <c r="F522" s="40"/>
      <c r="G522" s="40"/>
      <c r="H522" s="40"/>
      <c r="I522" s="40"/>
      <c r="J522" s="40"/>
      <c r="K522" s="62"/>
      <c r="L522" s="109"/>
      <c r="M522" s="46"/>
      <c r="N522" s="111"/>
      <c r="O522" s="119"/>
      <c r="P522" s="47"/>
      <c r="Q522" s="120"/>
      <c r="R522" s="119"/>
    </row>
    <row r="523" spans="1:33" ht="15.75" customHeight="1" x14ac:dyDescent="0.25">
      <c r="A523" s="39">
        <v>2102</v>
      </c>
      <c r="B523" s="40"/>
      <c r="C523" s="40"/>
      <c r="D523" s="40"/>
      <c r="E523" s="40"/>
      <c r="F523" s="40"/>
      <c r="G523" s="40"/>
      <c r="H523" s="40"/>
      <c r="I523" s="40"/>
      <c r="J523" s="40"/>
      <c r="K523" s="62"/>
      <c r="L523" s="109"/>
      <c r="M523" s="46"/>
      <c r="N523" s="111"/>
      <c r="O523" s="119"/>
      <c r="P523" s="47"/>
      <c r="Q523" s="120"/>
      <c r="R523" s="119"/>
    </row>
    <row r="524" spans="1:33" ht="15.75" customHeight="1" x14ac:dyDescent="0.25">
      <c r="A524" s="39">
        <v>2201</v>
      </c>
      <c r="B524" s="40"/>
      <c r="C524" s="40"/>
      <c r="D524" s="40"/>
      <c r="E524" s="40"/>
      <c r="F524" s="40"/>
      <c r="G524" s="40"/>
      <c r="H524" s="40"/>
      <c r="I524" s="40"/>
      <c r="J524" s="40"/>
      <c r="K524" s="62"/>
      <c r="L524" s="109"/>
      <c r="M524" s="46"/>
      <c r="N524" s="111"/>
      <c r="O524" s="46"/>
      <c r="P524" s="111"/>
      <c r="Q524" s="121"/>
      <c r="R524" s="119"/>
    </row>
    <row r="525" spans="1:33" ht="15.75" customHeight="1" x14ac:dyDescent="0.25">
      <c r="A525" s="39">
        <v>2202</v>
      </c>
      <c r="B525" s="40"/>
      <c r="C525" s="40"/>
      <c r="D525" s="40"/>
      <c r="E525" s="40"/>
      <c r="F525" s="40"/>
      <c r="G525" s="40"/>
      <c r="H525" s="40"/>
      <c r="I525" s="40"/>
      <c r="J525" s="40"/>
      <c r="K525" s="62"/>
      <c r="L525" s="109"/>
      <c r="M525" s="46"/>
      <c r="N525" s="111"/>
      <c r="O525" s="122" t="s">
        <v>53</v>
      </c>
      <c r="P525" s="123">
        <v>9</v>
      </c>
      <c r="Q525" s="124">
        <f>IF(SUM(K513:K525)=0,"",SUM(K513:K525))</f>
        <v>13</v>
      </c>
      <c r="R525" s="125" t="s">
        <v>10</v>
      </c>
    </row>
    <row r="526" spans="1:33" ht="15.75" customHeight="1" x14ac:dyDescent="0.25">
      <c r="A526" s="39">
        <v>2301</v>
      </c>
      <c r="B526" s="40"/>
      <c r="C526" s="40"/>
      <c r="D526" s="40"/>
      <c r="E526" s="40"/>
      <c r="F526" s="40"/>
      <c r="G526" s="40"/>
      <c r="H526" s="40"/>
      <c r="I526" s="40"/>
      <c r="J526" s="40"/>
      <c r="K526" s="62"/>
      <c r="L526" s="109"/>
      <c r="M526" s="46"/>
      <c r="N526" s="111"/>
      <c r="O526" s="126" t="s">
        <v>54</v>
      </c>
      <c r="P526" s="53">
        <f>IF(P525/B511=0,"",P525/B511)</f>
        <v>0.3</v>
      </c>
      <c r="Q526" s="127">
        <f>IF(P525/Q525=0,"",P525/Q525)</f>
        <v>0.69230769230769229</v>
      </c>
      <c r="R526" s="128" t="s">
        <v>55</v>
      </c>
    </row>
    <row r="527" spans="1:33" ht="15.75" customHeight="1" x14ac:dyDescent="0.25">
      <c r="A527" s="39">
        <v>2302</v>
      </c>
      <c r="B527" s="40"/>
      <c r="C527" s="40"/>
      <c r="D527" s="40"/>
      <c r="E527" s="40"/>
      <c r="F527" s="40"/>
      <c r="G527" s="40"/>
      <c r="H527" s="40"/>
      <c r="I527" s="40"/>
      <c r="J527" s="40"/>
      <c r="K527" s="62"/>
      <c r="L527" s="112"/>
      <c r="M527" s="113"/>
      <c r="N527" s="114"/>
      <c r="O527" s="83"/>
      <c r="P527" s="129"/>
      <c r="Q527" s="129"/>
      <c r="R527" s="130"/>
    </row>
    <row r="528" spans="1:33" ht="18" customHeight="1" x14ac:dyDescent="0.25">
      <c r="A528" s="24"/>
      <c r="B528" s="160" t="s">
        <v>79</v>
      </c>
      <c r="C528" s="160"/>
      <c r="D528" s="160"/>
      <c r="E528" s="160"/>
      <c r="F528" s="160"/>
      <c r="G528" s="160"/>
      <c r="H528" s="160"/>
      <c r="I528" s="160"/>
      <c r="J528" s="160"/>
      <c r="K528" s="59">
        <f>SUM(K511:K524)</f>
        <v>13</v>
      </c>
      <c r="L528" s="60">
        <f>IF(K519=0,"",K519/B511)</f>
        <v>0.23333333333333334</v>
      </c>
      <c r="M528" s="60">
        <f>IF(K528=0,"",K528/B511)</f>
        <v>0.43333333333333335</v>
      </c>
      <c r="N528" s="60">
        <f>IF(K519=0,"",M528-L528)</f>
        <v>0.2</v>
      </c>
      <c r="O528" s="2"/>
      <c r="P528" s="1"/>
      <c r="Q528" s="27"/>
      <c r="R528" s="2"/>
    </row>
    <row r="529" spans="1:19" ht="12.75" customHeight="1" x14ac:dyDescent="0.2">
      <c r="L529" s="2"/>
      <c r="M529" s="2"/>
      <c r="O529" s="2"/>
    </row>
    <row r="530" spans="1:19" ht="12.75" customHeight="1" x14ac:dyDescent="0.2">
      <c r="L530" s="2"/>
      <c r="M530" s="2"/>
      <c r="O530" s="2"/>
    </row>
    <row r="531" spans="1:19" ht="26.25" customHeight="1" x14ac:dyDescent="0.4">
      <c r="A531" s="102"/>
      <c r="B531" s="161" t="s">
        <v>68</v>
      </c>
      <c r="C531" s="162"/>
      <c r="D531" s="162"/>
      <c r="E531" s="162"/>
      <c r="F531" s="162"/>
      <c r="G531" s="162"/>
      <c r="H531" s="162"/>
      <c r="I531" s="162"/>
      <c r="J531" s="162"/>
      <c r="K531" s="103" t="s">
        <v>81</v>
      </c>
      <c r="L531" s="57"/>
      <c r="M531" s="57"/>
      <c r="N531" s="1"/>
      <c r="O531" s="2"/>
      <c r="P531" s="1"/>
      <c r="Q531" s="1"/>
      <c r="R531" s="1"/>
    </row>
    <row r="532" spans="1:19" ht="20.25" customHeight="1" x14ac:dyDescent="0.2">
      <c r="A532" s="163" t="s">
        <v>9</v>
      </c>
      <c r="B532" s="164" t="s">
        <v>69</v>
      </c>
      <c r="C532" s="165"/>
      <c r="D532" s="165"/>
      <c r="E532" s="165"/>
      <c r="F532" s="165"/>
      <c r="G532" s="165"/>
      <c r="H532" s="165"/>
      <c r="I532" s="165"/>
      <c r="J532" s="166"/>
      <c r="K532" s="167" t="s">
        <v>10</v>
      </c>
      <c r="L532" s="159" t="s">
        <v>2</v>
      </c>
      <c r="M532" s="159" t="s">
        <v>3</v>
      </c>
      <c r="N532" s="169" t="s">
        <v>4</v>
      </c>
      <c r="O532" s="159" t="s">
        <v>5</v>
      </c>
      <c r="P532" s="157" t="s">
        <v>6</v>
      </c>
      <c r="Q532" s="157" t="s">
        <v>7</v>
      </c>
      <c r="R532" s="159" t="s">
        <v>8</v>
      </c>
    </row>
    <row r="533" spans="1:19" ht="15.75" customHeight="1" x14ac:dyDescent="0.25">
      <c r="A533" s="158"/>
      <c r="B533" s="39" t="s">
        <v>70</v>
      </c>
      <c r="C533" s="39" t="s">
        <v>71</v>
      </c>
      <c r="D533" s="39" t="s">
        <v>72</v>
      </c>
      <c r="E533" s="39" t="s">
        <v>73</v>
      </c>
      <c r="F533" s="39" t="s">
        <v>74</v>
      </c>
      <c r="G533" s="39" t="s">
        <v>75</v>
      </c>
      <c r="H533" s="39" t="s">
        <v>76</v>
      </c>
      <c r="I533" s="39" t="s">
        <v>77</v>
      </c>
      <c r="J533" s="39" t="s">
        <v>78</v>
      </c>
      <c r="K533" s="168"/>
      <c r="L533" s="158"/>
      <c r="M533" s="158"/>
      <c r="N533" s="158"/>
      <c r="O533" s="158"/>
      <c r="P533" s="158"/>
      <c r="Q533" s="158"/>
      <c r="R533" s="158"/>
    </row>
    <row r="534" spans="1:19" ht="15.75" customHeight="1" x14ac:dyDescent="0.25">
      <c r="A534" s="39">
        <v>1601</v>
      </c>
      <c r="B534" s="40">
        <v>15</v>
      </c>
      <c r="C534" s="40"/>
      <c r="D534" s="40"/>
      <c r="E534" s="40"/>
      <c r="F534" s="40"/>
      <c r="G534" s="40"/>
      <c r="H534" s="40"/>
      <c r="I534" s="40"/>
      <c r="J534" s="40"/>
      <c r="K534" s="62"/>
      <c r="L534" s="106"/>
      <c r="M534" s="107"/>
      <c r="N534" s="108"/>
      <c r="O534" s="115"/>
      <c r="P534" s="41">
        <f>B534</f>
        <v>15</v>
      </c>
      <c r="Q534" s="116"/>
      <c r="R534" s="115"/>
    </row>
    <row r="535" spans="1:19" ht="15.75" customHeight="1" x14ac:dyDescent="0.25">
      <c r="A535" s="39">
        <v>1602</v>
      </c>
      <c r="B535" s="40"/>
      <c r="C535" s="40">
        <v>12</v>
      </c>
      <c r="D535" s="40"/>
      <c r="E535" s="40"/>
      <c r="F535" s="40"/>
      <c r="G535" s="40"/>
      <c r="H535" s="40"/>
      <c r="I535" s="40"/>
      <c r="J535" s="40"/>
      <c r="K535" s="62"/>
      <c r="L535" s="109"/>
      <c r="M535" s="46"/>
      <c r="N535" s="110"/>
      <c r="O535" s="42">
        <f>IF(C535=0,"",C535/B534)</f>
        <v>0.8</v>
      </c>
      <c r="P535" s="43">
        <v>13</v>
      </c>
      <c r="Q535" s="117">
        <f t="shared" ref="Q535:Q542" si="52">IF(P535=0,"",P535/P534)</f>
        <v>0.8666666666666667</v>
      </c>
      <c r="R535" s="117">
        <f t="shared" ref="R535:R542" si="53">IF(P535=0,"",100%-Q535)</f>
        <v>0.1333333333333333</v>
      </c>
    </row>
    <row r="536" spans="1:19" ht="15.75" customHeight="1" x14ac:dyDescent="0.25">
      <c r="A536" s="39">
        <v>1701</v>
      </c>
      <c r="B536" s="40"/>
      <c r="C536" s="40"/>
      <c r="D536" s="40">
        <v>11</v>
      </c>
      <c r="E536" s="40"/>
      <c r="F536" s="40"/>
      <c r="G536" s="40"/>
      <c r="H536" s="40"/>
      <c r="I536" s="40"/>
      <c r="J536" s="40"/>
      <c r="K536" s="62"/>
      <c r="L536" s="109"/>
      <c r="M536" s="46"/>
      <c r="N536" s="110"/>
      <c r="O536" s="42">
        <f>IF(D536=0,"",D536/C535)</f>
        <v>0.91666666666666663</v>
      </c>
      <c r="P536" s="43">
        <v>13</v>
      </c>
      <c r="Q536" s="117">
        <f t="shared" si="52"/>
        <v>1</v>
      </c>
      <c r="R536" s="117">
        <f t="shared" si="53"/>
        <v>0</v>
      </c>
      <c r="S536" s="8">
        <f>P536/P534</f>
        <v>0.8666666666666667</v>
      </c>
    </row>
    <row r="537" spans="1:19" ht="15.75" customHeight="1" x14ac:dyDescent="0.25">
      <c r="A537" s="39">
        <v>1702</v>
      </c>
      <c r="B537" s="40"/>
      <c r="C537" s="40"/>
      <c r="D537" s="40"/>
      <c r="E537" s="40">
        <v>8</v>
      </c>
      <c r="F537" s="40"/>
      <c r="G537" s="40"/>
      <c r="H537" s="40"/>
      <c r="I537" s="40"/>
      <c r="J537" s="40"/>
      <c r="K537" s="62"/>
      <c r="L537" s="109"/>
      <c r="M537" s="46"/>
      <c r="N537" s="110"/>
      <c r="O537" s="42">
        <f>IF(E537=0,"",E537/D536)</f>
        <v>0.72727272727272729</v>
      </c>
      <c r="P537" s="43">
        <v>13</v>
      </c>
      <c r="Q537" s="117">
        <f t="shared" si="52"/>
        <v>1</v>
      </c>
      <c r="R537" s="117">
        <f t="shared" si="53"/>
        <v>0</v>
      </c>
    </row>
    <row r="538" spans="1:19" ht="15.75" customHeight="1" x14ac:dyDescent="0.25">
      <c r="A538" s="39">
        <v>1801</v>
      </c>
      <c r="B538" s="40"/>
      <c r="C538" s="40"/>
      <c r="D538" s="40"/>
      <c r="E538" s="40"/>
      <c r="F538" s="40">
        <v>8</v>
      </c>
      <c r="G538" s="40"/>
      <c r="H538" s="40"/>
      <c r="I538" s="40"/>
      <c r="J538" s="40"/>
      <c r="K538" s="62"/>
      <c r="L538" s="109"/>
      <c r="M538" s="46"/>
      <c r="N538" s="110"/>
      <c r="O538" s="42">
        <f>IF(F538=0,"",F538/E537)</f>
        <v>1</v>
      </c>
      <c r="P538" s="43">
        <v>11</v>
      </c>
      <c r="Q538" s="117">
        <f t="shared" si="52"/>
        <v>0.84615384615384615</v>
      </c>
      <c r="R538" s="117">
        <f t="shared" si="53"/>
        <v>0.15384615384615385</v>
      </c>
    </row>
    <row r="539" spans="1:19" ht="15.75" customHeight="1" x14ac:dyDescent="0.25">
      <c r="A539" s="39">
        <v>1802</v>
      </c>
      <c r="B539" s="40"/>
      <c r="C539" s="40"/>
      <c r="D539" s="40"/>
      <c r="E539" s="40"/>
      <c r="F539" s="40"/>
      <c r="G539" s="40">
        <v>8</v>
      </c>
      <c r="H539" s="40"/>
      <c r="I539" s="40"/>
      <c r="J539" s="40"/>
      <c r="K539" s="62"/>
      <c r="L539" s="109"/>
      <c r="M539" s="46"/>
      <c r="N539" s="110"/>
      <c r="O539" s="42">
        <f>IF(G539=0,"",G539/F538)</f>
        <v>1</v>
      </c>
      <c r="P539" s="43">
        <v>8</v>
      </c>
      <c r="Q539" s="117">
        <f t="shared" si="52"/>
        <v>0.72727272727272729</v>
      </c>
      <c r="R539" s="117">
        <f t="shared" si="53"/>
        <v>0.27272727272727271</v>
      </c>
    </row>
    <row r="540" spans="1:19" ht="15.75" customHeight="1" x14ac:dyDescent="0.25">
      <c r="A540" s="39">
        <v>1901</v>
      </c>
      <c r="B540" s="40"/>
      <c r="C540" s="40"/>
      <c r="D540" s="40"/>
      <c r="E540" s="40"/>
      <c r="F540" s="40"/>
      <c r="G540" s="40"/>
      <c r="H540" s="40">
        <v>8</v>
      </c>
      <c r="I540" s="40"/>
      <c r="J540" s="40"/>
      <c r="K540" s="62"/>
      <c r="L540" s="109"/>
      <c r="M540" s="46"/>
      <c r="N540" s="110"/>
      <c r="O540" s="42">
        <f>IF(H540=0,"",H540/G539)</f>
        <v>1</v>
      </c>
      <c r="P540" s="43">
        <v>8</v>
      </c>
      <c r="Q540" s="117">
        <f t="shared" si="52"/>
        <v>1</v>
      </c>
      <c r="R540" s="117">
        <f t="shared" si="53"/>
        <v>0</v>
      </c>
    </row>
    <row r="541" spans="1:19" ht="15.75" customHeight="1" x14ac:dyDescent="0.25">
      <c r="A541" s="39">
        <v>1902</v>
      </c>
      <c r="B541" s="40"/>
      <c r="C541" s="40"/>
      <c r="D541" s="40"/>
      <c r="E541" s="40"/>
      <c r="F541" s="40"/>
      <c r="G541" s="40"/>
      <c r="H541" s="40"/>
      <c r="I541" s="40">
        <v>8</v>
      </c>
      <c r="J541" s="40"/>
      <c r="K541" s="62"/>
      <c r="L541" s="109"/>
      <c r="M541" s="46"/>
      <c r="N541" s="110"/>
      <c r="O541" s="42">
        <f>IF(I541=0,"",I541/H540)</f>
        <v>1</v>
      </c>
      <c r="P541" s="43">
        <v>8</v>
      </c>
      <c r="Q541" s="117">
        <f t="shared" si="52"/>
        <v>1</v>
      </c>
      <c r="R541" s="117">
        <f t="shared" si="53"/>
        <v>0</v>
      </c>
    </row>
    <row r="542" spans="1:19" ht="15.75" customHeight="1" x14ac:dyDescent="0.25">
      <c r="A542" s="39">
        <v>2001</v>
      </c>
      <c r="B542" s="40"/>
      <c r="C542" s="40"/>
      <c r="D542" s="40"/>
      <c r="E542" s="40"/>
      <c r="F542" s="40"/>
      <c r="G542" s="40"/>
      <c r="H542" s="40"/>
      <c r="I542" s="40"/>
      <c r="J542" s="40">
        <v>8</v>
      </c>
      <c r="K542" s="62">
        <v>5</v>
      </c>
      <c r="L542" s="109"/>
      <c r="M542" s="46"/>
      <c r="N542" s="110"/>
      <c r="O542" s="45">
        <f>IF(J542=0,"",J542/I541)</f>
        <v>1</v>
      </c>
      <c r="P542" s="43">
        <v>8</v>
      </c>
      <c r="Q542" s="45">
        <f t="shared" si="52"/>
        <v>1</v>
      </c>
      <c r="R542" s="45">
        <f t="shared" si="53"/>
        <v>0</v>
      </c>
    </row>
    <row r="543" spans="1:19" ht="15.75" customHeight="1" x14ac:dyDescent="0.25">
      <c r="A543" s="39">
        <v>2002</v>
      </c>
      <c r="B543" s="40"/>
      <c r="C543" s="40"/>
      <c r="D543" s="40"/>
      <c r="E543" s="40"/>
      <c r="F543" s="40"/>
      <c r="G543" s="40"/>
      <c r="H543" s="40"/>
      <c r="I543" s="40"/>
      <c r="J543" s="40">
        <v>3</v>
      </c>
      <c r="K543" s="62">
        <v>3</v>
      </c>
      <c r="L543" s="109"/>
      <c r="M543" s="46"/>
      <c r="N543" s="111"/>
      <c r="O543" s="46"/>
      <c r="P543" s="43">
        <v>3</v>
      </c>
      <c r="Q543" s="46"/>
      <c r="R543" s="118"/>
    </row>
    <row r="544" spans="1:19" ht="15.75" customHeight="1" x14ac:dyDescent="0.25">
      <c r="A544" s="39">
        <v>2101</v>
      </c>
      <c r="B544" s="40"/>
      <c r="C544" s="40"/>
      <c r="D544" s="40"/>
      <c r="E544" s="40"/>
      <c r="F544" s="40"/>
      <c r="G544" s="40"/>
      <c r="H544" s="40"/>
      <c r="I544" s="40"/>
      <c r="J544" s="40"/>
      <c r="K544" s="62"/>
      <c r="L544" s="109"/>
      <c r="M544" s="46"/>
      <c r="N544" s="111"/>
      <c r="O544" s="119"/>
      <c r="P544" s="47"/>
      <c r="Q544" s="120"/>
      <c r="R544" s="119"/>
    </row>
    <row r="545" spans="1:19" ht="15.75" customHeight="1" x14ac:dyDescent="0.25">
      <c r="A545" s="39">
        <v>2102</v>
      </c>
      <c r="B545" s="40"/>
      <c r="C545" s="40"/>
      <c r="D545" s="40"/>
      <c r="E545" s="40"/>
      <c r="F545" s="40"/>
      <c r="G545" s="40"/>
      <c r="H545" s="40"/>
      <c r="I545" s="40"/>
      <c r="J545" s="40"/>
      <c r="K545" s="62"/>
      <c r="L545" s="109"/>
      <c r="M545" s="46"/>
      <c r="N545" s="111"/>
      <c r="O545" s="119"/>
      <c r="P545" s="47"/>
      <c r="Q545" s="120"/>
      <c r="R545" s="119"/>
    </row>
    <row r="546" spans="1:19" ht="15.75" customHeight="1" x14ac:dyDescent="0.25">
      <c r="A546" s="39">
        <v>2201</v>
      </c>
      <c r="B546" s="40"/>
      <c r="C546" s="40"/>
      <c r="D546" s="40"/>
      <c r="E546" s="40"/>
      <c r="F546" s="40"/>
      <c r="G546" s="40"/>
      <c r="H546" s="40"/>
      <c r="I546" s="40"/>
      <c r="J546" s="40"/>
      <c r="K546" s="62"/>
      <c r="L546" s="109"/>
      <c r="M546" s="46"/>
      <c r="N546" s="111"/>
      <c r="O546" s="119"/>
      <c r="P546" s="47"/>
      <c r="Q546" s="120"/>
      <c r="R546" s="119"/>
    </row>
    <row r="547" spans="1:19" ht="15.75" customHeight="1" x14ac:dyDescent="0.25">
      <c r="A547" s="39">
        <v>2202</v>
      </c>
      <c r="B547" s="40"/>
      <c r="C547" s="40"/>
      <c r="D547" s="40"/>
      <c r="E547" s="40"/>
      <c r="F547" s="40"/>
      <c r="G547" s="40"/>
      <c r="H547" s="40"/>
      <c r="I547" s="40"/>
      <c r="J547" s="40"/>
      <c r="K547" s="62"/>
      <c r="L547" s="109"/>
      <c r="M547" s="46"/>
      <c r="N547" s="111"/>
      <c r="O547" s="46"/>
      <c r="P547" s="111"/>
      <c r="Q547" s="121"/>
      <c r="R547" s="119"/>
    </row>
    <row r="548" spans="1:19" ht="15.75" customHeight="1" x14ac:dyDescent="0.25">
      <c r="A548" s="39">
        <v>2301</v>
      </c>
      <c r="B548" s="40"/>
      <c r="C548" s="40"/>
      <c r="D548" s="40"/>
      <c r="E548" s="40"/>
      <c r="F548" s="40"/>
      <c r="G548" s="40"/>
      <c r="H548" s="40"/>
      <c r="I548" s="40"/>
      <c r="J548" s="40"/>
      <c r="K548" s="62"/>
      <c r="L548" s="109"/>
      <c r="M548" s="46"/>
      <c r="N548" s="111"/>
      <c r="O548" s="122" t="s">
        <v>53</v>
      </c>
      <c r="P548" s="123">
        <v>6</v>
      </c>
      <c r="Q548" s="124">
        <f>IF(SUM(K536:K548)=0,"",SUM(K536:K548))</f>
        <v>8</v>
      </c>
      <c r="R548" s="125" t="s">
        <v>10</v>
      </c>
    </row>
    <row r="549" spans="1:19" ht="15.75" customHeight="1" x14ac:dyDescent="0.25">
      <c r="A549" s="39">
        <v>2302</v>
      </c>
      <c r="B549" s="40"/>
      <c r="C549" s="40"/>
      <c r="D549" s="40"/>
      <c r="E549" s="40"/>
      <c r="F549" s="40"/>
      <c r="G549" s="40"/>
      <c r="H549" s="40"/>
      <c r="I549" s="40"/>
      <c r="J549" s="40"/>
      <c r="K549" s="62"/>
      <c r="L549" s="109"/>
      <c r="M549" s="46"/>
      <c r="N549" s="111"/>
      <c r="O549" s="126" t="s">
        <v>54</v>
      </c>
      <c r="P549" s="53">
        <f>IF(P548/B534=0,"",P548/B534)</f>
        <v>0.4</v>
      </c>
      <c r="Q549" s="127">
        <f>IF(P548/Q548=0,"",P548/Q548)</f>
        <v>0.75</v>
      </c>
      <c r="R549" s="128" t="s">
        <v>55</v>
      </c>
    </row>
    <row r="550" spans="1:19" ht="15.75" customHeight="1" x14ac:dyDescent="0.25">
      <c r="A550" s="39">
        <v>2401</v>
      </c>
      <c r="B550" s="40"/>
      <c r="C550" s="40"/>
      <c r="D550" s="40"/>
      <c r="E550" s="40"/>
      <c r="F550" s="40"/>
      <c r="G550" s="40"/>
      <c r="H550" s="40"/>
      <c r="I550" s="40"/>
      <c r="J550" s="40"/>
      <c r="K550" s="62"/>
      <c r="L550" s="112"/>
      <c r="M550" s="113"/>
      <c r="N550" s="114"/>
      <c r="O550" s="83"/>
      <c r="P550" s="129"/>
      <c r="Q550" s="129"/>
      <c r="R550" s="130"/>
    </row>
    <row r="551" spans="1:19" ht="18" customHeight="1" x14ac:dyDescent="0.25">
      <c r="A551" s="24"/>
      <c r="B551" s="160" t="s">
        <v>79</v>
      </c>
      <c r="C551" s="160"/>
      <c r="D551" s="160"/>
      <c r="E551" s="160"/>
      <c r="F551" s="160"/>
      <c r="G551" s="160"/>
      <c r="H551" s="160"/>
      <c r="I551" s="160"/>
      <c r="J551" s="160"/>
      <c r="K551" s="59">
        <f>SUM(K534:K547)</f>
        <v>8</v>
      </c>
      <c r="L551" s="60">
        <f>IF(K542=0,"",K542/B534)</f>
        <v>0.33333333333333331</v>
      </c>
      <c r="M551" s="60">
        <f>IF(K551=0,"",K551/B534)</f>
        <v>0.53333333333333333</v>
      </c>
      <c r="N551" s="60">
        <f>IF(K542=0,"",M551-L551)</f>
        <v>0.2</v>
      </c>
      <c r="O551" s="2"/>
      <c r="P551" s="1"/>
      <c r="Q551" s="27"/>
      <c r="R551" s="2"/>
    </row>
    <row r="552" spans="1:19" ht="12.75" customHeight="1" x14ac:dyDescent="0.2">
      <c r="L552" s="2"/>
      <c r="M552" s="2"/>
      <c r="O552" s="2"/>
    </row>
    <row r="553" spans="1:19" ht="12.75" customHeight="1" x14ac:dyDescent="0.2">
      <c r="L553" s="2"/>
      <c r="M553" s="2"/>
      <c r="O553" s="2"/>
    </row>
    <row r="554" spans="1:19" ht="26.25" customHeight="1" x14ac:dyDescent="0.4">
      <c r="A554" s="102"/>
      <c r="B554" s="161" t="s">
        <v>68</v>
      </c>
      <c r="C554" s="162"/>
      <c r="D554" s="162"/>
      <c r="E554" s="162"/>
      <c r="F554" s="162"/>
      <c r="G554" s="162"/>
      <c r="H554" s="162"/>
      <c r="I554" s="162"/>
      <c r="J554" s="162"/>
      <c r="K554" s="103" t="s">
        <v>82</v>
      </c>
      <c r="L554" s="57"/>
      <c r="M554" s="57"/>
      <c r="N554" s="1"/>
      <c r="O554" s="2"/>
      <c r="P554" s="1"/>
      <c r="Q554" s="1"/>
      <c r="R554" s="1"/>
    </row>
    <row r="555" spans="1:19" ht="20.25" customHeight="1" x14ac:dyDescent="0.2">
      <c r="A555" s="163" t="s">
        <v>9</v>
      </c>
      <c r="B555" s="164" t="s">
        <v>69</v>
      </c>
      <c r="C555" s="165"/>
      <c r="D555" s="165"/>
      <c r="E555" s="165"/>
      <c r="F555" s="165"/>
      <c r="G555" s="165"/>
      <c r="H555" s="165"/>
      <c r="I555" s="165"/>
      <c r="J555" s="166"/>
      <c r="K555" s="167" t="s">
        <v>10</v>
      </c>
      <c r="L555" s="159" t="s">
        <v>2</v>
      </c>
      <c r="M555" s="159" t="s">
        <v>3</v>
      </c>
      <c r="N555" s="169" t="s">
        <v>4</v>
      </c>
      <c r="O555" s="159" t="s">
        <v>5</v>
      </c>
      <c r="P555" s="157" t="s">
        <v>6</v>
      </c>
      <c r="Q555" s="157" t="s">
        <v>7</v>
      </c>
      <c r="R555" s="159" t="s">
        <v>8</v>
      </c>
    </row>
    <row r="556" spans="1:19" ht="15.75" customHeight="1" x14ac:dyDescent="0.25">
      <c r="A556" s="158"/>
      <c r="B556" s="39" t="s">
        <v>70</v>
      </c>
      <c r="C556" s="39" t="s">
        <v>71</v>
      </c>
      <c r="D556" s="39" t="s">
        <v>72</v>
      </c>
      <c r="E556" s="39" t="s">
        <v>73</v>
      </c>
      <c r="F556" s="39" t="s">
        <v>74</v>
      </c>
      <c r="G556" s="39" t="s">
        <v>75</v>
      </c>
      <c r="H556" s="39" t="s">
        <v>76</v>
      </c>
      <c r="I556" s="39" t="s">
        <v>77</v>
      </c>
      <c r="J556" s="39" t="s">
        <v>78</v>
      </c>
      <c r="K556" s="168"/>
      <c r="L556" s="158"/>
      <c r="M556" s="158"/>
      <c r="N556" s="158"/>
      <c r="O556" s="158"/>
      <c r="P556" s="158"/>
      <c r="Q556" s="158"/>
      <c r="R556" s="158"/>
    </row>
    <row r="557" spans="1:19" ht="15.75" customHeight="1" x14ac:dyDescent="0.25">
      <c r="A557" s="39">
        <v>1602</v>
      </c>
      <c r="B557" s="40">
        <v>46</v>
      </c>
      <c r="C557" s="40"/>
      <c r="D557" s="40"/>
      <c r="E557" s="40"/>
      <c r="F557" s="40"/>
      <c r="G557" s="40"/>
      <c r="H557" s="40"/>
      <c r="I557" s="40"/>
      <c r="J557" s="40"/>
      <c r="K557" s="62"/>
      <c r="L557" s="106"/>
      <c r="M557" s="107"/>
      <c r="N557" s="108"/>
      <c r="O557" s="115"/>
      <c r="P557" s="41">
        <f>B557</f>
        <v>46</v>
      </c>
      <c r="Q557" s="116"/>
      <c r="R557" s="115"/>
    </row>
    <row r="558" spans="1:19" ht="15.75" customHeight="1" x14ac:dyDescent="0.25">
      <c r="A558" s="39">
        <v>1701</v>
      </c>
      <c r="B558" s="40"/>
      <c r="C558" s="40">
        <v>37</v>
      </c>
      <c r="D558" s="40"/>
      <c r="E558" s="40"/>
      <c r="F558" s="40"/>
      <c r="G558" s="40"/>
      <c r="H558" s="40"/>
      <c r="I558" s="40"/>
      <c r="J558" s="40"/>
      <c r="K558" s="62"/>
      <c r="L558" s="109"/>
      <c r="M558" s="46"/>
      <c r="N558" s="110"/>
      <c r="O558" s="42">
        <f>IF(C558=0,"",C558/B557)</f>
        <v>0.80434782608695654</v>
      </c>
      <c r="P558" s="43">
        <v>37</v>
      </c>
      <c r="Q558" s="117">
        <f t="shared" ref="Q558:Q565" si="54">IF(P558=0,"",P558/P557)</f>
        <v>0.80434782608695654</v>
      </c>
      <c r="R558" s="117">
        <f t="shared" ref="R558:R565" si="55">IF(P558=0,"",100%-Q558)</f>
        <v>0.19565217391304346</v>
      </c>
    </row>
    <row r="559" spans="1:19" ht="15.75" customHeight="1" x14ac:dyDescent="0.25">
      <c r="A559" s="39">
        <v>1702</v>
      </c>
      <c r="B559" s="40"/>
      <c r="C559" s="40"/>
      <c r="D559" s="40">
        <v>30</v>
      </c>
      <c r="E559" s="40"/>
      <c r="F559" s="40"/>
      <c r="G559" s="40"/>
      <c r="H559" s="40"/>
      <c r="I559" s="40"/>
      <c r="J559" s="40"/>
      <c r="K559" s="62"/>
      <c r="L559" s="109"/>
      <c r="M559" s="46"/>
      <c r="N559" s="110"/>
      <c r="O559" s="42">
        <f>IF(D559=0,"",D559/C558)</f>
        <v>0.81081081081081086</v>
      </c>
      <c r="P559" s="43">
        <v>31</v>
      </c>
      <c r="Q559" s="117">
        <f t="shared" si="54"/>
        <v>0.83783783783783783</v>
      </c>
      <c r="R559" s="117">
        <f t="shared" si="55"/>
        <v>0.16216216216216217</v>
      </c>
      <c r="S559" s="8">
        <f>P559/P557</f>
        <v>0.67391304347826086</v>
      </c>
    </row>
    <row r="560" spans="1:19" ht="15.75" customHeight="1" x14ac:dyDescent="0.25">
      <c r="A560" s="39">
        <v>1801</v>
      </c>
      <c r="B560" s="40"/>
      <c r="C560" s="40"/>
      <c r="D560" s="40"/>
      <c r="E560" s="40">
        <v>26</v>
      </c>
      <c r="F560" s="40"/>
      <c r="G560" s="40"/>
      <c r="H560" s="40"/>
      <c r="I560" s="40"/>
      <c r="J560" s="40"/>
      <c r="K560" s="62"/>
      <c r="L560" s="109"/>
      <c r="M560" s="46"/>
      <c r="N560" s="110"/>
      <c r="O560" s="42">
        <f>IF(E560=0,"",E560/D559)</f>
        <v>0.8666666666666667</v>
      </c>
      <c r="P560" s="43">
        <v>29</v>
      </c>
      <c r="Q560" s="117">
        <f t="shared" si="54"/>
        <v>0.93548387096774188</v>
      </c>
      <c r="R560" s="117">
        <f t="shared" si="55"/>
        <v>6.4516129032258118E-2</v>
      </c>
    </row>
    <row r="561" spans="1:18" ht="15.75" customHeight="1" x14ac:dyDescent="0.25">
      <c r="A561" s="39">
        <v>1802</v>
      </c>
      <c r="B561" s="40"/>
      <c r="C561" s="40"/>
      <c r="D561" s="40"/>
      <c r="E561" s="40"/>
      <c r="F561" s="40">
        <v>22</v>
      </c>
      <c r="G561" s="40"/>
      <c r="H561" s="40"/>
      <c r="I561" s="40"/>
      <c r="J561" s="40"/>
      <c r="K561" s="62"/>
      <c r="L561" s="109"/>
      <c r="M561" s="46"/>
      <c r="N561" s="110"/>
      <c r="O561" s="42">
        <f>IF(F561=0,"",F561/E560)</f>
        <v>0.84615384615384615</v>
      </c>
      <c r="P561" s="43">
        <v>27</v>
      </c>
      <c r="Q561" s="117">
        <f t="shared" si="54"/>
        <v>0.93103448275862066</v>
      </c>
      <c r="R561" s="117">
        <f t="shared" si="55"/>
        <v>6.8965517241379337E-2</v>
      </c>
    </row>
    <row r="562" spans="1:18" ht="15.75" customHeight="1" x14ac:dyDescent="0.25">
      <c r="A562" s="39">
        <v>1901</v>
      </c>
      <c r="B562" s="40"/>
      <c r="C562" s="40"/>
      <c r="D562" s="40"/>
      <c r="E562" s="40"/>
      <c r="F562" s="40"/>
      <c r="G562" s="40">
        <v>21</v>
      </c>
      <c r="H562" s="40"/>
      <c r="I562" s="40"/>
      <c r="J562" s="40"/>
      <c r="K562" s="62"/>
      <c r="L562" s="109"/>
      <c r="M562" s="46"/>
      <c r="N562" s="110"/>
      <c r="O562" s="42">
        <f>IF(G562=0,"",G562/F561)</f>
        <v>0.95454545454545459</v>
      </c>
      <c r="P562" s="43">
        <v>27</v>
      </c>
      <c r="Q562" s="117">
        <f t="shared" si="54"/>
        <v>1</v>
      </c>
      <c r="R562" s="117">
        <f t="shared" si="55"/>
        <v>0</v>
      </c>
    </row>
    <row r="563" spans="1:18" ht="15.75" customHeight="1" x14ac:dyDescent="0.25">
      <c r="A563" s="39">
        <v>1902</v>
      </c>
      <c r="B563" s="40"/>
      <c r="C563" s="40"/>
      <c r="D563" s="40"/>
      <c r="E563" s="40"/>
      <c r="F563" s="40"/>
      <c r="G563" s="40"/>
      <c r="H563" s="40">
        <v>21</v>
      </c>
      <c r="I563" s="40"/>
      <c r="J563" s="40"/>
      <c r="K563" s="62"/>
      <c r="L563" s="109"/>
      <c r="M563" s="46"/>
      <c r="N563" s="110"/>
      <c r="O563" s="42">
        <f>IF(H563=0,"",H563/G562)</f>
        <v>1</v>
      </c>
      <c r="P563" s="43">
        <v>27</v>
      </c>
      <c r="Q563" s="117">
        <f t="shared" si="54"/>
        <v>1</v>
      </c>
      <c r="R563" s="117">
        <f t="shared" si="55"/>
        <v>0</v>
      </c>
    </row>
    <row r="564" spans="1:18" ht="15.75" customHeight="1" x14ac:dyDescent="0.25">
      <c r="A564" s="39">
        <v>2001</v>
      </c>
      <c r="B564" s="40"/>
      <c r="C564" s="40"/>
      <c r="D564" s="40"/>
      <c r="E564" s="40"/>
      <c r="F564" s="40"/>
      <c r="G564" s="40"/>
      <c r="H564" s="40"/>
      <c r="I564" s="40">
        <v>21</v>
      </c>
      <c r="J564" s="40"/>
      <c r="K564" s="62"/>
      <c r="L564" s="109"/>
      <c r="M564" s="46"/>
      <c r="N564" s="110"/>
      <c r="O564" s="42">
        <f>IF(I564=0,"",I564/H563)</f>
        <v>1</v>
      </c>
      <c r="P564" s="43">
        <v>27</v>
      </c>
      <c r="Q564" s="117">
        <f t="shared" si="54"/>
        <v>1</v>
      </c>
      <c r="R564" s="117">
        <f t="shared" si="55"/>
        <v>0</v>
      </c>
    </row>
    <row r="565" spans="1:18" ht="15.75" customHeight="1" x14ac:dyDescent="0.25">
      <c r="A565" s="39">
        <v>2002</v>
      </c>
      <c r="B565" s="40"/>
      <c r="C565" s="40"/>
      <c r="D565" s="40"/>
      <c r="E565" s="40"/>
      <c r="F565" s="40"/>
      <c r="G565" s="40"/>
      <c r="H565" s="40"/>
      <c r="I565" s="40"/>
      <c r="J565" s="40">
        <v>21</v>
      </c>
      <c r="K565" s="62">
        <v>15</v>
      </c>
      <c r="L565" s="109"/>
      <c r="M565" s="46"/>
      <c r="N565" s="110"/>
      <c r="O565" s="45">
        <f>IF(J565=0,"",J565/I564)</f>
        <v>1</v>
      </c>
      <c r="P565" s="43">
        <v>27</v>
      </c>
      <c r="Q565" s="45">
        <f t="shared" si="54"/>
        <v>1</v>
      </c>
      <c r="R565" s="45">
        <f t="shared" si="55"/>
        <v>0</v>
      </c>
    </row>
    <row r="566" spans="1:18" ht="15.75" customHeight="1" x14ac:dyDescent="0.25">
      <c r="A566" s="39">
        <v>2101</v>
      </c>
      <c r="B566" s="40"/>
      <c r="C566" s="40"/>
      <c r="D566" s="40"/>
      <c r="E566" s="40"/>
      <c r="F566" s="40"/>
      <c r="G566" s="40"/>
      <c r="H566" s="40"/>
      <c r="I566" s="40"/>
      <c r="J566" s="40">
        <v>11</v>
      </c>
      <c r="K566" s="62">
        <v>5</v>
      </c>
      <c r="L566" s="109"/>
      <c r="M566" s="46"/>
      <c r="N566" s="111"/>
      <c r="O566" s="46"/>
      <c r="P566" s="43">
        <v>12</v>
      </c>
      <c r="Q566" s="46"/>
      <c r="R566" s="118"/>
    </row>
    <row r="567" spans="1:18" ht="15.75" customHeight="1" x14ac:dyDescent="0.25">
      <c r="A567" s="39">
        <v>2102</v>
      </c>
      <c r="B567" s="40"/>
      <c r="C567" s="40"/>
      <c r="D567" s="40"/>
      <c r="E567" s="40"/>
      <c r="F567" s="40"/>
      <c r="G567" s="40"/>
      <c r="H567" s="40"/>
      <c r="I567" s="40"/>
      <c r="J567" s="40">
        <v>2</v>
      </c>
      <c r="K567" s="62">
        <v>2</v>
      </c>
      <c r="L567" s="109"/>
      <c r="M567" s="46"/>
      <c r="N567" s="111"/>
      <c r="O567" s="119"/>
      <c r="P567" s="47">
        <v>6</v>
      </c>
      <c r="Q567" s="120"/>
      <c r="R567" s="119"/>
    </row>
    <row r="568" spans="1:18" ht="15.75" customHeight="1" x14ac:dyDescent="0.25">
      <c r="A568" s="39">
        <v>2201</v>
      </c>
      <c r="B568" s="40"/>
      <c r="C568" s="40"/>
      <c r="D568" s="40"/>
      <c r="E568" s="40"/>
      <c r="F568" s="40"/>
      <c r="G568" s="40"/>
      <c r="H568" s="40"/>
      <c r="I568" s="40"/>
      <c r="J568" s="40">
        <v>3</v>
      </c>
      <c r="K568" s="62">
        <v>3</v>
      </c>
      <c r="L568" s="109"/>
      <c r="M568" s="46"/>
      <c r="N568" s="111"/>
      <c r="O568" s="119"/>
      <c r="P568" s="47">
        <v>4</v>
      </c>
      <c r="Q568" s="120"/>
      <c r="R568" s="119"/>
    </row>
    <row r="569" spans="1:18" ht="15.75" customHeight="1" x14ac:dyDescent="0.25">
      <c r="A569" s="39">
        <v>2202</v>
      </c>
      <c r="B569" s="40"/>
      <c r="C569" s="40"/>
      <c r="D569" s="40"/>
      <c r="E569" s="40"/>
      <c r="F569" s="40"/>
      <c r="G569" s="40"/>
      <c r="H569" s="40"/>
      <c r="I569" s="40"/>
      <c r="J569" s="40">
        <v>1</v>
      </c>
      <c r="K569" s="62">
        <v>1</v>
      </c>
      <c r="L569" s="109"/>
      <c r="M569" s="46"/>
      <c r="N569" s="111"/>
      <c r="O569" s="119"/>
      <c r="P569" s="47">
        <v>1</v>
      </c>
      <c r="Q569" s="120"/>
      <c r="R569" s="119"/>
    </row>
    <row r="570" spans="1:18" ht="15.75" customHeight="1" x14ac:dyDescent="0.25">
      <c r="A570" s="39">
        <v>2301</v>
      </c>
      <c r="B570" s="40"/>
      <c r="C570" s="40"/>
      <c r="D570" s="40"/>
      <c r="E570" s="40"/>
      <c r="F570" s="40"/>
      <c r="G570" s="40"/>
      <c r="H570" s="40"/>
      <c r="I570" s="40"/>
      <c r="J570" s="40"/>
      <c r="K570" s="62"/>
      <c r="L570" s="109"/>
      <c r="M570" s="46"/>
      <c r="N570" s="111"/>
      <c r="O570" s="46"/>
      <c r="P570" s="111"/>
      <c r="Q570" s="121"/>
      <c r="R570" s="119"/>
    </row>
    <row r="571" spans="1:18" ht="15.75" customHeight="1" x14ac:dyDescent="0.25">
      <c r="A571" s="39">
        <v>2302</v>
      </c>
      <c r="B571" s="40"/>
      <c r="C571" s="40"/>
      <c r="D571" s="40"/>
      <c r="E571" s="40"/>
      <c r="F571" s="40"/>
      <c r="G571" s="40"/>
      <c r="H571" s="40"/>
      <c r="I571" s="40"/>
      <c r="J571" s="40"/>
      <c r="K571" s="62"/>
      <c r="L571" s="109"/>
      <c r="M571" s="46"/>
      <c r="N571" s="111"/>
      <c r="O571" s="122" t="s">
        <v>53</v>
      </c>
      <c r="P571" s="123">
        <v>20</v>
      </c>
      <c r="Q571" s="124">
        <f>IF(SUM(K559:K571)=0,"",SUM(K559:K571))</f>
        <v>26</v>
      </c>
      <c r="R571" s="125" t="s">
        <v>10</v>
      </c>
    </row>
    <row r="572" spans="1:18" ht="15.75" customHeight="1" x14ac:dyDescent="0.25">
      <c r="A572" s="39">
        <v>2401</v>
      </c>
      <c r="B572" s="40"/>
      <c r="C572" s="40"/>
      <c r="D572" s="40"/>
      <c r="E572" s="40"/>
      <c r="F572" s="40"/>
      <c r="G572" s="40"/>
      <c r="H572" s="40"/>
      <c r="I572" s="40"/>
      <c r="J572" s="40"/>
      <c r="K572" s="62"/>
      <c r="L572" s="109"/>
      <c r="M572" s="46"/>
      <c r="N572" s="111"/>
      <c r="O572" s="126" t="s">
        <v>54</v>
      </c>
      <c r="P572" s="53">
        <f>IF(P571/B557=0,"",P571/B557)</f>
        <v>0.43478260869565216</v>
      </c>
      <c r="Q572" s="127">
        <f>IF(P571/Q571=0,"",P571/Q571)</f>
        <v>0.76923076923076927</v>
      </c>
      <c r="R572" s="128" t="s">
        <v>55</v>
      </c>
    </row>
    <row r="573" spans="1:18" ht="15.75" customHeight="1" x14ac:dyDescent="0.25">
      <c r="A573" s="39">
        <v>2402</v>
      </c>
      <c r="B573" s="40"/>
      <c r="C573" s="40"/>
      <c r="D573" s="40"/>
      <c r="E573" s="40"/>
      <c r="F573" s="40"/>
      <c r="G573" s="40"/>
      <c r="H573" s="40"/>
      <c r="I573" s="40"/>
      <c r="J573" s="40"/>
      <c r="K573" s="62"/>
      <c r="L573" s="112"/>
      <c r="M573" s="113"/>
      <c r="N573" s="114"/>
      <c r="O573" s="83"/>
      <c r="P573" s="129"/>
      <c r="Q573" s="129"/>
      <c r="R573" s="130"/>
    </row>
    <row r="574" spans="1:18" ht="18" customHeight="1" x14ac:dyDescent="0.25">
      <c r="A574" s="24"/>
      <c r="B574" s="160" t="s">
        <v>79</v>
      </c>
      <c r="C574" s="160"/>
      <c r="D574" s="160"/>
      <c r="E574" s="160"/>
      <c r="F574" s="160"/>
      <c r="G574" s="160"/>
      <c r="H574" s="160"/>
      <c r="I574" s="160"/>
      <c r="J574" s="160"/>
      <c r="K574" s="59">
        <f>SUM(K557:K570)</f>
        <v>26</v>
      </c>
      <c r="L574" s="60">
        <f>IF(K565=0,"",K565/B557)</f>
        <v>0.32608695652173914</v>
      </c>
      <c r="M574" s="60">
        <f>IF(K574=0,"",K574/B557)</f>
        <v>0.56521739130434778</v>
      </c>
      <c r="N574" s="60">
        <f>IF(K565=0,"",M574-L574)</f>
        <v>0.23913043478260865</v>
      </c>
      <c r="O574" s="2"/>
      <c r="P574" s="1"/>
      <c r="Q574" s="27"/>
      <c r="R574" s="2"/>
    </row>
    <row r="575" spans="1:18" ht="12.75" customHeight="1" x14ac:dyDescent="0.2"/>
    <row r="576" spans="1:18" ht="12.75" customHeight="1" x14ac:dyDescent="0.2"/>
    <row r="577" spans="1:19" ht="26.25" customHeight="1" x14ac:dyDescent="0.4">
      <c r="A577" s="102"/>
      <c r="B577" s="161" t="s">
        <v>68</v>
      </c>
      <c r="C577" s="162"/>
      <c r="D577" s="162"/>
      <c r="E577" s="162"/>
      <c r="F577" s="162"/>
      <c r="G577" s="162"/>
      <c r="H577" s="162"/>
      <c r="I577" s="162"/>
      <c r="J577" s="162"/>
      <c r="K577" s="103" t="s">
        <v>83</v>
      </c>
      <c r="L577" s="57"/>
      <c r="M577" s="57"/>
      <c r="N577" s="1"/>
      <c r="O577" s="2"/>
      <c r="P577" s="1"/>
      <c r="Q577" s="1"/>
      <c r="R577" s="1"/>
    </row>
    <row r="578" spans="1:19" ht="20.25" customHeight="1" x14ac:dyDescent="0.2">
      <c r="A578" s="163" t="s">
        <v>9</v>
      </c>
      <c r="B578" s="164" t="s">
        <v>69</v>
      </c>
      <c r="C578" s="165"/>
      <c r="D578" s="165"/>
      <c r="E578" s="165"/>
      <c r="F578" s="165"/>
      <c r="G578" s="165"/>
      <c r="H578" s="165"/>
      <c r="I578" s="165"/>
      <c r="J578" s="166"/>
      <c r="K578" s="167" t="s">
        <v>10</v>
      </c>
      <c r="L578" s="159" t="s">
        <v>2</v>
      </c>
      <c r="M578" s="159" t="s">
        <v>3</v>
      </c>
      <c r="N578" s="169" t="s">
        <v>4</v>
      </c>
      <c r="O578" s="159" t="s">
        <v>5</v>
      </c>
      <c r="P578" s="157" t="s">
        <v>6</v>
      </c>
      <c r="Q578" s="157" t="s">
        <v>7</v>
      </c>
      <c r="R578" s="159" t="s">
        <v>8</v>
      </c>
    </row>
    <row r="579" spans="1:19" ht="15.75" customHeight="1" x14ac:dyDescent="0.25">
      <c r="A579" s="158"/>
      <c r="B579" s="39" t="s">
        <v>70</v>
      </c>
      <c r="C579" s="39" t="s">
        <v>71</v>
      </c>
      <c r="D579" s="39" t="s">
        <v>72</v>
      </c>
      <c r="E579" s="39" t="s">
        <v>73</v>
      </c>
      <c r="F579" s="39" t="s">
        <v>74</v>
      </c>
      <c r="G579" s="39" t="s">
        <v>75</v>
      </c>
      <c r="H579" s="39" t="s">
        <v>76</v>
      </c>
      <c r="I579" s="39" t="s">
        <v>77</v>
      </c>
      <c r="J579" s="39" t="s">
        <v>78</v>
      </c>
      <c r="K579" s="168"/>
      <c r="L579" s="158"/>
      <c r="M579" s="158"/>
      <c r="N579" s="158"/>
      <c r="O579" s="158"/>
      <c r="P579" s="158"/>
      <c r="Q579" s="158"/>
      <c r="R579" s="158"/>
    </row>
    <row r="580" spans="1:19" ht="15.75" customHeight="1" x14ac:dyDescent="0.25">
      <c r="A580" s="39">
        <v>1701</v>
      </c>
      <c r="B580" s="40">
        <v>16</v>
      </c>
      <c r="C580" s="40"/>
      <c r="D580" s="40"/>
      <c r="E580" s="40"/>
      <c r="F580" s="40"/>
      <c r="G580" s="40"/>
      <c r="H580" s="40"/>
      <c r="I580" s="40"/>
      <c r="J580" s="40"/>
      <c r="K580" s="62"/>
      <c r="L580" s="106"/>
      <c r="M580" s="107"/>
      <c r="N580" s="108"/>
      <c r="O580" s="115"/>
      <c r="P580" s="41">
        <f>B580</f>
        <v>16</v>
      </c>
      <c r="Q580" s="116"/>
      <c r="R580" s="115"/>
    </row>
    <row r="581" spans="1:19" ht="15.75" customHeight="1" x14ac:dyDescent="0.25">
      <c r="A581" s="39">
        <v>1702</v>
      </c>
      <c r="B581" s="40"/>
      <c r="C581" s="40">
        <v>9</v>
      </c>
      <c r="D581" s="40"/>
      <c r="E581" s="40"/>
      <c r="F581" s="40"/>
      <c r="G581" s="40"/>
      <c r="H581" s="40"/>
      <c r="I581" s="40"/>
      <c r="J581" s="40"/>
      <c r="K581" s="62"/>
      <c r="L581" s="109"/>
      <c r="M581" s="46"/>
      <c r="N581" s="110"/>
      <c r="O581" s="42">
        <f>IF(C581=0,"",C581/B580)</f>
        <v>0.5625</v>
      </c>
      <c r="P581" s="43">
        <v>9</v>
      </c>
      <c r="Q581" s="117">
        <f t="shared" ref="Q581:Q588" si="56">IF(P581=0,"",P581/P580)</f>
        <v>0.5625</v>
      </c>
      <c r="R581" s="117">
        <f t="shared" ref="R581:R588" si="57">IF(P581=0,"",100%-Q581)</f>
        <v>0.4375</v>
      </c>
    </row>
    <row r="582" spans="1:19" ht="15.75" customHeight="1" x14ac:dyDescent="0.25">
      <c r="A582" s="39">
        <v>1801</v>
      </c>
      <c r="B582" s="40"/>
      <c r="C582" s="40"/>
      <c r="D582" s="40">
        <v>9</v>
      </c>
      <c r="E582" s="40"/>
      <c r="F582" s="40"/>
      <c r="G582" s="40"/>
      <c r="H582" s="40"/>
      <c r="I582" s="40"/>
      <c r="J582" s="40"/>
      <c r="K582" s="62"/>
      <c r="L582" s="109"/>
      <c r="M582" s="46"/>
      <c r="N582" s="110"/>
      <c r="O582" s="42">
        <f>IF(D582=0,"",D582/C581)</f>
        <v>1</v>
      </c>
      <c r="P582" s="43">
        <v>9</v>
      </c>
      <c r="Q582" s="117">
        <f t="shared" si="56"/>
        <v>1</v>
      </c>
      <c r="R582" s="117">
        <f t="shared" si="57"/>
        <v>0</v>
      </c>
      <c r="S582" s="8">
        <f>P582/P580</f>
        <v>0.5625</v>
      </c>
    </row>
    <row r="583" spans="1:19" ht="15.75" customHeight="1" x14ac:dyDescent="0.25">
      <c r="A583" s="39">
        <v>1802</v>
      </c>
      <c r="B583" s="40"/>
      <c r="C583" s="40"/>
      <c r="D583" s="40"/>
      <c r="E583" s="40">
        <v>9</v>
      </c>
      <c r="F583" s="40"/>
      <c r="G583" s="40"/>
      <c r="H583" s="40"/>
      <c r="I583" s="40"/>
      <c r="J583" s="40"/>
      <c r="K583" s="62"/>
      <c r="L583" s="109"/>
      <c r="M583" s="46"/>
      <c r="N583" s="110"/>
      <c r="O583" s="42">
        <f>IF(E583=0,"",E583/D582)</f>
        <v>1</v>
      </c>
      <c r="P583" s="43">
        <v>9</v>
      </c>
      <c r="Q583" s="117">
        <f t="shared" si="56"/>
        <v>1</v>
      </c>
      <c r="R583" s="117">
        <f t="shared" si="57"/>
        <v>0</v>
      </c>
    </row>
    <row r="584" spans="1:19" ht="15.75" customHeight="1" x14ac:dyDescent="0.25">
      <c r="A584" s="39">
        <v>1901</v>
      </c>
      <c r="B584" s="40"/>
      <c r="C584" s="40"/>
      <c r="D584" s="40"/>
      <c r="E584" s="40"/>
      <c r="F584" s="40">
        <v>9</v>
      </c>
      <c r="G584" s="40"/>
      <c r="H584" s="40"/>
      <c r="I584" s="40"/>
      <c r="J584" s="40"/>
      <c r="K584" s="62"/>
      <c r="L584" s="109"/>
      <c r="M584" s="46"/>
      <c r="N584" s="110"/>
      <c r="O584" s="42">
        <f>IF(F584=0,"",F584/E583)</f>
        <v>1</v>
      </c>
      <c r="P584" s="43">
        <v>9</v>
      </c>
      <c r="Q584" s="117">
        <f t="shared" si="56"/>
        <v>1</v>
      </c>
      <c r="R584" s="117">
        <f t="shared" si="57"/>
        <v>0</v>
      </c>
    </row>
    <row r="585" spans="1:19" ht="15.75" customHeight="1" x14ac:dyDescent="0.25">
      <c r="A585" s="39">
        <v>1902</v>
      </c>
      <c r="B585" s="40"/>
      <c r="C585" s="40"/>
      <c r="D585" s="40"/>
      <c r="E585" s="40"/>
      <c r="F585" s="40"/>
      <c r="G585" s="40">
        <v>9</v>
      </c>
      <c r="H585" s="40"/>
      <c r="I585" s="40"/>
      <c r="J585" s="40"/>
      <c r="K585" s="62"/>
      <c r="L585" s="109"/>
      <c r="M585" s="46"/>
      <c r="N585" s="110"/>
      <c r="O585" s="42">
        <f>IF(G585=0,"",G585/F584)</f>
        <v>1</v>
      </c>
      <c r="P585" s="43">
        <v>9</v>
      </c>
      <c r="Q585" s="117">
        <f t="shared" si="56"/>
        <v>1</v>
      </c>
      <c r="R585" s="117">
        <f t="shared" si="57"/>
        <v>0</v>
      </c>
    </row>
    <row r="586" spans="1:19" ht="15.75" customHeight="1" x14ac:dyDescent="0.25">
      <c r="A586" s="39">
        <v>2001</v>
      </c>
      <c r="B586" s="40"/>
      <c r="C586" s="40"/>
      <c r="D586" s="40"/>
      <c r="E586" s="40"/>
      <c r="F586" s="40"/>
      <c r="G586" s="40"/>
      <c r="H586" s="40">
        <v>9</v>
      </c>
      <c r="I586" s="40"/>
      <c r="J586" s="40"/>
      <c r="K586" s="62"/>
      <c r="L586" s="109"/>
      <c r="M586" s="46"/>
      <c r="N586" s="110"/>
      <c r="O586" s="42">
        <f>IF(H586=0,"",H586/G585)</f>
        <v>1</v>
      </c>
      <c r="P586" s="43">
        <v>9</v>
      </c>
      <c r="Q586" s="117">
        <f t="shared" si="56"/>
        <v>1</v>
      </c>
      <c r="R586" s="117">
        <f t="shared" si="57"/>
        <v>0</v>
      </c>
    </row>
    <row r="587" spans="1:19" ht="15.75" customHeight="1" x14ac:dyDescent="0.25">
      <c r="A587" s="39">
        <v>2002</v>
      </c>
      <c r="B587" s="40"/>
      <c r="C587" s="40"/>
      <c r="D587" s="40"/>
      <c r="E587" s="40"/>
      <c r="F587" s="40"/>
      <c r="G587" s="40"/>
      <c r="H587" s="40"/>
      <c r="I587" s="40">
        <v>9</v>
      </c>
      <c r="J587" s="40"/>
      <c r="K587" s="62"/>
      <c r="L587" s="109"/>
      <c r="M587" s="46"/>
      <c r="N587" s="110"/>
      <c r="O587" s="42">
        <f>IF(I587=0,"",I587/H586)</f>
        <v>1</v>
      </c>
      <c r="P587" s="43">
        <v>9</v>
      </c>
      <c r="Q587" s="117">
        <f t="shared" si="56"/>
        <v>1</v>
      </c>
      <c r="R587" s="117">
        <f t="shared" si="57"/>
        <v>0</v>
      </c>
    </row>
    <row r="588" spans="1:19" ht="15.75" customHeight="1" x14ac:dyDescent="0.25">
      <c r="A588" s="39">
        <v>2101</v>
      </c>
      <c r="B588" s="40"/>
      <c r="C588" s="40"/>
      <c r="D588" s="40"/>
      <c r="E588" s="40"/>
      <c r="F588" s="40"/>
      <c r="G588" s="40"/>
      <c r="H588" s="40"/>
      <c r="I588" s="40"/>
      <c r="J588" s="40">
        <v>9</v>
      </c>
      <c r="K588" s="62">
        <v>5</v>
      </c>
      <c r="L588" s="109"/>
      <c r="M588" s="46"/>
      <c r="N588" s="110"/>
      <c r="O588" s="45">
        <f>IF(J588=0,"",J588/I587)</f>
        <v>1</v>
      </c>
      <c r="P588" s="43">
        <v>9</v>
      </c>
      <c r="Q588" s="45">
        <f t="shared" si="56"/>
        <v>1</v>
      </c>
      <c r="R588" s="45">
        <f t="shared" si="57"/>
        <v>0</v>
      </c>
    </row>
    <row r="589" spans="1:19" ht="15.75" customHeight="1" x14ac:dyDescent="0.25">
      <c r="A589" s="39">
        <v>2102</v>
      </c>
      <c r="B589" s="40"/>
      <c r="C589" s="40"/>
      <c r="D589" s="40"/>
      <c r="E589" s="40"/>
      <c r="F589" s="40"/>
      <c r="G589" s="40"/>
      <c r="H589" s="40"/>
      <c r="I589" s="40"/>
      <c r="J589" s="40">
        <v>4</v>
      </c>
      <c r="K589" s="62">
        <v>3</v>
      </c>
      <c r="L589" s="109"/>
      <c r="M589" s="46"/>
      <c r="N589" s="111"/>
      <c r="O589" s="46"/>
      <c r="P589" s="43">
        <v>4</v>
      </c>
      <c r="Q589" s="46"/>
      <c r="R589" s="118"/>
    </row>
    <row r="590" spans="1:19" ht="15.75" customHeight="1" x14ac:dyDescent="0.25">
      <c r="A590" s="39">
        <v>2201</v>
      </c>
      <c r="B590" s="40"/>
      <c r="C590" s="40"/>
      <c r="D590" s="40"/>
      <c r="E590" s="40"/>
      <c r="F590" s="40"/>
      <c r="G590" s="40"/>
      <c r="H590" s="40"/>
      <c r="I590" s="40"/>
      <c r="J590" s="40">
        <v>1</v>
      </c>
      <c r="K590" s="62"/>
      <c r="L590" s="109"/>
      <c r="M590" s="46"/>
      <c r="N590" s="111"/>
      <c r="O590" s="119"/>
      <c r="P590" s="47">
        <v>1</v>
      </c>
      <c r="Q590" s="120"/>
      <c r="R590" s="119"/>
    </row>
    <row r="591" spans="1:19" ht="15.75" customHeight="1" x14ac:dyDescent="0.25">
      <c r="A591" s="39">
        <v>2202</v>
      </c>
      <c r="B591" s="40"/>
      <c r="C591" s="40"/>
      <c r="D591" s="40"/>
      <c r="E591" s="40"/>
      <c r="F591" s="40"/>
      <c r="G591" s="40"/>
      <c r="H591" s="40"/>
      <c r="I591" s="40"/>
      <c r="J591" s="40">
        <v>1</v>
      </c>
      <c r="K591" s="62">
        <v>1</v>
      </c>
      <c r="L591" s="109"/>
      <c r="M591" s="46"/>
      <c r="N591" s="111"/>
      <c r="O591" s="119"/>
      <c r="P591" s="47">
        <v>1</v>
      </c>
      <c r="Q591" s="120"/>
      <c r="R591" s="119"/>
    </row>
    <row r="592" spans="1:19" ht="15.75" customHeight="1" x14ac:dyDescent="0.25">
      <c r="A592" s="39">
        <v>2301</v>
      </c>
      <c r="B592" s="40"/>
      <c r="C592" s="40"/>
      <c r="D592" s="40"/>
      <c r="E592" s="40"/>
      <c r="F592" s="40"/>
      <c r="G592" s="40"/>
      <c r="H592" s="40"/>
      <c r="I592" s="40"/>
      <c r="J592" s="40"/>
      <c r="K592" s="62"/>
      <c r="L592" s="109"/>
      <c r="M592" s="46"/>
      <c r="N592" s="111"/>
      <c r="O592" s="119"/>
      <c r="P592" s="47"/>
      <c r="Q592" s="120"/>
      <c r="R592" s="119"/>
    </row>
    <row r="593" spans="1:23" ht="15.75" customHeight="1" x14ac:dyDescent="0.25">
      <c r="A593" s="39">
        <v>2302</v>
      </c>
      <c r="B593" s="40"/>
      <c r="C593" s="40"/>
      <c r="D593" s="40"/>
      <c r="E593" s="40"/>
      <c r="F593" s="40"/>
      <c r="G593" s="40"/>
      <c r="H593" s="40"/>
      <c r="I593" s="40"/>
      <c r="J593" s="40"/>
      <c r="K593" s="62"/>
      <c r="L593" s="109"/>
      <c r="M593" s="46"/>
      <c r="N593" s="111"/>
      <c r="O593" s="46"/>
      <c r="P593" s="111"/>
      <c r="Q593" s="121"/>
      <c r="R593" s="119"/>
    </row>
    <row r="594" spans="1:23" ht="15.75" customHeight="1" x14ac:dyDescent="0.25">
      <c r="A594" s="39">
        <v>2401</v>
      </c>
      <c r="B594" s="40"/>
      <c r="C594" s="40"/>
      <c r="D594" s="40"/>
      <c r="E594" s="40"/>
      <c r="F594" s="40"/>
      <c r="G594" s="40"/>
      <c r="H594" s="40"/>
      <c r="I594" s="40"/>
      <c r="J594" s="40"/>
      <c r="K594" s="62"/>
      <c r="L594" s="109"/>
      <c r="M594" s="46"/>
      <c r="N594" s="111"/>
      <c r="O594" s="48" t="s">
        <v>53</v>
      </c>
      <c r="P594" s="49">
        <v>5</v>
      </c>
      <c r="Q594" s="50">
        <f>IF(SUM(K582:K594)=0,"",SUM(K582:K594))</f>
        <v>9</v>
      </c>
      <c r="R594" s="51" t="s">
        <v>10</v>
      </c>
    </row>
    <row r="595" spans="1:23" ht="15.75" customHeight="1" x14ac:dyDescent="0.25">
      <c r="A595" s="39">
        <v>2402</v>
      </c>
      <c r="B595" s="40"/>
      <c r="C595" s="40"/>
      <c r="D595" s="40"/>
      <c r="E595" s="40"/>
      <c r="F595" s="40"/>
      <c r="G595" s="40"/>
      <c r="H595" s="40"/>
      <c r="I595" s="40"/>
      <c r="J595" s="40"/>
      <c r="K595" s="62"/>
      <c r="L595" s="109"/>
      <c r="M595" s="46"/>
      <c r="N595" s="111"/>
      <c r="O595" s="52" t="s">
        <v>54</v>
      </c>
      <c r="P595" s="53">
        <f>IF(P594/B580=0,"",P594/B580)</f>
        <v>0.3125</v>
      </c>
      <c r="Q595" s="54">
        <f>IF(P594/Q594=0,"",P594/Q594)</f>
        <v>0.55555555555555558</v>
      </c>
      <c r="R595" s="55" t="s">
        <v>55</v>
      </c>
    </row>
    <row r="596" spans="1:23" ht="15.75" customHeight="1" x14ac:dyDescent="0.25">
      <c r="A596" s="39">
        <v>2501</v>
      </c>
      <c r="B596" s="40"/>
      <c r="C596" s="40"/>
      <c r="D596" s="40"/>
      <c r="E596" s="40"/>
      <c r="F596" s="40"/>
      <c r="G596" s="40"/>
      <c r="H596" s="40"/>
      <c r="I596" s="40"/>
      <c r="J596" s="40"/>
      <c r="K596" s="62"/>
      <c r="L596" s="112"/>
      <c r="M596" s="113"/>
      <c r="N596" s="114"/>
      <c r="O596" s="56"/>
      <c r="P596" s="57"/>
      <c r="Q596" s="57"/>
      <c r="R596" s="58"/>
    </row>
    <row r="597" spans="1:23" ht="18" customHeight="1" x14ac:dyDescent="0.25">
      <c r="A597" s="24"/>
      <c r="B597" s="160" t="s">
        <v>79</v>
      </c>
      <c r="C597" s="160"/>
      <c r="D597" s="160"/>
      <c r="E597" s="160"/>
      <c r="F597" s="160"/>
      <c r="G597" s="160"/>
      <c r="H597" s="160"/>
      <c r="I597" s="160"/>
      <c r="J597" s="160"/>
      <c r="K597" s="59">
        <f>SUM(K580:K593)</f>
        <v>9</v>
      </c>
      <c r="L597" s="60">
        <f>IF(K588=0,"",K588/B580)</f>
        <v>0.3125</v>
      </c>
      <c r="M597" s="60">
        <f>IF(K597=0,"",K597/B580)</f>
        <v>0.5625</v>
      </c>
      <c r="N597" s="60">
        <f>IF(K588=0,"",M597-L597)</f>
        <v>0.25</v>
      </c>
      <c r="O597" s="2"/>
      <c r="P597" s="1"/>
      <c r="Q597" s="27"/>
      <c r="R597" s="2"/>
    </row>
    <row r="598" spans="1:23" ht="12.75" customHeight="1" x14ac:dyDescent="0.2">
      <c r="L598" s="2"/>
      <c r="M598" s="2"/>
      <c r="O598" s="2"/>
    </row>
    <row r="599" spans="1:23" ht="12.75" customHeight="1" x14ac:dyDescent="0.2">
      <c r="L599" s="2"/>
      <c r="M599" s="2"/>
      <c r="O599" s="2"/>
    </row>
    <row r="600" spans="1:23" ht="26.25" customHeight="1" x14ac:dyDescent="0.4">
      <c r="B600" s="161" t="s">
        <v>68</v>
      </c>
      <c r="C600" s="162"/>
      <c r="D600" s="162"/>
      <c r="E600" s="162"/>
      <c r="F600" s="162"/>
      <c r="G600" s="162"/>
      <c r="H600" s="162"/>
      <c r="I600" s="162"/>
      <c r="J600" s="162"/>
      <c r="K600" s="103" t="s">
        <v>84</v>
      </c>
      <c r="L600" s="2"/>
      <c r="M600" s="2"/>
      <c r="N600" s="1"/>
      <c r="O600" s="2"/>
      <c r="P600" s="1"/>
      <c r="Q600" s="1"/>
      <c r="R600" s="1"/>
      <c r="W600" s="90">
        <f>AVERAGE(P595,P618)</f>
        <v>0.31142241379310343</v>
      </c>
    </row>
    <row r="601" spans="1:23" ht="20.25" customHeight="1" x14ac:dyDescent="0.2">
      <c r="A601" s="163" t="s">
        <v>9</v>
      </c>
      <c r="B601" s="164" t="s">
        <v>69</v>
      </c>
      <c r="C601" s="165"/>
      <c r="D601" s="165"/>
      <c r="E601" s="165"/>
      <c r="F601" s="165"/>
      <c r="G601" s="165"/>
      <c r="H601" s="165"/>
      <c r="I601" s="165"/>
      <c r="J601" s="166"/>
      <c r="K601" s="167" t="s">
        <v>10</v>
      </c>
      <c r="L601" s="159" t="s">
        <v>2</v>
      </c>
      <c r="M601" s="159" t="s">
        <v>3</v>
      </c>
      <c r="N601" s="169" t="s">
        <v>4</v>
      </c>
      <c r="O601" s="159" t="s">
        <v>5</v>
      </c>
      <c r="P601" s="157" t="s">
        <v>6</v>
      </c>
      <c r="Q601" s="157" t="s">
        <v>7</v>
      </c>
      <c r="R601" s="159" t="s">
        <v>8</v>
      </c>
    </row>
    <row r="602" spans="1:23" ht="15.75" customHeight="1" x14ac:dyDescent="0.25">
      <c r="A602" s="158"/>
      <c r="B602" s="39" t="s">
        <v>70</v>
      </c>
      <c r="C602" s="39" t="s">
        <v>71</v>
      </c>
      <c r="D602" s="39" t="s">
        <v>72</v>
      </c>
      <c r="E602" s="39" t="s">
        <v>73</v>
      </c>
      <c r="F602" s="39" t="s">
        <v>74</v>
      </c>
      <c r="G602" s="39" t="s">
        <v>75</v>
      </c>
      <c r="H602" s="39" t="s">
        <v>76</v>
      </c>
      <c r="I602" s="39" t="s">
        <v>77</v>
      </c>
      <c r="J602" s="39" t="s">
        <v>78</v>
      </c>
      <c r="K602" s="168"/>
      <c r="L602" s="158"/>
      <c r="M602" s="158"/>
      <c r="N602" s="158"/>
      <c r="O602" s="158"/>
      <c r="P602" s="158"/>
      <c r="Q602" s="158"/>
      <c r="R602" s="158"/>
    </row>
    <row r="603" spans="1:23" ht="15.75" customHeight="1" x14ac:dyDescent="0.25">
      <c r="A603" s="39">
        <v>1702</v>
      </c>
      <c r="B603" s="40">
        <v>29</v>
      </c>
      <c r="C603" s="40"/>
      <c r="D603" s="40"/>
      <c r="E603" s="40"/>
      <c r="F603" s="40"/>
      <c r="G603" s="40"/>
      <c r="H603" s="40"/>
      <c r="I603" s="40"/>
      <c r="J603" s="40"/>
      <c r="K603" s="62"/>
      <c r="L603" s="106"/>
      <c r="M603" s="107"/>
      <c r="N603" s="108"/>
      <c r="O603" s="115"/>
      <c r="P603" s="41">
        <f>B603</f>
        <v>29</v>
      </c>
      <c r="Q603" s="116"/>
      <c r="R603" s="115"/>
    </row>
    <row r="604" spans="1:23" ht="15.75" customHeight="1" x14ac:dyDescent="0.25">
      <c r="A604" s="39">
        <v>1801</v>
      </c>
      <c r="B604" s="40"/>
      <c r="C604" s="40">
        <v>18</v>
      </c>
      <c r="D604" s="40"/>
      <c r="E604" s="40"/>
      <c r="F604" s="40"/>
      <c r="G604" s="40"/>
      <c r="H604" s="40"/>
      <c r="I604" s="40"/>
      <c r="J604" s="40"/>
      <c r="K604" s="62"/>
      <c r="L604" s="109"/>
      <c r="M604" s="46"/>
      <c r="N604" s="110"/>
      <c r="O604" s="42">
        <f>IF(C604=0,"",C604/B603)</f>
        <v>0.62068965517241381</v>
      </c>
      <c r="P604" s="43">
        <v>18</v>
      </c>
      <c r="Q604" s="117">
        <f t="shared" ref="Q604:Q611" si="58">IF(P604=0,"",P604/P603)</f>
        <v>0.62068965517241381</v>
      </c>
      <c r="R604" s="117">
        <f t="shared" ref="R604:R611" si="59">IF(P604=0,"",100%-Q604)</f>
        <v>0.37931034482758619</v>
      </c>
    </row>
    <row r="605" spans="1:23" ht="15.75" customHeight="1" x14ac:dyDescent="0.25">
      <c r="A605" s="39">
        <v>1802</v>
      </c>
      <c r="B605" s="40"/>
      <c r="C605" s="40"/>
      <c r="D605" s="40">
        <v>18</v>
      </c>
      <c r="E605" s="40"/>
      <c r="F605" s="40"/>
      <c r="G605" s="40"/>
      <c r="H605" s="40"/>
      <c r="I605" s="40"/>
      <c r="J605" s="40"/>
      <c r="K605" s="62"/>
      <c r="L605" s="109"/>
      <c r="M605" s="46"/>
      <c r="N605" s="110"/>
      <c r="O605" s="42">
        <f>IF(D605=0,"",D605/C604)</f>
        <v>1</v>
      </c>
      <c r="P605" s="43">
        <v>18</v>
      </c>
      <c r="Q605" s="117">
        <f t="shared" si="58"/>
        <v>1</v>
      </c>
      <c r="R605" s="117">
        <f t="shared" si="59"/>
        <v>0</v>
      </c>
      <c r="S605" s="8">
        <f>P605/P603</f>
        <v>0.62068965517241381</v>
      </c>
    </row>
    <row r="606" spans="1:23" ht="15.75" customHeight="1" x14ac:dyDescent="0.25">
      <c r="A606" s="39">
        <v>1901</v>
      </c>
      <c r="B606" s="40"/>
      <c r="C606" s="40"/>
      <c r="D606" s="40"/>
      <c r="E606" s="40">
        <v>14</v>
      </c>
      <c r="F606" s="40"/>
      <c r="G606" s="40"/>
      <c r="H606" s="40"/>
      <c r="I606" s="40"/>
      <c r="J606" s="40"/>
      <c r="K606" s="62"/>
      <c r="L606" s="109"/>
      <c r="M606" s="46"/>
      <c r="N606" s="110"/>
      <c r="O606" s="42">
        <f>IF(E606=0,"",E606/D605)</f>
        <v>0.77777777777777779</v>
      </c>
      <c r="P606" s="43">
        <v>15</v>
      </c>
      <c r="Q606" s="117">
        <f t="shared" si="58"/>
        <v>0.83333333333333337</v>
      </c>
      <c r="R606" s="117">
        <f t="shared" si="59"/>
        <v>0.16666666666666663</v>
      </c>
    </row>
    <row r="607" spans="1:23" ht="15.75" customHeight="1" x14ac:dyDescent="0.25">
      <c r="A607" s="39">
        <v>1902</v>
      </c>
      <c r="B607" s="40"/>
      <c r="C607" s="40"/>
      <c r="D607" s="40"/>
      <c r="E607" s="40"/>
      <c r="F607" s="40">
        <v>13</v>
      </c>
      <c r="G607" s="40"/>
      <c r="H607" s="40"/>
      <c r="I607" s="40"/>
      <c r="J607" s="40"/>
      <c r="K607" s="62"/>
      <c r="L607" s="109"/>
      <c r="M607" s="46"/>
      <c r="N607" s="110"/>
      <c r="O607" s="42">
        <f>IF(F607=0,"",F607/E606)</f>
        <v>0.9285714285714286</v>
      </c>
      <c r="P607" s="43">
        <v>13</v>
      </c>
      <c r="Q607" s="117">
        <f t="shared" si="58"/>
        <v>0.8666666666666667</v>
      </c>
      <c r="R607" s="117">
        <f t="shared" si="59"/>
        <v>0.1333333333333333</v>
      </c>
    </row>
    <row r="608" spans="1:23" ht="15.75" customHeight="1" x14ac:dyDescent="0.25">
      <c r="A608" s="39">
        <v>2001</v>
      </c>
      <c r="B608" s="40"/>
      <c r="C608" s="40"/>
      <c r="D608" s="40"/>
      <c r="E608" s="40"/>
      <c r="F608" s="40"/>
      <c r="G608" s="40">
        <v>13</v>
      </c>
      <c r="H608" s="40"/>
      <c r="I608" s="40"/>
      <c r="J608" s="40"/>
      <c r="K608" s="62"/>
      <c r="L608" s="109"/>
      <c r="M608" s="46"/>
      <c r="N608" s="110"/>
      <c r="O608" s="42">
        <f>IF(G608=0,"",G608/F607)</f>
        <v>1</v>
      </c>
      <c r="P608" s="43">
        <v>13</v>
      </c>
      <c r="Q608" s="117">
        <f t="shared" si="58"/>
        <v>1</v>
      </c>
      <c r="R608" s="117">
        <f t="shared" si="59"/>
        <v>0</v>
      </c>
    </row>
    <row r="609" spans="1:18" ht="15.75" customHeight="1" x14ac:dyDescent="0.25">
      <c r="A609" s="39">
        <v>2002</v>
      </c>
      <c r="B609" s="40"/>
      <c r="C609" s="40"/>
      <c r="D609" s="40"/>
      <c r="E609" s="40"/>
      <c r="F609" s="40"/>
      <c r="G609" s="40"/>
      <c r="H609" s="40">
        <v>13</v>
      </c>
      <c r="I609" s="40"/>
      <c r="J609" s="40"/>
      <c r="K609" s="62"/>
      <c r="L609" s="109"/>
      <c r="M609" s="46"/>
      <c r="N609" s="110"/>
      <c r="O609" s="42">
        <f>IF(H609=0,"",H609/G608)</f>
        <v>1</v>
      </c>
      <c r="P609" s="43">
        <v>13</v>
      </c>
      <c r="Q609" s="117">
        <f t="shared" si="58"/>
        <v>1</v>
      </c>
      <c r="R609" s="117">
        <f t="shared" si="59"/>
        <v>0</v>
      </c>
    </row>
    <row r="610" spans="1:18" ht="15.75" customHeight="1" x14ac:dyDescent="0.25">
      <c r="A610" s="39">
        <v>2101</v>
      </c>
      <c r="B610" s="40"/>
      <c r="C610" s="40"/>
      <c r="D610" s="40"/>
      <c r="E610" s="40"/>
      <c r="F610" s="40"/>
      <c r="G610" s="40"/>
      <c r="H610" s="40"/>
      <c r="I610" s="40">
        <v>11</v>
      </c>
      <c r="J610" s="40"/>
      <c r="K610" s="62"/>
      <c r="L610" s="109"/>
      <c r="M610" s="46"/>
      <c r="N610" s="110"/>
      <c r="O610" s="42">
        <f>IF(I610=0,"",I610/H609)</f>
        <v>0.84615384615384615</v>
      </c>
      <c r="P610" s="43">
        <v>13</v>
      </c>
      <c r="Q610" s="117">
        <f t="shared" si="58"/>
        <v>1</v>
      </c>
      <c r="R610" s="117">
        <f t="shared" si="59"/>
        <v>0</v>
      </c>
    </row>
    <row r="611" spans="1:18" ht="15.75" customHeight="1" x14ac:dyDescent="0.25">
      <c r="A611" s="39">
        <v>2102</v>
      </c>
      <c r="B611" s="40"/>
      <c r="C611" s="40"/>
      <c r="D611" s="40"/>
      <c r="E611" s="40"/>
      <c r="F611" s="40"/>
      <c r="G611" s="40"/>
      <c r="H611" s="40"/>
      <c r="I611" s="40"/>
      <c r="J611" s="40">
        <v>11</v>
      </c>
      <c r="K611" s="62">
        <v>7</v>
      </c>
      <c r="L611" s="109"/>
      <c r="M611" s="46"/>
      <c r="N611" s="110"/>
      <c r="O611" s="45">
        <f>IF(J611=0,"",J611/I610)</f>
        <v>1</v>
      </c>
      <c r="P611" s="43">
        <v>13</v>
      </c>
      <c r="Q611" s="45">
        <f t="shared" si="58"/>
        <v>1</v>
      </c>
      <c r="R611" s="45">
        <f t="shared" si="59"/>
        <v>0</v>
      </c>
    </row>
    <row r="612" spans="1:18" ht="15.75" customHeight="1" x14ac:dyDescent="0.25">
      <c r="A612" s="39">
        <v>2201</v>
      </c>
      <c r="B612" s="40"/>
      <c r="C612" s="40"/>
      <c r="D612" s="40"/>
      <c r="E612" s="40"/>
      <c r="F612" s="40"/>
      <c r="G612" s="40"/>
      <c r="H612" s="40"/>
      <c r="I612" s="40"/>
      <c r="J612" s="40">
        <v>7</v>
      </c>
      <c r="K612" s="62">
        <v>6</v>
      </c>
      <c r="L612" s="109"/>
      <c r="M612" s="46"/>
      <c r="N612" s="111"/>
      <c r="O612" s="46"/>
      <c r="P612" s="43">
        <v>6</v>
      </c>
      <c r="Q612" s="46"/>
      <c r="R612" s="46"/>
    </row>
    <row r="613" spans="1:18" ht="15.75" customHeight="1" x14ac:dyDescent="0.25">
      <c r="A613" s="39">
        <v>2202</v>
      </c>
      <c r="B613" s="40"/>
      <c r="C613" s="40"/>
      <c r="D613" s="40"/>
      <c r="E613" s="40"/>
      <c r="F613" s="40"/>
      <c r="G613" s="40"/>
      <c r="H613" s="40"/>
      <c r="I613" s="40"/>
      <c r="J613" s="40"/>
      <c r="K613" s="62"/>
      <c r="L613" s="109"/>
      <c r="M613" s="46"/>
      <c r="N613" s="111"/>
      <c r="O613" s="119"/>
      <c r="P613" s="47"/>
      <c r="Q613" s="120"/>
      <c r="R613" s="119"/>
    </row>
    <row r="614" spans="1:18" ht="15.75" customHeight="1" x14ac:dyDescent="0.25">
      <c r="A614" s="39">
        <v>2301</v>
      </c>
      <c r="B614" s="40"/>
      <c r="C614" s="40"/>
      <c r="D614" s="40"/>
      <c r="E614" s="40"/>
      <c r="F614" s="40"/>
      <c r="G614" s="40"/>
      <c r="H614" s="40"/>
      <c r="I614" s="40"/>
      <c r="J614" s="40"/>
      <c r="K614" s="62"/>
      <c r="L614" s="109"/>
      <c r="M614" s="46"/>
      <c r="N614" s="111"/>
      <c r="O614" s="119"/>
      <c r="P614" s="47"/>
      <c r="Q614" s="120"/>
      <c r="R614" s="119"/>
    </row>
    <row r="615" spans="1:18" ht="15.75" customHeight="1" x14ac:dyDescent="0.25">
      <c r="A615" s="39">
        <v>2302</v>
      </c>
      <c r="B615" s="40"/>
      <c r="C615" s="40"/>
      <c r="D615" s="40"/>
      <c r="E615" s="40"/>
      <c r="F615" s="40"/>
      <c r="G615" s="40"/>
      <c r="H615" s="40"/>
      <c r="I615" s="40"/>
      <c r="J615" s="40"/>
      <c r="K615" s="62"/>
      <c r="L615" s="109"/>
      <c r="M615" s="46"/>
      <c r="N615" s="111"/>
      <c r="O615" s="119"/>
      <c r="P615" s="47"/>
      <c r="Q615" s="120"/>
      <c r="R615" s="119"/>
    </row>
    <row r="616" spans="1:18" ht="15.75" customHeight="1" x14ac:dyDescent="0.25">
      <c r="A616" s="39">
        <v>2401</v>
      </c>
      <c r="B616" s="40"/>
      <c r="C616" s="40"/>
      <c r="D616" s="40"/>
      <c r="E616" s="40"/>
      <c r="F616" s="40"/>
      <c r="G616" s="40"/>
      <c r="H616" s="40"/>
      <c r="I616" s="40"/>
      <c r="J616" s="40"/>
      <c r="K616" s="62"/>
      <c r="L616" s="109"/>
      <c r="M616" s="46"/>
      <c r="N616" s="111"/>
      <c r="O616" s="46"/>
      <c r="P616" s="111"/>
      <c r="Q616" s="121"/>
      <c r="R616" s="119"/>
    </row>
    <row r="617" spans="1:18" ht="15.75" customHeight="1" x14ac:dyDescent="0.25">
      <c r="A617" s="39">
        <v>2402</v>
      </c>
      <c r="B617" s="40"/>
      <c r="C617" s="40"/>
      <c r="D617" s="40"/>
      <c r="E617" s="40"/>
      <c r="F617" s="40"/>
      <c r="G617" s="40"/>
      <c r="H617" s="40"/>
      <c r="I617" s="40"/>
      <c r="J617" s="40"/>
      <c r="K617" s="62"/>
      <c r="L617" s="109"/>
      <c r="M617" s="46"/>
      <c r="N617" s="111"/>
      <c r="O617" s="122" t="s">
        <v>53</v>
      </c>
      <c r="P617" s="123">
        <v>9</v>
      </c>
      <c r="Q617" s="124">
        <f>IF(SUM(K605:K617)=0,"",SUM(K605:K617))</f>
        <v>13</v>
      </c>
      <c r="R617" s="125" t="s">
        <v>10</v>
      </c>
    </row>
    <row r="618" spans="1:18" ht="15.75" customHeight="1" x14ac:dyDescent="0.25">
      <c r="A618" s="39">
        <v>2501</v>
      </c>
      <c r="B618" s="40"/>
      <c r="C618" s="40"/>
      <c r="D618" s="40"/>
      <c r="E618" s="40"/>
      <c r="F618" s="40"/>
      <c r="G618" s="40"/>
      <c r="H618" s="40"/>
      <c r="I618" s="40"/>
      <c r="J618" s="40"/>
      <c r="K618" s="62"/>
      <c r="L618" s="109"/>
      <c r="M618" s="46"/>
      <c r="N618" s="111"/>
      <c r="O618" s="126" t="s">
        <v>54</v>
      </c>
      <c r="P618" s="53">
        <f>IF(P617/B603=0,"",P617/B603)</f>
        <v>0.31034482758620691</v>
      </c>
      <c r="Q618" s="127">
        <f>IF(P617/Q617=0,"",P617/Q617)</f>
        <v>0.69230769230769229</v>
      </c>
      <c r="R618" s="128" t="s">
        <v>55</v>
      </c>
    </row>
    <row r="619" spans="1:18" ht="15.75" customHeight="1" x14ac:dyDescent="0.25">
      <c r="A619" s="39">
        <v>2502</v>
      </c>
      <c r="B619" s="40"/>
      <c r="C619" s="40"/>
      <c r="D619" s="40"/>
      <c r="E619" s="40"/>
      <c r="F619" s="40"/>
      <c r="G619" s="40"/>
      <c r="H619" s="40"/>
      <c r="I619" s="40"/>
      <c r="J619" s="40"/>
      <c r="K619" s="62"/>
      <c r="L619" s="112"/>
      <c r="M619" s="113"/>
      <c r="N619" s="114"/>
      <c r="O619" s="83"/>
      <c r="P619" s="129"/>
      <c r="Q619" s="129"/>
      <c r="R619" s="130"/>
    </row>
    <row r="620" spans="1:18" ht="18" customHeight="1" x14ac:dyDescent="0.25">
      <c r="A620" s="24"/>
      <c r="B620" s="160" t="s">
        <v>79</v>
      </c>
      <c r="C620" s="160"/>
      <c r="D620" s="160"/>
      <c r="E620" s="160"/>
      <c r="F620" s="160"/>
      <c r="G620" s="160"/>
      <c r="H620" s="160"/>
      <c r="I620" s="160"/>
      <c r="J620" s="160"/>
      <c r="K620" s="59">
        <f>SUM(K603:K616)</f>
        <v>13</v>
      </c>
      <c r="L620" s="60">
        <f>IF(K611=0,"",K611/B603)</f>
        <v>0.2413793103448276</v>
      </c>
      <c r="M620" s="60">
        <f>IF(K620=0,"",K620/B603)</f>
        <v>0.44827586206896552</v>
      </c>
      <c r="N620" s="60">
        <f>IF(K611=0,"",M620-L620)</f>
        <v>0.20689655172413793</v>
      </c>
      <c r="O620" s="2"/>
      <c r="P620" s="1"/>
      <c r="Q620" s="27"/>
      <c r="R620" s="2"/>
    </row>
    <row r="621" spans="1:18" ht="12.75" customHeight="1" x14ac:dyDescent="0.2">
      <c r="L621" s="2"/>
      <c r="M621" s="2"/>
      <c r="O621" s="2"/>
    </row>
    <row r="622" spans="1:18" ht="12.75" customHeight="1" x14ac:dyDescent="0.2">
      <c r="L622" s="2"/>
      <c r="M622" s="2"/>
      <c r="O622" s="2"/>
    </row>
    <row r="623" spans="1:18" ht="26.25" customHeight="1" x14ac:dyDescent="0.4">
      <c r="B623" s="161" t="s">
        <v>68</v>
      </c>
      <c r="C623" s="162"/>
      <c r="D623" s="162"/>
      <c r="E623" s="162"/>
      <c r="F623" s="162"/>
      <c r="G623" s="162"/>
      <c r="H623" s="162"/>
      <c r="I623" s="162"/>
      <c r="J623" s="162"/>
      <c r="K623" s="103" t="s">
        <v>85</v>
      </c>
      <c r="L623" s="2"/>
      <c r="M623" s="2"/>
      <c r="N623" s="1"/>
      <c r="O623" s="2"/>
      <c r="P623" s="1"/>
      <c r="Q623" s="1"/>
      <c r="R623" s="1"/>
    </row>
    <row r="624" spans="1:18" ht="20.25" customHeight="1" x14ac:dyDescent="0.2">
      <c r="A624" s="163" t="s">
        <v>9</v>
      </c>
      <c r="B624" s="164" t="s">
        <v>69</v>
      </c>
      <c r="C624" s="165"/>
      <c r="D624" s="165"/>
      <c r="E624" s="165"/>
      <c r="F624" s="165"/>
      <c r="G624" s="165"/>
      <c r="H624" s="165"/>
      <c r="I624" s="165"/>
      <c r="J624" s="166"/>
      <c r="K624" s="167" t="s">
        <v>10</v>
      </c>
      <c r="L624" s="159" t="s">
        <v>2</v>
      </c>
      <c r="M624" s="159" t="s">
        <v>3</v>
      </c>
      <c r="N624" s="169" t="s">
        <v>4</v>
      </c>
      <c r="O624" s="159" t="s">
        <v>5</v>
      </c>
      <c r="P624" s="157" t="s">
        <v>6</v>
      </c>
      <c r="Q624" s="157" t="s">
        <v>7</v>
      </c>
      <c r="R624" s="159" t="s">
        <v>8</v>
      </c>
    </row>
    <row r="625" spans="1:19" ht="15.75" customHeight="1" x14ac:dyDescent="0.25">
      <c r="A625" s="158"/>
      <c r="B625" s="39" t="s">
        <v>70</v>
      </c>
      <c r="C625" s="39" t="s">
        <v>71</v>
      </c>
      <c r="D625" s="39" t="s">
        <v>72</v>
      </c>
      <c r="E625" s="39" t="s">
        <v>73</v>
      </c>
      <c r="F625" s="39" t="s">
        <v>74</v>
      </c>
      <c r="G625" s="39" t="s">
        <v>75</v>
      </c>
      <c r="H625" s="39" t="s">
        <v>76</v>
      </c>
      <c r="I625" s="39" t="s">
        <v>77</v>
      </c>
      <c r="J625" s="39" t="s">
        <v>78</v>
      </c>
      <c r="K625" s="168"/>
      <c r="L625" s="158"/>
      <c r="M625" s="158"/>
      <c r="N625" s="158"/>
      <c r="O625" s="158"/>
      <c r="P625" s="158"/>
      <c r="Q625" s="158"/>
      <c r="R625" s="158"/>
    </row>
    <row r="626" spans="1:19" ht="15.75" customHeight="1" x14ac:dyDescent="0.25">
      <c r="A626" s="39">
        <v>1801</v>
      </c>
      <c r="B626" s="40">
        <v>23</v>
      </c>
      <c r="C626" s="40"/>
      <c r="D626" s="40"/>
      <c r="E626" s="40"/>
      <c r="F626" s="40"/>
      <c r="G626" s="40"/>
      <c r="H626" s="40"/>
      <c r="I626" s="40"/>
      <c r="J626" s="40"/>
      <c r="K626" s="62"/>
      <c r="L626" s="106"/>
      <c r="M626" s="107"/>
      <c r="N626" s="108"/>
      <c r="O626" s="115"/>
      <c r="P626" s="41">
        <f>B626</f>
        <v>23</v>
      </c>
      <c r="Q626" s="116"/>
      <c r="R626" s="115"/>
    </row>
    <row r="627" spans="1:19" ht="20.25" customHeight="1" x14ac:dyDescent="0.25">
      <c r="A627" s="39">
        <v>1802</v>
      </c>
      <c r="B627" s="40"/>
      <c r="C627" s="40">
        <v>13</v>
      </c>
      <c r="D627" s="40"/>
      <c r="E627" s="40"/>
      <c r="F627" s="40"/>
      <c r="G627" s="40"/>
      <c r="H627" s="40"/>
      <c r="I627" s="40"/>
      <c r="J627" s="40"/>
      <c r="K627" s="62"/>
      <c r="L627" s="109"/>
      <c r="M627" s="46"/>
      <c r="N627" s="110"/>
      <c r="O627" s="42">
        <f>IF(C627=0,"",C627/B626)</f>
        <v>0.56521739130434778</v>
      </c>
      <c r="P627" s="43">
        <v>13</v>
      </c>
      <c r="Q627" s="117">
        <f t="shared" ref="Q627:Q634" si="60">IF(P627=0,"",P627/P626)</f>
        <v>0.56521739130434778</v>
      </c>
      <c r="R627" s="117">
        <f t="shared" ref="R627:R634" si="61">IF(P627=0,"",100%-Q627)</f>
        <v>0.43478260869565222</v>
      </c>
    </row>
    <row r="628" spans="1:19" ht="15.75" customHeight="1" x14ac:dyDescent="0.25">
      <c r="A628" s="39">
        <v>1901</v>
      </c>
      <c r="B628" s="40"/>
      <c r="C628" s="40"/>
      <c r="D628" s="40">
        <v>10</v>
      </c>
      <c r="E628" s="40"/>
      <c r="F628" s="40"/>
      <c r="G628" s="40"/>
      <c r="H628" s="40"/>
      <c r="I628" s="40"/>
      <c r="J628" s="40"/>
      <c r="K628" s="62"/>
      <c r="L628" s="109"/>
      <c r="M628" s="46"/>
      <c r="N628" s="110"/>
      <c r="O628" s="42">
        <f>IF(D628=0,"",D628/C627)</f>
        <v>0.76923076923076927</v>
      </c>
      <c r="P628" s="43">
        <v>11</v>
      </c>
      <c r="Q628" s="117">
        <f t="shared" si="60"/>
        <v>0.84615384615384615</v>
      </c>
      <c r="R628" s="117">
        <f t="shared" si="61"/>
        <v>0.15384615384615385</v>
      </c>
      <c r="S628" s="8">
        <f>P628/P626</f>
        <v>0.47826086956521741</v>
      </c>
    </row>
    <row r="629" spans="1:19" ht="15.75" customHeight="1" x14ac:dyDescent="0.25">
      <c r="A629" s="39">
        <v>1902</v>
      </c>
      <c r="B629" s="40"/>
      <c r="C629" s="40"/>
      <c r="D629" s="40"/>
      <c r="E629" s="40">
        <v>10</v>
      </c>
      <c r="F629" s="40"/>
      <c r="G629" s="40"/>
      <c r="H629" s="40"/>
      <c r="I629" s="40"/>
      <c r="J629" s="40"/>
      <c r="K629" s="62"/>
      <c r="L629" s="109"/>
      <c r="M629" s="46"/>
      <c r="N629" s="110"/>
      <c r="O629" s="42">
        <f>IF(E629=0,"",E629/D628)</f>
        <v>1</v>
      </c>
      <c r="P629" s="43">
        <v>11</v>
      </c>
      <c r="Q629" s="117">
        <f t="shared" si="60"/>
        <v>1</v>
      </c>
      <c r="R629" s="117">
        <f t="shared" si="61"/>
        <v>0</v>
      </c>
    </row>
    <row r="630" spans="1:19" ht="15.75" customHeight="1" x14ac:dyDescent="0.25">
      <c r="A630" s="39">
        <v>2001</v>
      </c>
      <c r="B630" s="40"/>
      <c r="C630" s="40"/>
      <c r="D630" s="40"/>
      <c r="E630" s="40"/>
      <c r="F630" s="40">
        <v>7</v>
      </c>
      <c r="G630" s="40"/>
      <c r="H630" s="40"/>
      <c r="I630" s="40"/>
      <c r="J630" s="40"/>
      <c r="K630" s="62"/>
      <c r="L630" s="109"/>
      <c r="M630" s="46"/>
      <c r="N630" s="110"/>
      <c r="O630" s="42">
        <f>IF(F630=0,"",F630/E629)</f>
        <v>0.7</v>
      </c>
      <c r="P630" s="43">
        <v>10</v>
      </c>
      <c r="Q630" s="117">
        <f t="shared" si="60"/>
        <v>0.90909090909090906</v>
      </c>
      <c r="R630" s="117">
        <f t="shared" si="61"/>
        <v>9.0909090909090939E-2</v>
      </c>
    </row>
    <row r="631" spans="1:19" ht="15.75" customHeight="1" x14ac:dyDescent="0.25">
      <c r="A631" s="39">
        <v>2002</v>
      </c>
      <c r="B631" s="40"/>
      <c r="C631" s="40"/>
      <c r="D631" s="40"/>
      <c r="E631" s="40"/>
      <c r="F631" s="40"/>
      <c r="G631" s="40">
        <v>7</v>
      </c>
      <c r="H631" s="40"/>
      <c r="I631" s="40"/>
      <c r="J631" s="40"/>
      <c r="K631" s="62"/>
      <c r="L631" s="109"/>
      <c r="M631" s="46"/>
      <c r="N631" s="110"/>
      <c r="O631" s="42">
        <f>IF(G631=0,"",G631/F630)</f>
        <v>1</v>
      </c>
      <c r="P631" s="43">
        <v>9</v>
      </c>
      <c r="Q631" s="117">
        <f t="shared" si="60"/>
        <v>0.9</v>
      </c>
      <c r="R631" s="117">
        <f t="shared" si="61"/>
        <v>9.9999999999999978E-2</v>
      </c>
    </row>
    <row r="632" spans="1:19" ht="15.75" customHeight="1" x14ac:dyDescent="0.25">
      <c r="A632" s="39">
        <v>2101</v>
      </c>
      <c r="B632" s="40"/>
      <c r="C632" s="40"/>
      <c r="D632" s="40"/>
      <c r="E632" s="40"/>
      <c r="F632" s="40"/>
      <c r="G632" s="40"/>
      <c r="H632" s="40">
        <v>7</v>
      </c>
      <c r="I632" s="40"/>
      <c r="J632" s="40"/>
      <c r="K632" s="62"/>
      <c r="L632" s="109"/>
      <c r="M632" s="46"/>
      <c r="N632" s="110"/>
      <c r="O632" s="42">
        <f>IF(H632=0,"",H632/G631)</f>
        <v>1</v>
      </c>
      <c r="P632" s="43">
        <v>9</v>
      </c>
      <c r="Q632" s="117">
        <f t="shared" si="60"/>
        <v>1</v>
      </c>
      <c r="R632" s="117">
        <f t="shared" si="61"/>
        <v>0</v>
      </c>
    </row>
    <row r="633" spans="1:19" ht="15.75" customHeight="1" x14ac:dyDescent="0.25">
      <c r="A633" s="39">
        <v>2102</v>
      </c>
      <c r="B633" s="40"/>
      <c r="C633" s="40"/>
      <c r="D633" s="40"/>
      <c r="E633" s="40"/>
      <c r="F633" s="40"/>
      <c r="G633" s="40"/>
      <c r="H633" s="40"/>
      <c r="I633" s="40">
        <v>7</v>
      </c>
      <c r="J633" s="40"/>
      <c r="K633" s="62"/>
      <c r="L633" s="109"/>
      <c r="M633" s="46"/>
      <c r="N633" s="110"/>
      <c r="O633" s="42">
        <f>IF(I633=0,"",I633/H632)</f>
        <v>1</v>
      </c>
      <c r="P633" s="43">
        <v>9</v>
      </c>
      <c r="Q633" s="117">
        <f t="shared" si="60"/>
        <v>1</v>
      </c>
      <c r="R633" s="117">
        <f t="shared" si="61"/>
        <v>0</v>
      </c>
    </row>
    <row r="634" spans="1:19" ht="15.75" customHeight="1" x14ac:dyDescent="0.25">
      <c r="A634" s="39">
        <v>2201</v>
      </c>
      <c r="B634" s="40"/>
      <c r="C634" s="40"/>
      <c r="D634" s="40"/>
      <c r="E634" s="40"/>
      <c r="F634" s="40"/>
      <c r="G634" s="40"/>
      <c r="H634" s="40"/>
      <c r="I634" s="40"/>
      <c r="J634" s="40">
        <v>6</v>
      </c>
      <c r="K634" s="62">
        <v>6</v>
      </c>
      <c r="L634" s="109"/>
      <c r="M634" s="46"/>
      <c r="N634" s="110"/>
      <c r="O634" s="45">
        <f>IF(J634=0,"",J634/I633)</f>
        <v>0.8571428571428571</v>
      </c>
      <c r="P634" s="43">
        <v>8</v>
      </c>
      <c r="Q634" s="45">
        <f t="shared" si="60"/>
        <v>0.88888888888888884</v>
      </c>
      <c r="R634" s="45">
        <f t="shared" si="61"/>
        <v>0.11111111111111116</v>
      </c>
    </row>
    <row r="635" spans="1:19" ht="15.75" customHeight="1" x14ac:dyDescent="0.25">
      <c r="A635" s="39">
        <v>2202</v>
      </c>
      <c r="B635" s="40"/>
      <c r="C635" s="40"/>
      <c r="D635" s="40"/>
      <c r="E635" s="40"/>
      <c r="F635" s="40"/>
      <c r="G635" s="40"/>
      <c r="H635" s="40"/>
      <c r="I635" s="40"/>
      <c r="J635" s="40">
        <v>1</v>
      </c>
      <c r="K635" s="62"/>
      <c r="L635" s="109"/>
      <c r="M635" s="46"/>
      <c r="N635" s="111"/>
      <c r="O635" s="46"/>
      <c r="P635" s="43">
        <v>2</v>
      </c>
      <c r="Q635" s="46"/>
      <c r="R635" s="118"/>
    </row>
    <row r="636" spans="1:19" ht="15.75" customHeight="1" x14ac:dyDescent="0.25">
      <c r="A636" s="39">
        <v>2301</v>
      </c>
      <c r="B636" s="40"/>
      <c r="C636" s="40"/>
      <c r="D636" s="40"/>
      <c r="E636" s="40"/>
      <c r="F636" s="40"/>
      <c r="G636" s="40"/>
      <c r="H636" s="40"/>
      <c r="I636" s="40"/>
      <c r="J636" s="40">
        <v>1</v>
      </c>
      <c r="K636" s="62"/>
      <c r="L636" s="109"/>
      <c r="M636" s="46"/>
      <c r="N636" s="111"/>
      <c r="O636" s="119"/>
      <c r="P636" s="47">
        <v>2</v>
      </c>
      <c r="Q636" s="120"/>
      <c r="R636" s="119"/>
    </row>
    <row r="637" spans="1:19" ht="15.75" customHeight="1" x14ac:dyDescent="0.25">
      <c r="A637" s="39">
        <v>2302</v>
      </c>
      <c r="B637" s="40"/>
      <c r="C637" s="40"/>
      <c r="D637" s="40"/>
      <c r="E637" s="40"/>
      <c r="F637" s="40"/>
      <c r="G637" s="40"/>
      <c r="H637" s="40"/>
      <c r="I637" s="40"/>
      <c r="J637" s="40">
        <v>2</v>
      </c>
      <c r="K637" s="62">
        <v>2</v>
      </c>
      <c r="L637" s="109"/>
      <c r="M637" s="46"/>
      <c r="N637" s="111"/>
      <c r="O637" s="119"/>
      <c r="P637" s="47">
        <v>2</v>
      </c>
      <c r="Q637" s="120"/>
      <c r="R637" s="119"/>
    </row>
    <row r="638" spans="1:19" ht="15.75" customHeight="1" x14ac:dyDescent="0.25">
      <c r="A638" s="39">
        <v>2401</v>
      </c>
      <c r="B638" s="40"/>
      <c r="C638" s="40"/>
      <c r="D638" s="40"/>
      <c r="E638" s="40"/>
      <c r="F638" s="40"/>
      <c r="G638" s="40"/>
      <c r="H638" s="40"/>
      <c r="I638" s="40"/>
      <c r="J638" s="40"/>
      <c r="K638" s="62"/>
      <c r="L638" s="109"/>
      <c r="M638" s="46"/>
      <c r="N638" s="111"/>
      <c r="O638" s="119"/>
      <c r="P638" s="47"/>
      <c r="Q638" s="120"/>
      <c r="R638" s="119"/>
    </row>
    <row r="639" spans="1:19" ht="15.75" customHeight="1" x14ac:dyDescent="0.25">
      <c r="A639" s="39">
        <v>2402</v>
      </c>
      <c r="B639" s="40"/>
      <c r="C639" s="40"/>
      <c r="D639" s="40"/>
      <c r="E639" s="40"/>
      <c r="F639" s="40"/>
      <c r="G639" s="40"/>
      <c r="H639" s="40"/>
      <c r="I639" s="40"/>
      <c r="J639" s="40"/>
      <c r="K639" s="62"/>
      <c r="L639" s="109"/>
      <c r="M639" s="46"/>
      <c r="N639" s="111"/>
      <c r="O639" s="46"/>
      <c r="P639" s="111"/>
      <c r="Q639" s="121"/>
      <c r="R639" s="119"/>
    </row>
    <row r="640" spans="1:19" ht="15.75" customHeight="1" x14ac:dyDescent="0.25">
      <c r="A640" s="39">
        <v>2501</v>
      </c>
      <c r="B640" s="40"/>
      <c r="C640" s="40"/>
      <c r="D640" s="40"/>
      <c r="E640" s="40"/>
      <c r="F640" s="40"/>
      <c r="G640" s="40"/>
      <c r="H640" s="40"/>
      <c r="I640" s="40"/>
      <c r="J640" s="40"/>
      <c r="K640" s="62"/>
      <c r="L640" s="109"/>
      <c r="M640" s="46"/>
      <c r="N640" s="111"/>
      <c r="O640" s="122" t="s">
        <v>53</v>
      </c>
      <c r="P640" s="123">
        <v>3</v>
      </c>
      <c r="Q640" s="124">
        <f>IF(SUM(K628:K640)=0,"",SUM(K628:K640))</f>
        <v>8</v>
      </c>
      <c r="R640" s="125" t="s">
        <v>10</v>
      </c>
    </row>
    <row r="641" spans="1:23" ht="15.75" customHeight="1" x14ac:dyDescent="0.25">
      <c r="A641" s="39">
        <v>2502</v>
      </c>
      <c r="B641" s="40"/>
      <c r="C641" s="40"/>
      <c r="D641" s="40"/>
      <c r="E641" s="40"/>
      <c r="F641" s="40"/>
      <c r="G641" s="40"/>
      <c r="H641" s="40"/>
      <c r="I641" s="40"/>
      <c r="J641" s="40"/>
      <c r="K641" s="62"/>
      <c r="L641" s="109"/>
      <c r="M641" s="46"/>
      <c r="N641" s="111"/>
      <c r="O641" s="126" t="s">
        <v>54</v>
      </c>
      <c r="P641" s="53">
        <f>IF(P640/B626=0,"",P640/B626)</f>
        <v>0.13043478260869565</v>
      </c>
      <c r="Q641" s="127">
        <f>IF(P640/Q640=0,"",P640/Q640)</f>
        <v>0.375</v>
      </c>
      <c r="R641" s="128" t="s">
        <v>55</v>
      </c>
    </row>
    <row r="642" spans="1:23" ht="15.75" customHeight="1" x14ac:dyDescent="0.25">
      <c r="A642" s="39">
        <v>2601</v>
      </c>
      <c r="B642" s="40"/>
      <c r="C642" s="40"/>
      <c r="D642" s="40"/>
      <c r="E642" s="40"/>
      <c r="F642" s="40"/>
      <c r="G642" s="40"/>
      <c r="H642" s="40"/>
      <c r="I642" s="40"/>
      <c r="J642" s="40"/>
      <c r="K642" s="62"/>
      <c r="L642" s="112"/>
      <c r="M642" s="113"/>
      <c r="N642" s="114"/>
      <c r="O642" s="83"/>
      <c r="P642" s="129"/>
      <c r="Q642" s="129"/>
      <c r="R642" s="130"/>
    </row>
    <row r="643" spans="1:23" ht="18" customHeight="1" x14ac:dyDescent="0.25">
      <c r="A643" s="24"/>
      <c r="B643" s="160" t="s">
        <v>79</v>
      </c>
      <c r="C643" s="160"/>
      <c r="D643" s="160"/>
      <c r="E643" s="160"/>
      <c r="F643" s="160"/>
      <c r="G643" s="160"/>
      <c r="H643" s="160"/>
      <c r="I643" s="160"/>
      <c r="J643" s="160"/>
      <c r="K643" s="59">
        <f>SUM(K626:K639)</f>
        <v>8</v>
      </c>
      <c r="L643" s="60">
        <f>IF(K634=0,"",K634/B626)</f>
        <v>0.2608695652173913</v>
      </c>
      <c r="M643" s="60">
        <f>IF(K643=0,"",K643/B626)</f>
        <v>0.34782608695652173</v>
      </c>
      <c r="N643" s="60">
        <f>IF(K634=0,"",M643-L643)</f>
        <v>8.6956521739130432E-2</v>
      </c>
      <c r="O643" s="2"/>
      <c r="P643" s="1"/>
      <c r="Q643" s="27"/>
      <c r="R643" s="2"/>
    </row>
    <row r="644" spans="1:23" ht="12.75" customHeight="1" x14ac:dyDescent="0.2">
      <c r="L644" s="2"/>
      <c r="M644" s="2"/>
      <c r="O644" s="2"/>
    </row>
    <row r="645" spans="1:23" ht="12.75" customHeight="1" x14ac:dyDescent="0.2">
      <c r="L645" s="2"/>
      <c r="M645" s="2"/>
      <c r="O645" s="2"/>
    </row>
    <row r="646" spans="1:23" ht="26.25" customHeight="1" x14ac:dyDescent="0.4">
      <c r="B646" s="161" t="s">
        <v>68</v>
      </c>
      <c r="C646" s="162"/>
      <c r="D646" s="162"/>
      <c r="E646" s="162"/>
      <c r="F646" s="162"/>
      <c r="G646" s="162"/>
      <c r="H646" s="162"/>
      <c r="I646" s="162"/>
      <c r="J646" s="162"/>
      <c r="K646" s="103" t="s">
        <v>86</v>
      </c>
      <c r="L646" s="2"/>
      <c r="M646" s="2"/>
      <c r="N646" s="1"/>
      <c r="O646" s="2"/>
      <c r="P646" s="1"/>
      <c r="Q646" s="1"/>
      <c r="R646" s="1"/>
      <c r="W646" s="88">
        <f>AVERAGE(L643,L665)</f>
        <v>0.33678398895790196</v>
      </c>
    </row>
    <row r="647" spans="1:23" ht="20.25" customHeight="1" x14ac:dyDescent="0.2">
      <c r="A647" s="163" t="s">
        <v>9</v>
      </c>
      <c r="B647" s="164" t="s">
        <v>69</v>
      </c>
      <c r="C647" s="165"/>
      <c r="D647" s="165"/>
      <c r="E647" s="165"/>
      <c r="F647" s="165"/>
      <c r="G647" s="165"/>
      <c r="H647" s="165"/>
      <c r="I647" s="165"/>
      <c r="J647" s="166"/>
      <c r="K647" s="167" t="s">
        <v>10</v>
      </c>
      <c r="L647" s="159" t="s">
        <v>2</v>
      </c>
      <c r="M647" s="159" t="s">
        <v>3</v>
      </c>
      <c r="N647" s="169" t="s">
        <v>4</v>
      </c>
      <c r="O647" s="159" t="s">
        <v>5</v>
      </c>
      <c r="P647" s="157" t="s">
        <v>6</v>
      </c>
      <c r="Q647" s="157" t="s">
        <v>7</v>
      </c>
      <c r="R647" s="159" t="s">
        <v>8</v>
      </c>
    </row>
    <row r="648" spans="1:23" ht="15.75" customHeight="1" x14ac:dyDescent="0.25">
      <c r="A648" s="158"/>
      <c r="B648" s="39" t="s">
        <v>70</v>
      </c>
      <c r="C648" s="39" t="s">
        <v>71</v>
      </c>
      <c r="D648" s="39" t="s">
        <v>72</v>
      </c>
      <c r="E648" s="39" t="s">
        <v>73</v>
      </c>
      <c r="F648" s="39" t="s">
        <v>74</v>
      </c>
      <c r="G648" s="39" t="s">
        <v>75</v>
      </c>
      <c r="H648" s="39" t="s">
        <v>76</v>
      </c>
      <c r="I648" s="39" t="s">
        <v>77</v>
      </c>
      <c r="J648" s="39" t="s">
        <v>78</v>
      </c>
      <c r="K648" s="168"/>
      <c r="L648" s="158"/>
      <c r="M648" s="158"/>
      <c r="N648" s="158"/>
      <c r="O648" s="158"/>
      <c r="P648" s="158"/>
      <c r="Q648" s="158"/>
      <c r="R648" s="158"/>
    </row>
    <row r="649" spans="1:23" ht="15.75" customHeight="1" x14ac:dyDescent="0.25">
      <c r="A649" s="39">
        <v>1802</v>
      </c>
      <c r="B649" s="40">
        <v>63</v>
      </c>
      <c r="C649" s="40"/>
      <c r="D649" s="40"/>
      <c r="E649" s="40"/>
      <c r="F649" s="40"/>
      <c r="G649" s="40"/>
      <c r="H649" s="40"/>
      <c r="I649" s="40"/>
      <c r="J649" s="40"/>
      <c r="K649" s="62"/>
      <c r="L649" s="106"/>
      <c r="M649" s="107"/>
      <c r="N649" s="108"/>
      <c r="O649" s="115"/>
      <c r="P649" s="41">
        <f>B649</f>
        <v>63</v>
      </c>
      <c r="Q649" s="116"/>
      <c r="R649" s="115"/>
    </row>
    <row r="650" spans="1:23" ht="15.75" customHeight="1" x14ac:dyDescent="0.25">
      <c r="A650" s="39">
        <v>1901</v>
      </c>
      <c r="B650" s="40"/>
      <c r="C650" s="40">
        <v>52</v>
      </c>
      <c r="D650" s="40"/>
      <c r="E650" s="40"/>
      <c r="F650" s="40"/>
      <c r="G650" s="40"/>
      <c r="H650" s="40"/>
      <c r="I650" s="40"/>
      <c r="J650" s="40"/>
      <c r="K650" s="62"/>
      <c r="L650" s="109"/>
      <c r="M650" s="46"/>
      <c r="N650" s="110"/>
      <c r="O650" s="42">
        <f>IF(C650=0,"",C650/B649)</f>
        <v>0.82539682539682535</v>
      </c>
      <c r="P650" s="43">
        <v>52</v>
      </c>
      <c r="Q650" s="117">
        <f t="shared" ref="Q650:Q657" si="62">IF(P650=0,"",P650/P649)</f>
        <v>0.82539682539682535</v>
      </c>
      <c r="R650" s="117">
        <f t="shared" ref="R650:R657" si="63">IF(P650=0,"",100%-Q650)</f>
        <v>0.17460317460317465</v>
      </c>
    </row>
    <row r="651" spans="1:23" ht="15.75" customHeight="1" x14ac:dyDescent="0.25">
      <c r="A651" s="39">
        <v>1902</v>
      </c>
      <c r="B651" s="40"/>
      <c r="C651" s="40"/>
      <c r="D651" s="40">
        <v>48</v>
      </c>
      <c r="E651" s="40"/>
      <c r="F651" s="40"/>
      <c r="G651" s="40"/>
      <c r="H651" s="40"/>
      <c r="I651" s="40"/>
      <c r="J651" s="40"/>
      <c r="K651" s="62"/>
      <c r="L651" s="109"/>
      <c r="M651" s="46"/>
      <c r="N651" s="110"/>
      <c r="O651" s="42">
        <f>IF(D651=0,"",D651/C650)</f>
        <v>0.92307692307692313</v>
      </c>
      <c r="P651" s="43">
        <v>49</v>
      </c>
      <c r="Q651" s="117">
        <f t="shared" si="62"/>
        <v>0.94230769230769229</v>
      </c>
      <c r="R651" s="117">
        <f t="shared" si="63"/>
        <v>5.7692307692307709E-2</v>
      </c>
      <c r="S651" s="8">
        <f>P651/P649</f>
        <v>0.77777777777777779</v>
      </c>
    </row>
    <row r="652" spans="1:23" ht="15.75" customHeight="1" x14ac:dyDescent="0.25">
      <c r="A652" s="39">
        <v>2001</v>
      </c>
      <c r="B652" s="40"/>
      <c r="C652" s="40"/>
      <c r="D652" s="40"/>
      <c r="E652" s="40">
        <v>43</v>
      </c>
      <c r="F652" s="40"/>
      <c r="G652" s="40"/>
      <c r="H652" s="40"/>
      <c r="I652" s="40"/>
      <c r="J652" s="40"/>
      <c r="K652" s="62"/>
      <c r="L652" s="109"/>
      <c r="M652" s="46"/>
      <c r="N652" s="110"/>
      <c r="O652" s="42">
        <f>IF(E652=0,"",E652/D651)</f>
        <v>0.89583333333333337</v>
      </c>
      <c r="P652" s="43">
        <v>49</v>
      </c>
      <c r="Q652" s="117">
        <f t="shared" si="62"/>
        <v>1</v>
      </c>
      <c r="R652" s="117">
        <f t="shared" si="63"/>
        <v>0</v>
      </c>
    </row>
    <row r="653" spans="1:23" ht="15.75" customHeight="1" x14ac:dyDescent="0.25">
      <c r="A653" s="39">
        <v>2002</v>
      </c>
      <c r="B653" s="40"/>
      <c r="C653" s="40"/>
      <c r="D653" s="40"/>
      <c r="E653" s="40"/>
      <c r="F653" s="40">
        <v>41</v>
      </c>
      <c r="G653" s="40"/>
      <c r="H653" s="40"/>
      <c r="I653" s="40"/>
      <c r="J653" s="40"/>
      <c r="K653" s="62"/>
      <c r="L653" s="109"/>
      <c r="M653" s="46"/>
      <c r="N653" s="110"/>
      <c r="O653" s="42">
        <f>IF(F653=0,"",F653/E652)</f>
        <v>0.95348837209302328</v>
      </c>
      <c r="P653" s="43">
        <v>47</v>
      </c>
      <c r="Q653" s="117">
        <f t="shared" si="62"/>
        <v>0.95918367346938771</v>
      </c>
      <c r="R653" s="117">
        <f t="shared" si="63"/>
        <v>4.081632653061229E-2</v>
      </c>
    </row>
    <row r="654" spans="1:23" ht="15.75" customHeight="1" x14ac:dyDescent="0.25">
      <c r="A654" s="39">
        <v>2101</v>
      </c>
      <c r="B654" s="40"/>
      <c r="C654" s="40"/>
      <c r="D654" s="40"/>
      <c r="E654" s="40"/>
      <c r="F654" s="40"/>
      <c r="G654" s="40">
        <v>41</v>
      </c>
      <c r="H654" s="40"/>
      <c r="I654" s="40"/>
      <c r="J654" s="40"/>
      <c r="K654" s="62"/>
      <c r="L654" s="109"/>
      <c r="M654" s="46"/>
      <c r="N654" s="110"/>
      <c r="O654" s="42">
        <f>IF(G654=0,"",G654/F653)</f>
        <v>1</v>
      </c>
      <c r="P654" s="43">
        <v>46</v>
      </c>
      <c r="Q654" s="117">
        <f t="shared" si="62"/>
        <v>0.97872340425531912</v>
      </c>
      <c r="R654" s="117">
        <f t="shared" si="63"/>
        <v>2.1276595744680882E-2</v>
      </c>
    </row>
    <row r="655" spans="1:23" ht="15.75" customHeight="1" x14ac:dyDescent="0.25">
      <c r="A655" s="39">
        <v>2102</v>
      </c>
      <c r="B655" s="40"/>
      <c r="C655" s="40"/>
      <c r="D655" s="40"/>
      <c r="E655" s="40"/>
      <c r="F655" s="40"/>
      <c r="G655" s="40"/>
      <c r="H655" s="40">
        <v>40</v>
      </c>
      <c r="I655" s="40"/>
      <c r="J655" s="40"/>
      <c r="K655" s="62"/>
      <c r="L655" s="109"/>
      <c r="M655" s="46"/>
      <c r="N655" s="110"/>
      <c r="O655" s="42">
        <f>IF(H655=0,"",H655/G654)</f>
        <v>0.97560975609756095</v>
      </c>
      <c r="P655" s="43">
        <v>45</v>
      </c>
      <c r="Q655" s="117">
        <f t="shared" si="62"/>
        <v>0.97826086956521741</v>
      </c>
      <c r="R655" s="117">
        <f t="shared" si="63"/>
        <v>2.1739130434782594E-2</v>
      </c>
    </row>
    <row r="656" spans="1:23" ht="15.75" customHeight="1" x14ac:dyDescent="0.25">
      <c r="A656" s="39">
        <v>2201</v>
      </c>
      <c r="B656" s="40"/>
      <c r="C656" s="40"/>
      <c r="D656" s="40"/>
      <c r="E656" s="40"/>
      <c r="F656" s="40"/>
      <c r="G656" s="40"/>
      <c r="H656" s="40"/>
      <c r="I656" s="40">
        <v>36</v>
      </c>
      <c r="J656" s="40"/>
      <c r="K656" s="62"/>
      <c r="L656" s="109"/>
      <c r="M656" s="46"/>
      <c r="N656" s="110"/>
      <c r="O656" s="42">
        <f>IF(I656=0,"",I656/H655)</f>
        <v>0.9</v>
      </c>
      <c r="P656" s="43">
        <v>44</v>
      </c>
      <c r="Q656" s="117">
        <f t="shared" si="62"/>
        <v>0.97777777777777775</v>
      </c>
      <c r="R656" s="117">
        <f t="shared" si="63"/>
        <v>2.2222222222222254E-2</v>
      </c>
    </row>
    <row r="657" spans="1:18" ht="15.75" customHeight="1" x14ac:dyDescent="0.25">
      <c r="A657" s="39">
        <v>2202</v>
      </c>
      <c r="B657" s="40"/>
      <c r="C657" s="40"/>
      <c r="D657" s="40"/>
      <c r="E657" s="40"/>
      <c r="F657" s="40"/>
      <c r="G657" s="40"/>
      <c r="H657" s="40"/>
      <c r="I657" s="40"/>
      <c r="J657" s="40">
        <v>33</v>
      </c>
      <c r="K657" s="62">
        <v>26</v>
      </c>
      <c r="L657" s="109"/>
      <c r="M657" s="46"/>
      <c r="N657" s="110"/>
      <c r="O657" s="45">
        <f>IF(J657=0,"",J657/I656)</f>
        <v>0.91666666666666663</v>
      </c>
      <c r="P657" s="43">
        <v>43</v>
      </c>
      <c r="Q657" s="45">
        <f t="shared" si="62"/>
        <v>0.97727272727272729</v>
      </c>
      <c r="R657" s="45">
        <f t="shared" si="63"/>
        <v>2.2727272727272707E-2</v>
      </c>
    </row>
    <row r="658" spans="1:18" ht="15.75" customHeight="1" x14ac:dyDescent="0.25">
      <c r="A658" s="39">
        <v>2301</v>
      </c>
      <c r="B658" s="40"/>
      <c r="C658" s="40"/>
      <c r="D658" s="40"/>
      <c r="E658" s="40"/>
      <c r="F658" s="40"/>
      <c r="G658" s="40"/>
      <c r="H658" s="40"/>
      <c r="I658" s="40"/>
      <c r="J658" s="40">
        <v>9</v>
      </c>
      <c r="K658" s="62">
        <v>7</v>
      </c>
      <c r="L658" s="109"/>
      <c r="M658" s="46"/>
      <c r="N658" s="111"/>
      <c r="O658" s="46"/>
      <c r="P658" s="43">
        <v>14</v>
      </c>
      <c r="Q658" s="46"/>
      <c r="R658" s="118"/>
    </row>
    <row r="659" spans="1:18" ht="15.75" customHeight="1" x14ac:dyDescent="0.25">
      <c r="A659" s="39">
        <v>2302</v>
      </c>
      <c r="B659" s="40"/>
      <c r="C659" s="40"/>
      <c r="D659" s="40"/>
      <c r="E659" s="40"/>
      <c r="F659" s="40"/>
      <c r="G659" s="40"/>
      <c r="H659" s="40"/>
      <c r="I659" s="40"/>
      <c r="J659" s="40">
        <v>4</v>
      </c>
      <c r="K659" s="62">
        <v>3</v>
      </c>
      <c r="L659" s="109"/>
      <c r="M659" s="46"/>
      <c r="N659" s="111"/>
      <c r="O659" s="119"/>
      <c r="P659" s="47">
        <v>7</v>
      </c>
      <c r="Q659" s="120"/>
      <c r="R659" s="119"/>
    </row>
    <row r="660" spans="1:18" ht="15.75" customHeight="1" x14ac:dyDescent="0.25">
      <c r="A660" s="39">
        <v>2401</v>
      </c>
      <c r="B660" s="40"/>
      <c r="C660" s="40"/>
      <c r="D660" s="40"/>
      <c r="E660" s="40"/>
      <c r="F660" s="40"/>
      <c r="G660" s="40"/>
      <c r="H660" s="40"/>
      <c r="I660" s="40"/>
      <c r="J660" s="40">
        <v>2</v>
      </c>
      <c r="K660" s="62">
        <v>1</v>
      </c>
      <c r="L660" s="109"/>
      <c r="M660" s="46"/>
      <c r="N660" s="111"/>
      <c r="O660" s="119"/>
      <c r="P660" s="133">
        <v>2</v>
      </c>
      <c r="Q660" s="120"/>
      <c r="R660" s="119"/>
    </row>
    <row r="661" spans="1:18" ht="15.75" customHeight="1" x14ac:dyDescent="0.25">
      <c r="A661" s="39">
        <v>2402</v>
      </c>
      <c r="B661" s="40"/>
      <c r="C661" s="40"/>
      <c r="D661" s="40"/>
      <c r="E661" s="40"/>
      <c r="F661" s="40"/>
      <c r="G661" s="40"/>
      <c r="H661" s="40"/>
      <c r="I661" s="40"/>
      <c r="J661" s="40">
        <v>1</v>
      </c>
      <c r="K661" s="62">
        <v>1</v>
      </c>
      <c r="L661" s="109"/>
      <c r="M661" s="46"/>
      <c r="N661" s="111"/>
      <c r="O661" s="46"/>
      <c r="P661" s="134">
        <v>1</v>
      </c>
      <c r="Q661" s="121"/>
      <c r="R661" s="119"/>
    </row>
    <row r="662" spans="1:18" ht="15.75" customHeight="1" x14ac:dyDescent="0.25">
      <c r="A662" s="39">
        <v>2501</v>
      </c>
      <c r="B662" s="40"/>
      <c r="C662" s="40"/>
      <c r="D662" s="40"/>
      <c r="E662" s="40"/>
      <c r="F662" s="40"/>
      <c r="G662" s="40"/>
      <c r="H662" s="40"/>
      <c r="I662" s="40"/>
      <c r="J662" s="40"/>
      <c r="K662" s="62"/>
      <c r="L662" s="109"/>
      <c r="M662" s="46"/>
      <c r="N662" s="111"/>
      <c r="O662" s="122" t="s">
        <v>53</v>
      </c>
      <c r="P662" s="110">
        <v>20</v>
      </c>
      <c r="Q662" s="124">
        <f>IF(SUM(K651:K662)=0,"",SUM(K651:K662))</f>
        <v>38</v>
      </c>
      <c r="R662" s="125" t="s">
        <v>10</v>
      </c>
    </row>
    <row r="663" spans="1:18" ht="15.75" customHeight="1" x14ac:dyDescent="0.25">
      <c r="A663" s="39">
        <v>2502</v>
      </c>
      <c r="B663" s="40"/>
      <c r="C663" s="40"/>
      <c r="D663" s="40"/>
      <c r="E663" s="40"/>
      <c r="F663" s="40"/>
      <c r="G663" s="40"/>
      <c r="H663" s="40"/>
      <c r="I663" s="40"/>
      <c r="J663" s="40"/>
      <c r="K663" s="62"/>
      <c r="L663" s="109"/>
      <c r="M663" s="46"/>
      <c r="N663" s="111"/>
      <c r="O663" s="126" t="s">
        <v>54</v>
      </c>
      <c r="P663" s="53">
        <f>IF(P662/B649=0,"",P662/B649)</f>
        <v>0.31746031746031744</v>
      </c>
      <c r="Q663" s="127">
        <f>IF(P662/Q662=0,"",P662/Q662)</f>
        <v>0.52631578947368418</v>
      </c>
      <c r="R663" s="128" t="s">
        <v>55</v>
      </c>
    </row>
    <row r="664" spans="1:18" ht="15.75" customHeight="1" x14ac:dyDescent="0.25">
      <c r="A664" s="39">
        <v>2601</v>
      </c>
      <c r="B664" s="40"/>
      <c r="C664" s="40"/>
      <c r="D664" s="40"/>
      <c r="E664" s="40"/>
      <c r="F664" s="40"/>
      <c r="G664" s="40"/>
      <c r="H664" s="40"/>
      <c r="I664" s="40"/>
      <c r="J664" s="40"/>
      <c r="K664" s="62"/>
      <c r="L664" s="112"/>
      <c r="M664" s="113"/>
      <c r="N664" s="114"/>
      <c r="O664" s="83"/>
      <c r="P664" s="129"/>
      <c r="Q664" s="129"/>
      <c r="R664" s="130"/>
    </row>
    <row r="665" spans="1:18" ht="18" customHeight="1" x14ac:dyDescent="0.25">
      <c r="A665" s="24"/>
      <c r="B665" s="160" t="s">
        <v>79</v>
      </c>
      <c r="C665" s="160"/>
      <c r="D665" s="160"/>
      <c r="E665" s="160"/>
      <c r="F665" s="160"/>
      <c r="G665" s="160"/>
      <c r="H665" s="160"/>
      <c r="I665" s="160"/>
      <c r="J665" s="160"/>
      <c r="K665" s="59">
        <f>SUM(K649:K661)</f>
        <v>38</v>
      </c>
      <c r="L665" s="60">
        <f>IF(K657=0,"",K657/B649)</f>
        <v>0.41269841269841268</v>
      </c>
      <c r="M665" s="60">
        <f>IF(K665=0,"",K665/B649)</f>
        <v>0.60317460317460314</v>
      </c>
      <c r="N665" s="60">
        <f>IF(K657=0,"",M665-L665)</f>
        <v>0.19047619047619047</v>
      </c>
      <c r="O665" s="2"/>
      <c r="P665" s="1"/>
      <c r="Q665" s="27"/>
      <c r="R665" s="2"/>
    </row>
    <row r="666" spans="1:18" ht="12.75" customHeight="1" x14ac:dyDescent="0.2">
      <c r="L666" s="2"/>
      <c r="M666" s="2"/>
      <c r="O666" s="2"/>
    </row>
    <row r="667" spans="1:18" ht="12.75" customHeight="1" x14ac:dyDescent="0.2">
      <c r="L667" s="2"/>
      <c r="M667" s="2"/>
      <c r="O667" s="2"/>
    </row>
    <row r="668" spans="1:18" ht="26.25" customHeight="1" x14ac:dyDescent="0.4">
      <c r="B668" s="161" t="s">
        <v>68</v>
      </c>
      <c r="C668" s="162"/>
      <c r="D668" s="162"/>
      <c r="E668" s="162"/>
      <c r="F668" s="162"/>
      <c r="G668" s="162"/>
      <c r="H668" s="162"/>
      <c r="I668" s="162"/>
      <c r="J668" s="162"/>
      <c r="K668" s="103" t="s">
        <v>87</v>
      </c>
      <c r="L668" s="2"/>
      <c r="M668" s="2"/>
      <c r="N668" s="1"/>
      <c r="O668" s="2"/>
      <c r="P668" s="1"/>
      <c r="Q668" s="1"/>
      <c r="R668" s="1"/>
    </row>
    <row r="669" spans="1:18" ht="20.25" customHeight="1" x14ac:dyDescent="0.2">
      <c r="A669" s="163" t="s">
        <v>9</v>
      </c>
      <c r="B669" s="164" t="s">
        <v>69</v>
      </c>
      <c r="C669" s="165"/>
      <c r="D669" s="165"/>
      <c r="E669" s="165"/>
      <c r="F669" s="165"/>
      <c r="G669" s="165"/>
      <c r="H669" s="165"/>
      <c r="I669" s="165"/>
      <c r="J669" s="166"/>
      <c r="K669" s="167" t="s">
        <v>10</v>
      </c>
      <c r="L669" s="159" t="s">
        <v>2</v>
      </c>
      <c r="M669" s="159" t="s">
        <v>3</v>
      </c>
      <c r="N669" s="169" t="s">
        <v>4</v>
      </c>
      <c r="O669" s="159" t="s">
        <v>5</v>
      </c>
      <c r="P669" s="157" t="s">
        <v>6</v>
      </c>
      <c r="Q669" s="157" t="s">
        <v>7</v>
      </c>
      <c r="R669" s="159" t="s">
        <v>8</v>
      </c>
    </row>
    <row r="670" spans="1:18" ht="15.75" customHeight="1" x14ac:dyDescent="0.25">
      <c r="A670" s="158"/>
      <c r="B670" s="39" t="s">
        <v>70</v>
      </c>
      <c r="C670" s="39" t="s">
        <v>71</v>
      </c>
      <c r="D670" s="39" t="s">
        <v>72</v>
      </c>
      <c r="E670" s="39" t="s">
        <v>73</v>
      </c>
      <c r="F670" s="39" t="s">
        <v>74</v>
      </c>
      <c r="G670" s="39" t="s">
        <v>75</v>
      </c>
      <c r="H670" s="39" t="s">
        <v>76</v>
      </c>
      <c r="I670" s="39" t="s">
        <v>77</v>
      </c>
      <c r="J670" s="39" t="s">
        <v>78</v>
      </c>
      <c r="K670" s="168"/>
      <c r="L670" s="158"/>
      <c r="M670" s="158"/>
      <c r="N670" s="158"/>
      <c r="O670" s="158"/>
      <c r="P670" s="158"/>
      <c r="Q670" s="158"/>
      <c r="R670" s="158"/>
    </row>
    <row r="671" spans="1:18" ht="15.75" customHeight="1" x14ac:dyDescent="0.25">
      <c r="A671" s="39">
        <v>1901</v>
      </c>
      <c r="B671" s="40">
        <v>18</v>
      </c>
      <c r="C671" s="40"/>
      <c r="D671" s="40"/>
      <c r="E671" s="40"/>
      <c r="F671" s="40"/>
      <c r="G671" s="40"/>
      <c r="H671" s="40"/>
      <c r="I671" s="40"/>
      <c r="J671" s="40"/>
      <c r="K671" s="62"/>
      <c r="L671" s="106"/>
      <c r="M671" s="107"/>
      <c r="N671" s="108"/>
      <c r="O671" s="115"/>
      <c r="P671" s="41">
        <f>B671</f>
        <v>18</v>
      </c>
      <c r="Q671" s="116"/>
      <c r="R671" s="115"/>
    </row>
    <row r="672" spans="1:18" ht="15.75" customHeight="1" x14ac:dyDescent="0.25">
      <c r="A672" s="39">
        <v>1902</v>
      </c>
      <c r="B672" s="40"/>
      <c r="C672" s="40">
        <v>15</v>
      </c>
      <c r="D672" s="40"/>
      <c r="E672" s="40"/>
      <c r="F672" s="40"/>
      <c r="G672" s="40"/>
      <c r="H672" s="40"/>
      <c r="I672" s="40"/>
      <c r="J672" s="40"/>
      <c r="K672" s="62"/>
      <c r="L672" s="109"/>
      <c r="M672" s="46"/>
      <c r="N672" s="110"/>
      <c r="O672" s="42">
        <f>IF(C672=0,"",C672/B671)</f>
        <v>0.83333333333333337</v>
      </c>
      <c r="P672" s="43">
        <v>15</v>
      </c>
      <c r="Q672" s="117">
        <f t="shared" ref="Q672:Q679" si="64">IF(P672=0,"",P672/P671)</f>
        <v>0.83333333333333337</v>
      </c>
      <c r="R672" s="117">
        <f t="shared" ref="R672:R679" si="65">IF(P672=0,"",100%-Q672)</f>
        <v>0.16666666666666663</v>
      </c>
    </row>
    <row r="673" spans="1:19" ht="15.75" customHeight="1" x14ac:dyDescent="0.25">
      <c r="A673" s="39">
        <v>2001</v>
      </c>
      <c r="B673" s="40"/>
      <c r="C673" s="40"/>
      <c r="D673" s="40">
        <v>10</v>
      </c>
      <c r="E673" s="40"/>
      <c r="F673" s="40"/>
      <c r="G673" s="40"/>
      <c r="H673" s="40"/>
      <c r="I673" s="40"/>
      <c r="J673" s="40"/>
      <c r="K673" s="62"/>
      <c r="L673" s="109"/>
      <c r="M673" s="46"/>
      <c r="N673" s="110"/>
      <c r="O673" s="42">
        <f>IF(D673=0,"",D673/C672)</f>
        <v>0.66666666666666663</v>
      </c>
      <c r="P673" s="43">
        <v>11</v>
      </c>
      <c r="Q673" s="117">
        <f t="shared" si="64"/>
        <v>0.73333333333333328</v>
      </c>
      <c r="R673" s="117">
        <f t="shared" si="65"/>
        <v>0.26666666666666672</v>
      </c>
      <c r="S673" s="8">
        <f>P673/P671</f>
        <v>0.61111111111111116</v>
      </c>
    </row>
    <row r="674" spans="1:19" ht="15.75" customHeight="1" x14ac:dyDescent="0.25">
      <c r="A674" s="39">
        <v>2002</v>
      </c>
      <c r="B674" s="40"/>
      <c r="C674" s="40"/>
      <c r="D674" s="40"/>
      <c r="E674" s="40">
        <v>9</v>
      </c>
      <c r="F674" s="40"/>
      <c r="G674" s="40"/>
      <c r="H674" s="40"/>
      <c r="I674" s="40"/>
      <c r="J674" s="40"/>
      <c r="K674" s="62"/>
      <c r="L674" s="109"/>
      <c r="M674" s="46"/>
      <c r="N674" s="110"/>
      <c r="O674" s="42">
        <f>IF(E674=0,"",E674/D673)</f>
        <v>0.9</v>
      </c>
      <c r="P674" s="43">
        <v>11</v>
      </c>
      <c r="Q674" s="117">
        <f t="shared" si="64"/>
        <v>1</v>
      </c>
      <c r="R674" s="117">
        <f t="shared" si="65"/>
        <v>0</v>
      </c>
    </row>
    <row r="675" spans="1:19" ht="15.75" customHeight="1" x14ac:dyDescent="0.25">
      <c r="A675" s="39">
        <v>2101</v>
      </c>
      <c r="B675" s="40"/>
      <c r="C675" s="40"/>
      <c r="D675" s="40"/>
      <c r="E675" s="40"/>
      <c r="F675" s="40">
        <v>9</v>
      </c>
      <c r="G675" s="40"/>
      <c r="H675" s="40"/>
      <c r="I675" s="40"/>
      <c r="J675" s="40"/>
      <c r="K675" s="62"/>
      <c r="L675" s="109"/>
      <c r="M675" s="46"/>
      <c r="N675" s="110"/>
      <c r="O675" s="42">
        <f>IF(F675=0,"",F675/E674)</f>
        <v>1</v>
      </c>
      <c r="P675" s="43">
        <v>11</v>
      </c>
      <c r="Q675" s="117">
        <f t="shared" si="64"/>
        <v>1</v>
      </c>
      <c r="R675" s="117">
        <f t="shared" si="65"/>
        <v>0</v>
      </c>
    </row>
    <row r="676" spans="1:19" ht="15.75" customHeight="1" x14ac:dyDescent="0.25">
      <c r="A676" s="39">
        <v>2102</v>
      </c>
      <c r="B676" s="40"/>
      <c r="C676" s="40"/>
      <c r="D676" s="40"/>
      <c r="E676" s="40"/>
      <c r="F676" s="40"/>
      <c r="G676" s="40">
        <v>9</v>
      </c>
      <c r="H676" s="40"/>
      <c r="I676" s="40"/>
      <c r="J676" s="40"/>
      <c r="K676" s="62"/>
      <c r="L676" s="109"/>
      <c r="M676" s="46"/>
      <c r="N676" s="110"/>
      <c r="O676" s="42">
        <f>IF(G676=0,"",G676/F675)</f>
        <v>1</v>
      </c>
      <c r="P676" s="43">
        <v>11</v>
      </c>
      <c r="Q676" s="117">
        <f t="shared" si="64"/>
        <v>1</v>
      </c>
      <c r="R676" s="117">
        <f t="shared" si="65"/>
        <v>0</v>
      </c>
    </row>
    <row r="677" spans="1:19" ht="15.75" customHeight="1" x14ac:dyDescent="0.25">
      <c r="A677" s="39">
        <v>2201</v>
      </c>
      <c r="B677" s="40"/>
      <c r="C677" s="40"/>
      <c r="D677" s="40"/>
      <c r="E677" s="40"/>
      <c r="F677" s="40"/>
      <c r="G677" s="40"/>
      <c r="H677" s="40">
        <v>9</v>
      </c>
      <c r="I677" s="40"/>
      <c r="J677" s="40"/>
      <c r="K677" s="62"/>
      <c r="L677" s="109"/>
      <c r="M677" s="46"/>
      <c r="N677" s="110"/>
      <c r="O677" s="42">
        <f>IF(H677=0,"",H677/G676)</f>
        <v>1</v>
      </c>
      <c r="P677" s="43">
        <v>11</v>
      </c>
      <c r="Q677" s="117">
        <f t="shared" si="64"/>
        <v>1</v>
      </c>
      <c r="R677" s="117">
        <f t="shared" si="65"/>
        <v>0</v>
      </c>
    </row>
    <row r="678" spans="1:19" ht="15.75" customHeight="1" x14ac:dyDescent="0.25">
      <c r="A678" s="39">
        <v>2202</v>
      </c>
      <c r="B678" s="40"/>
      <c r="C678" s="40"/>
      <c r="D678" s="40"/>
      <c r="E678" s="40"/>
      <c r="F678" s="40"/>
      <c r="G678" s="40"/>
      <c r="H678" s="40"/>
      <c r="I678" s="40">
        <v>9</v>
      </c>
      <c r="J678" s="40"/>
      <c r="K678" s="62"/>
      <c r="L678" s="109"/>
      <c r="M678" s="46"/>
      <c r="N678" s="110"/>
      <c r="O678" s="42">
        <f>IF(I678=0,"",I678/H677)</f>
        <v>1</v>
      </c>
      <c r="P678" s="43">
        <v>11</v>
      </c>
      <c r="Q678" s="117">
        <f t="shared" si="64"/>
        <v>1</v>
      </c>
      <c r="R678" s="117">
        <f t="shared" si="65"/>
        <v>0</v>
      </c>
    </row>
    <row r="679" spans="1:19" ht="15.75" customHeight="1" x14ac:dyDescent="0.25">
      <c r="A679" s="39">
        <v>2301</v>
      </c>
      <c r="B679" s="40"/>
      <c r="C679" s="40"/>
      <c r="D679" s="40"/>
      <c r="E679" s="40"/>
      <c r="F679" s="40"/>
      <c r="G679" s="40"/>
      <c r="H679" s="40"/>
      <c r="I679" s="40"/>
      <c r="J679" s="40">
        <v>9</v>
      </c>
      <c r="K679" s="62">
        <v>5</v>
      </c>
      <c r="L679" s="109"/>
      <c r="M679" s="46"/>
      <c r="N679" s="110"/>
      <c r="O679" s="45">
        <f>IF(J679=0,"",J679/I678)</f>
        <v>1</v>
      </c>
      <c r="P679" s="43">
        <v>11</v>
      </c>
      <c r="Q679" s="45">
        <f t="shared" si="64"/>
        <v>1</v>
      </c>
      <c r="R679" s="45">
        <f t="shared" si="65"/>
        <v>0</v>
      </c>
    </row>
    <row r="680" spans="1:19" ht="15.75" customHeight="1" x14ac:dyDescent="0.25">
      <c r="A680" s="39">
        <v>2302</v>
      </c>
      <c r="B680" s="40"/>
      <c r="C680" s="40"/>
      <c r="D680" s="40"/>
      <c r="E680" s="40"/>
      <c r="F680" s="40"/>
      <c r="G680" s="40"/>
      <c r="H680" s="40"/>
      <c r="I680" s="40"/>
      <c r="J680" s="40">
        <v>2</v>
      </c>
      <c r="K680" s="62">
        <v>2</v>
      </c>
      <c r="L680" s="109"/>
      <c r="M680" s="46"/>
      <c r="N680" s="111"/>
      <c r="O680" s="46"/>
      <c r="P680" s="43">
        <v>3</v>
      </c>
      <c r="Q680" s="46"/>
      <c r="R680" s="118"/>
    </row>
    <row r="681" spans="1:19" ht="15.75" customHeight="1" x14ac:dyDescent="0.25">
      <c r="A681" s="39">
        <v>2401</v>
      </c>
      <c r="B681" s="40"/>
      <c r="C681" s="40"/>
      <c r="D681" s="40"/>
      <c r="E681" s="40"/>
      <c r="F681" s="40"/>
      <c r="G681" s="40"/>
      <c r="H681" s="40"/>
      <c r="I681" s="40"/>
      <c r="J681" s="40">
        <v>2</v>
      </c>
      <c r="K681" s="62">
        <v>1</v>
      </c>
      <c r="L681" s="109"/>
      <c r="M681" s="46"/>
      <c r="N681" s="111"/>
      <c r="O681" s="119"/>
      <c r="P681" s="47">
        <v>2</v>
      </c>
      <c r="Q681" s="120"/>
      <c r="R681" s="119"/>
    </row>
    <row r="682" spans="1:19" ht="15.75" customHeight="1" x14ac:dyDescent="0.25">
      <c r="A682" s="39">
        <v>2402</v>
      </c>
      <c r="B682" s="40"/>
      <c r="C682" s="40"/>
      <c r="D682" s="40"/>
      <c r="E682" s="40"/>
      <c r="F682" s="40"/>
      <c r="G682" s="40"/>
      <c r="H682" s="40"/>
      <c r="I682" s="40"/>
      <c r="J682" s="40"/>
      <c r="K682" s="62"/>
      <c r="L682" s="109"/>
      <c r="M682" s="46"/>
      <c r="N682" s="111"/>
      <c r="O682" s="119"/>
      <c r="P682" s="47"/>
      <c r="Q682" s="120"/>
      <c r="R682" s="119"/>
    </row>
    <row r="683" spans="1:19" ht="15.75" customHeight="1" x14ac:dyDescent="0.25">
      <c r="A683" s="39">
        <v>2501</v>
      </c>
      <c r="B683" s="40"/>
      <c r="C683" s="40"/>
      <c r="D683" s="40"/>
      <c r="E683" s="40"/>
      <c r="F683" s="40"/>
      <c r="G683" s="40"/>
      <c r="H683" s="40"/>
      <c r="I683" s="40"/>
      <c r="J683" s="40"/>
      <c r="K683" s="62"/>
      <c r="L683" s="109"/>
      <c r="M683" s="46"/>
      <c r="N683" s="111"/>
      <c r="O683" s="46"/>
      <c r="P683" s="111"/>
      <c r="Q683" s="121"/>
      <c r="R683" s="119"/>
    </row>
    <row r="684" spans="1:19" ht="15.75" customHeight="1" x14ac:dyDescent="0.25">
      <c r="A684" s="39">
        <v>2502</v>
      </c>
      <c r="B684" s="40"/>
      <c r="C684" s="40"/>
      <c r="D684" s="40"/>
      <c r="E684" s="40"/>
      <c r="F684" s="40"/>
      <c r="G684" s="40"/>
      <c r="H684" s="40"/>
      <c r="I684" s="40"/>
      <c r="J684" s="40"/>
      <c r="K684" s="62"/>
      <c r="L684" s="109"/>
      <c r="M684" s="46"/>
      <c r="N684" s="111"/>
      <c r="O684" s="122" t="s">
        <v>53</v>
      </c>
      <c r="P684" s="123">
        <v>6</v>
      </c>
      <c r="Q684" s="124">
        <f>IF(SUM(K673:K684)=0,"",SUM(K673:K684))</f>
        <v>8</v>
      </c>
      <c r="R684" s="125" t="s">
        <v>10</v>
      </c>
    </row>
    <row r="685" spans="1:19" ht="15.75" customHeight="1" x14ac:dyDescent="0.25">
      <c r="A685" s="39">
        <v>2601</v>
      </c>
      <c r="B685" s="40"/>
      <c r="C685" s="40"/>
      <c r="D685" s="40"/>
      <c r="E685" s="40"/>
      <c r="F685" s="40"/>
      <c r="G685" s="40"/>
      <c r="H685" s="40"/>
      <c r="I685" s="40"/>
      <c r="J685" s="40"/>
      <c r="K685" s="62"/>
      <c r="L685" s="109"/>
      <c r="M685" s="46"/>
      <c r="N685" s="111"/>
      <c r="O685" s="126" t="s">
        <v>54</v>
      </c>
      <c r="P685" s="53">
        <f>IF(P684/B671=0,"",P684/B671)</f>
        <v>0.33333333333333331</v>
      </c>
      <c r="Q685" s="127">
        <f>IF(P684/Q684=0,"",P684/Q684)</f>
        <v>0.75</v>
      </c>
      <c r="R685" s="128" t="s">
        <v>55</v>
      </c>
    </row>
    <row r="686" spans="1:19" ht="15.75" customHeight="1" x14ac:dyDescent="0.25">
      <c r="A686" s="39">
        <v>2602</v>
      </c>
      <c r="B686" s="40"/>
      <c r="C686" s="40"/>
      <c r="D686" s="40"/>
      <c r="E686" s="40"/>
      <c r="F686" s="40"/>
      <c r="G686" s="40"/>
      <c r="H686" s="40"/>
      <c r="I686" s="40"/>
      <c r="J686" s="40"/>
      <c r="K686" s="62"/>
      <c r="L686" s="112"/>
      <c r="M686" s="113"/>
      <c r="N686" s="114"/>
      <c r="O686" s="83"/>
      <c r="P686" s="129"/>
      <c r="Q686" s="129"/>
      <c r="R686" s="130"/>
    </row>
    <row r="687" spans="1:19" ht="18" customHeight="1" x14ac:dyDescent="0.25">
      <c r="A687" s="24"/>
      <c r="B687" s="160" t="s">
        <v>79</v>
      </c>
      <c r="C687" s="160"/>
      <c r="D687" s="160"/>
      <c r="E687" s="160"/>
      <c r="F687" s="160"/>
      <c r="G687" s="160"/>
      <c r="H687" s="160"/>
      <c r="I687" s="160"/>
      <c r="J687" s="160"/>
      <c r="K687" s="59">
        <f>SUM(K671:K683)</f>
        <v>8</v>
      </c>
      <c r="L687" s="60">
        <f>IF(K679=0,"",K679/B671)</f>
        <v>0.27777777777777779</v>
      </c>
      <c r="M687" s="60">
        <f>IF(K687=0,"",K687/B671)</f>
        <v>0.44444444444444442</v>
      </c>
      <c r="N687" s="60">
        <f>IF(K679=0,"",M687-L687)</f>
        <v>0.16666666666666663</v>
      </c>
      <c r="O687" s="2"/>
      <c r="P687" s="1"/>
      <c r="Q687" s="27"/>
      <c r="R687" s="2"/>
    </row>
    <row r="688" spans="1:19" ht="12.75" customHeight="1" x14ac:dyDescent="0.2">
      <c r="L688" s="2"/>
      <c r="M688" s="2"/>
      <c r="O688" s="2"/>
    </row>
    <row r="689" spans="1:19" ht="12.75" customHeight="1" x14ac:dyDescent="0.2">
      <c r="L689" s="2"/>
      <c r="M689" s="2"/>
      <c r="O689" s="2"/>
    </row>
    <row r="690" spans="1:19" ht="26.25" customHeight="1" x14ac:dyDescent="0.4">
      <c r="B690" s="161" t="s">
        <v>68</v>
      </c>
      <c r="C690" s="162"/>
      <c r="D690" s="162"/>
      <c r="E690" s="162"/>
      <c r="F690" s="162"/>
      <c r="G690" s="162"/>
      <c r="H690" s="162"/>
      <c r="I690" s="162"/>
      <c r="J690" s="162"/>
      <c r="K690" s="103" t="s">
        <v>88</v>
      </c>
      <c r="L690" s="2"/>
      <c r="M690" s="2"/>
      <c r="N690" s="1"/>
      <c r="O690" s="2"/>
      <c r="P690" s="1"/>
      <c r="Q690" s="1"/>
      <c r="R690" s="1"/>
    </row>
    <row r="691" spans="1:19" ht="20.25" customHeight="1" x14ac:dyDescent="0.2">
      <c r="A691" s="163" t="s">
        <v>9</v>
      </c>
      <c r="B691" s="164" t="s">
        <v>69</v>
      </c>
      <c r="C691" s="165"/>
      <c r="D691" s="165"/>
      <c r="E691" s="165"/>
      <c r="F691" s="165"/>
      <c r="G691" s="165"/>
      <c r="H691" s="165"/>
      <c r="I691" s="165"/>
      <c r="J691" s="166"/>
      <c r="K691" s="167" t="s">
        <v>10</v>
      </c>
      <c r="L691" s="159" t="s">
        <v>2</v>
      </c>
      <c r="M691" s="159" t="s">
        <v>3</v>
      </c>
      <c r="N691" s="169" t="s">
        <v>4</v>
      </c>
      <c r="O691" s="159" t="s">
        <v>5</v>
      </c>
      <c r="P691" s="157" t="s">
        <v>6</v>
      </c>
      <c r="Q691" s="157" t="s">
        <v>7</v>
      </c>
      <c r="R691" s="159" t="s">
        <v>8</v>
      </c>
    </row>
    <row r="692" spans="1:19" ht="15.75" customHeight="1" x14ac:dyDescent="0.25">
      <c r="A692" s="158"/>
      <c r="B692" s="39" t="s">
        <v>70</v>
      </c>
      <c r="C692" s="39" t="s">
        <v>71</v>
      </c>
      <c r="D692" s="39" t="s">
        <v>72</v>
      </c>
      <c r="E692" s="39" t="s">
        <v>73</v>
      </c>
      <c r="F692" s="39" t="s">
        <v>74</v>
      </c>
      <c r="G692" s="39" t="s">
        <v>75</v>
      </c>
      <c r="H692" s="39" t="s">
        <v>76</v>
      </c>
      <c r="I692" s="39" t="s">
        <v>77</v>
      </c>
      <c r="J692" s="39" t="s">
        <v>78</v>
      </c>
      <c r="K692" s="168"/>
      <c r="L692" s="158"/>
      <c r="M692" s="158"/>
      <c r="N692" s="158"/>
      <c r="O692" s="158"/>
      <c r="P692" s="158"/>
      <c r="Q692" s="158"/>
      <c r="R692" s="158"/>
    </row>
    <row r="693" spans="1:19" ht="15.75" customHeight="1" x14ac:dyDescent="0.25">
      <c r="A693" s="39">
        <v>1902</v>
      </c>
      <c r="B693" s="40">
        <v>48</v>
      </c>
      <c r="C693" s="40"/>
      <c r="D693" s="40"/>
      <c r="E693" s="40"/>
      <c r="F693" s="40"/>
      <c r="G693" s="40"/>
      <c r="H693" s="40"/>
      <c r="I693" s="40"/>
      <c r="J693" s="40"/>
      <c r="K693" s="62"/>
      <c r="L693" s="106"/>
      <c r="M693" s="107"/>
      <c r="N693" s="108"/>
      <c r="O693" s="115"/>
      <c r="P693" s="41">
        <f>B693</f>
        <v>48</v>
      </c>
      <c r="Q693" s="116"/>
      <c r="R693" s="115"/>
    </row>
    <row r="694" spans="1:19" ht="15.75" customHeight="1" x14ac:dyDescent="0.25">
      <c r="A694" s="39">
        <v>2001</v>
      </c>
      <c r="B694" s="40"/>
      <c r="C694" s="40">
        <v>38</v>
      </c>
      <c r="D694" s="40"/>
      <c r="E694" s="40"/>
      <c r="F694" s="40"/>
      <c r="G694" s="40"/>
      <c r="H694" s="40"/>
      <c r="I694" s="40"/>
      <c r="J694" s="40"/>
      <c r="K694" s="62"/>
      <c r="L694" s="109"/>
      <c r="M694" s="46"/>
      <c r="N694" s="110"/>
      <c r="O694" s="42">
        <f>IF(C694=0,"",C694/B693)</f>
        <v>0.79166666666666663</v>
      </c>
      <c r="P694" s="43">
        <v>38</v>
      </c>
      <c r="Q694" s="117">
        <f t="shared" ref="Q694:Q701" si="66">IF(P694=0,"",P694/P693)</f>
        <v>0.79166666666666663</v>
      </c>
      <c r="R694" s="117">
        <f t="shared" ref="R694:R701" si="67">IF(P694=0,"",100%-Q694)</f>
        <v>0.20833333333333337</v>
      </c>
    </row>
    <row r="695" spans="1:19" ht="15.75" customHeight="1" x14ac:dyDescent="0.25">
      <c r="A695" s="39">
        <v>2002</v>
      </c>
      <c r="B695" s="40"/>
      <c r="C695" s="40"/>
      <c r="D695" s="40">
        <v>33</v>
      </c>
      <c r="E695" s="40"/>
      <c r="F695" s="40"/>
      <c r="G695" s="40"/>
      <c r="H695" s="40"/>
      <c r="I695" s="40"/>
      <c r="J695" s="40"/>
      <c r="K695" s="62"/>
      <c r="L695" s="109"/>
      <c r="M695" s="46"/>
      <c r="N695" s="110"/>
      <c r="O695" s="42">
        <f>IF(D695=0,"",D695/C694)</f>
        <v>0.86842105263157898</v>
      </c>
      <c r="P695" s="43">
        <v>35</v>
      </c>
      <c r="Q695" s="117">
        <f t="shared" si="66"/>
        <v>0.92105263157894735</v>
      </c>
      <c r="R695" s="117">
        <f t="shared" si="67"/>
        <v>7.8947368421052655E-2</v>
      </c>
      <c r="S695" s="8">
        <f>P695/P693</f>
        <v>0.72916666666666663</v>
      </c>
    </row>
    <row r="696" spans="1:19" ht="15.75" customHeight="1" x14ac:dyDescent="0.25">
      <c r="A696" s="39">
        <v>2101</v>
      </c>
      <c r="B696" s="40"/>
      <c r="C696" s="40"/>
      <c r="D696" s="40"/>
      <c r="E696" s="40">
        <v>33</v>
      </c>
      <c r="F696" s="40"/>
      <c r="G696" s="40"/>
      <c r="H696" s="40"/>
      <c r="I696" s="40"/>
      <c r="J696" s="40"/>
      <c r="K696" s="62"/>
      <c r="L696" s="109"/>
      <c r="M696" s="46"/>
      <c r="N696" s="110"/>
      <c r="O696" s="42">
        <f>IF(E696=0,"",E696/D695)</f>
        <v>1</v>
      </c>
      <c r="P696" s="43">
        <v>35</v>
      </c>
      <c r="Q696" s="117">
        <f t="shared" si="66"/>
        <v>1</v>
      </c>
      <c r="R696" s="117">
        <f t="shared" si="67"/>
        <v>0</v>
      </c>
    </row>
    <row r="697" spans="1:19" ht="15.75" customHeight="1" x14ac:dyDescent="0.25">
      <c r="A697" s="39">
        <v>2102</v>
      </c>
      <c r="B697" s="40"/>
      <c r="C697" s="40"/>
      <c r="D697" s="40"/>
      <c r="E697" s="40"/>
      <c r="F697" s="40">
        <v>33</v>
      </c>
      <c r="G697" s="40"/>
      <c r="H697" s="40"/>
      <c r="I697" s="40"/>
      <c r="J697" s="40"/>
      <c r="K697" s="62"/>
      <c r="L697" s="109"/>
      <c r="M697" s="46"/>
      <c r="N697" s="110"/>
      <c r="O697" s="42">
        <f>IF(F697=0,"",F697/E696)</f>
        <v>1</v>
      </c>
      <c r="P697" s="43">
        <v>34</v>
      </c>
      <c r="Q697" s="117">
        <f t="shared" si="66"/>
        <v>0.97142857142857142</v>
      </c>
      <c r="R697" s="117">
        <f t="shared" si="67"/>
        <v>2.8571428571428581E-2</v>
      </c>
    </row>
    <row r="698" spans="1:19" ht="15.75" customHeight="1" x14ac:dyDescent="0.25">
      <c r="A698" s="39">
        <v>2201</v>
      </c>
      <c r="B698" s="40"/>
      <c r="C698" s="40"/>
      <c r="D698" s="40"/>
      <c r="E698" s="40"/>
      <c r="F698" s="40"/>
      <c r="G698" s="40">
        <v>33</v>
      </c>
      <c r="H698" s="40"/>
      <c r="I698" s="40"/>
      <c r="J698" s="40"/>
      <c r="K698" s="62"/>
      <c r="L698" s="109"/>
      <c r="M698" s="46"/>
      <c r="N698" s="110"/>
      <c r="O698" s="42">
        <f>IF(G698=0,"",G698/F697)</f>
        <v>1</v>
      </c>
      <c r="P698" s="43">
        <v>34</v>
      </c>
      <c r="Q698" s="117">
        <f t="shared" si="66"/>
        <v>1</v>
      </c>
      <c r="R698" s="117">
        <f t="shared" si="67"/>
        <v>0</v>
      </c>
    </row>
    <row r="699" spans="1:19" ht="15.75" customHeight="1" x14ac:dyDescent="0.25">
      <c r="A699" s="39">
        <v>2202</v>
      </c>
      <c r="B699" s="40"/>
      <c r="C699" s="40"/>
      <c r="D699" s="40"/>
      <c r="E699" s="40"/>
      <c r="F699" s="40"/>
      <c r="G699" s="40"/>
      <c r="H699" s="40">
        <v>33</v>
      </c>
      <c r="I699" s="40"/>
      <c r="J699" s="40"/>
      <c r="K699" s="62"/>
      <c r="L699" s="109"/>
      <c r="M699" s="46"/>
      <c r="N699" s="110"/>
      <c r="O699" s="42">
        <f>IF(H699=0,"",H699/G698)</f>
        <v>1</v>
      </c>
      <c r="P699" s="43">
        <v>33</v>
      </c>
      <c r="Q699" s="117">
        <f t="shared" si="66"/>
        <v>0.97058823529411764</v>
      </c>
      <c r="R699" s="117">
        <f t="shared" si="67"/>
        <v>2.9411764705882359E-2</v>
      </c>
    </row>
    <row r="700" spans="1:19" ht="15.75" customHeight="1" x14ac:dyDescent="0.25">
      <c r="A700" s="39">
        <v>2301</v>
      </c>
      <c r="B700" s="40"/>
      <c r="C700" s="40"/>
      <c r="D700" s="40"/>
      <c r="E700" s="40"/>
      <c r="F700" s="40"/>
      <c r="G700" s="40"/>
      <c r="H700" s="40"/>
      <c r="I700" s="40">
        <v>33</v>
      </c>
      <c r="J700" s="40"/>
      <c r="K700" s="62"/>
      <c r="L700" s="109"/>
      <c r="M700" s="46"/>
      <c r="N700" s="110"/>
      <c r="O700" s="42">
        <f>IF(I700=0,"",I700/H699)</f>
        <v>1</v>
      </c>
      <c r="P700" s="43">
        <v>33</v>
      </c>
      <c r="Q700" s="117">
        <f t="shared" si="66"/>
        <v>1</v>
      </c>
      <c r="R700" s="117">
        <f t="shared" si="67"/>
        <v>0</v>
      </c>
    </row>
    <row r="701" spans="1:19" ht="15.75" customHeight="1" x14ac:dyDescent="0.25">
      <c r="A701" s="39">
        <v>2302</v>
      </c>
      <c r="B701" s="40"/>
      <c r="C701" s="40"/>
      <c r="D701" s="40"/>
      <c r="E701" s="40"/>
      <c r="F701" s="40"/>
      <c r="G701" s="40"/>
      <c r="H701" s="40"/>
      <c r="I701" s="40"/>
      <c r="J701" s="40">
        <v>24</v>
      </c>
      <c r="K701" s="62">
        <v>18</v>
      </c>
      <c r="L701" s="109"/>
      <c r="M701" s="46"/>
      <c r="N701" s="110"/>
      <c r="O701" s="45">
        <f>IF(J701=0,"",J701/I700)</f>
        <v>0.72727272727272729</v>
      </c>
      <c r="P701" s="43">
        <v>32</v>
      </c>
      <c r="Q701" s="45">
        <f t="shared" si="66"/>
        <v>0.96969696969696972</v>
      </c>
      <c r="R701" s="45">
        <f t="shared" si="67"/>
        <v>3.0303030303030276E-2</v>
      </c>
    </row>
    <row r="702" spans="1:19" ht="15.75" customHeight="1" x14ac:dyDescent="0.25">
      <c r="A702" s="39">
        <v>2401</v>
      </c>
      <c r="B702" s="40"/>
      <c r="C702" s="40"/>
      <c r="D702" s="40"/>
      <c r="E702" s="40"/>
      <c r="F702" s="40"/>
      <c r="G702" s="40"/>
      <c r="H702" s="40"/>
      <c r="I702" s="40"/>
      <c r="J702" s="40">
        <v>2</v>
      </c>
      <c r="K702" s="62">
        <v>4</v>
      </c>
      <c r="L702" s="109"/>
      <c r="M702" s="46"/>
      <c r="N702" s="111"/>
      <c r="O702" s="46"/>
      <c r="P702" s="43">
        <v>13</v>
      </c>
      <c r="Q702" s="46"/>
      <c r="R702" s="118"/>
    </row>
    <row r="703" spans="1:19" ht="15.75" customHeight="1" x14ac:dyDescent="0.25">
      <c r="A703" s="39">
        <v>2402</v>
      </c>
      <c r="B703" s="40"/>
      <c r="C703" s="40"/>
      <c r="D703" s="40"/>
      <c r="E703" s="40"/>
      <c r="F703" s="40"/>
      <c r="G703" s="40"/>
      <c r="H703" s="40"/>
      <c r="I703" s="40"/>
      <c r="J703" s="40">
        <v>3</v>
      </c>
      <c r="K703" s="62">
        <v>3</v>
      </c>
      <c r="L703" s="109"/>
      <c r="M703" s="46"/>
      <c r="N703" s="111"/>
      <c r="O703" s="119"/>
      <c r="P703" s="47">
        <v>6</v>
      </c>
      <c r="Q703" s="120"/>
      <c r="R703" s="119"/>
    </row>
    <row r="704" spans="1:19" ht="15.75" customHeight="1" x14ac:dyDescent="0.25">
      <c r="A704" s="39">
        <v>2501</v>
      </c>
      <c r="B704" s="40"/>
      <c r="C704" s="40"/>
      <c r="D704" s="40"/>
      <c r="E704" s="40"/>
      <c r="F704" s="40"/>
      <c r="G704" s="40"/>
      <c r="H704" s="40"/>
      <c r="I704" s="40"/>
      <c r="J704" s="40">
        <v>1</v>
      </c>
      <c r="K704" s="62">
        <v>1</v>
      </c>
      <c r="L704" s="109"/>
      <c r="M704" s="46"/>
      <c r="N704" s="111"/>
      <c r="O704" s="119"/>
      <c r="P704" s="47">
        <v>2</v>
      </c>
      <c r="Q704" s="120"/>
      <c r="R704" s="119"/>
    </row>
    <row r="705" spans="1:19" ht="15.75" customHeight="1" x14ac:dyDescent="0.25">
      <c r="A705" s="39">
        <v>2502</v>
      </c>
      <c r="B705" s="40"/>
      <c r="C705" s="40"/>
      <c r="D705" s="40"/>
      <c r="E705" s="40"/>
      <c r="F705" s="40"/>
      <c r="G705" s="40"/>
      <c r="H705" s="40"/>
      <c r="I705" s="40"/>
      <c r="J705" s="40"/>
      <c r="K705" s="62"/>
      <c r="L705" s="109"/>
      <c r="M705" s="46"/>
      <c r="N705" s="111"/>
      <c r="O705" s="46"/>
      <c r="P705" s="111"/>
      <c r="Q705" s="121"/>
      <c r="R705" s="119"/>
    </row>
    <row r="706" spans="1:19" ht="15.75" customHeight="1" x14ac:dyDescent="0.25">
      <c r="A706" s="39">
        <v>2601</v>
      </c>
      <c r="B706" s="40"/>
      <c r="C706" s="40"/>
      <c r="D706" s="40"/>
      <c r="E706" s="40"/>
      <c r="F706" s="40"/>
      <c r="G706" s="40"/>
      <c r="H706" s="40"/>
      <c r="I706" s="40"/>
      <c r="J706" s="40"/>
      <c r="K706" s="62"/>
      <c r="L706" s="109"/>
      <c r="M706" s="46"/>
      <c r="N706" s="111"/>
      <c r="O706" s="122" t="s">
        <v>53</v>
      </c>
      <c r="P706" s="123">
        <v>9</v>
      </c>
      <c r="Q706" s="124">
        <f>IF(SUM(K695:K706)=0,"",SUM(K695:K706))</f>
        <v>26</v>
      </c>
      <c r="R706" s="125" t="s">
        <v>10</v>
      </c>
    </row>
    <row r="707" spans="1:19" ht="15.75" customHeight="1" x14ac:dyDescent="0.25">
      <c r="A707" s="39">
        <v>2602</v>
      </c>
      <c r="B707" s="40"/>
      <c r="C707" s="40"/>
      <c r="D707" s="40"/>
      <c r="E707" s="40"/>
      <c r="F707" s="40"/>
      <c r="G707" s="40"/>
      <c r="H707" s="40"/>
      <c r="I707" s="40"/>
      <c r="J707" s="40"/>
      <c r="K707" s="62"/>
      <c r="L707" s="109"/>
      <c r="M707" s="46"/>
      <c r="N707" s="111"/>
      <c r="O707" s="126" t="s">
        <v>54</v>
      </c>
      <c r="P707" s="53">
        <f>IF(P706/B693=0,"",P706/B693)</f>
        <v>0.1875</v>
      </c>
      <c r="Q707" s="127">
        <f>IF(P706/Q706=0,"",P706/Q706)</f>
        <v>0.34615384615384615</v>
      </c>
      <c r="R707" s="128" t="s">
        <v>55</v>
      </c>
    </row>
    <row r="708" spans="1:19" ht="15.75" customHeight="1" x14ac:dyDescent="0.25">
      <c r="A708" s="39">
        <v>2701</v>
      </c>
      <c r="B708" s="40"/>
      <c r="C708" s="40"/>
      <c r="D708" s="40"/>
      <c r="E708" s="40"/>
      <c r="F708" s="40"/>
      <c r="G708" s="40"/>
      <c r="H708" s="40"/>
      <c r="I708" s="40"/>
      <c r="J708" s="40"/>
      <c r="K708" s="62"/>
      <c r="L708" s="112"/>
      <c r="M708" s="113"/>
      <c r="N708" s="114"/>
      <c r="O708" s="83"/>
      <c r="P708" s="129"/>
      <c r="Q708" s="129"/>
      <c r="R708" s="130"/>
    </row>
    <row r="709" spans="1:19" ht="18" customHeight="1" x14ac:dyDescent="0.25">
      <c r="A709" s="24"/>
      <c r="B709" s="160" t="s">
        <v>79</v>
      </c>
      <c r="C709" s="160"/>
      <c r="D709" s="160"/>
      <c r="E709" s="160"/>
      <c r="F709" s="160"/>
      <c r="G709" s="160"/>
      <c r="H709" s="160"/>
      <c r="I709" s="160"/>
      <c r="J709" s="160"/>
      <c r="K709" s="59">
        <f>SUM(K693:K705)</f>
        <v>26</v>
      </c>
      <c r="L709" s="60">
        <f>IF(K701=0,"",K701/B693)</f>
        <v>0.375</v>
      </c>
      <c r="M709" s="60">
        <f>IF(K709=0,"",K709/B693)</f>
        <v>0.54166666666666663</v>
      </c>
      <c r="N709" s="60">
        <f>IF(K701=0,"",M709-L709)</f>
        <v>0.16666666666666663</v>
      </c>
      <c r="O709" s="2"/>
      <c r="P709" s="1"/>
      <c r="Q709" s="27"/>
      <c r="R709" s="2"/>
    </row>
    <row r="710" spans="1:19" ht="12.75" customHeight="1" x14ac:dyDescent="0.2">
      <c r="L710" s="2"/>
      <c r="M710" s="2"/>
      <c r="O710" s="2"/>
    </row>
    <row r="711" spans="1:19" ht="12.75" customHeight="1" x14ac:dyDescent="0.2">
      <c r="L711" s="2"/>
      <c r="M711" s="2"/>
      <c r="O711" s="2"/>
    </row>
    <row r="712" spans="1:19" ht="26.25" customHeight="1" x14ac:dyDescent="0.4">
      <c r="B712" s="161" t="s">
        <v>68</v>
      </c>
      <c r="C712" s="162"/>
      <c r="D712" s="162"/>
      <c r="E712" s="162"/>
      <c r="F712" s="162"/>
      <c r="G712" s="162"/>
      <c r="H712" s="162"/>
      <c r="I712" s="162"/>
      <c r="J712" s="162"/>
      <c r="K712" s="103" t="s">
        <v>89</v>
      </c>
      <c r="L712" s="2"/>
      <c r="M712" s="2"/>
      <c r="N712" s="1"/>
      <c r="O712" s="2"/>
      <c r="P712" s="1"/>
      <c r="Q712" s="1"/>
      <c r="R712" s="1"/>
    </row>
    <row r="713" spans="1:19" ht="20.25" customHeight="1" x14ac:dyDescent="0.2">
      <c r="A713" s="163" t="s">
        <v>9</v>
      </c>
      <c r="B713" s="164" t="s">
        <v>69</v>
      </c>
      <c r="C713" s="165"/>
      <c r="D713" s="165"/>
      <c r="E713" s="165"/>
      <c r="F713" s="165"/>
      <c r="G713" s="165"/>
      <c r="H713" s="165"/>
      <c r="I713" s="165"/>
      <c r="J713" s="166"/>
      <c r="K713" s="167" t="s">
        <v>10</v>
      </c>
      <c r="L713" s="159" t="s">
        <v>2</v>
      </c>
      <c r="M713" s="159" t="s">
        <v>3</v>
      </c>
      <c r="N713" s="169" t="s">
        <v>4</v>
      </c>
      <c r="O713" s="159" t="s">
        <v>5</v>
      </c>
      <c r="P713" s="157" t="s">
        <v>6</v>
      </c>
      <c r="Q713" s="157" t="s">
        <v>7</v>
      </c>
      <c r="R713" s="159" t="s">
        <v>8</v>
      </c>
    </row>
    <row r="714" spans="1:19" ht="15.75" customHeight="1" x14ac:dyDescent="0.25">
      <c r="A714" s="158"/>
      <c r="B714" s="39" t="s">
        <v>70</v>
      </c>
      <c r="C714" s="39" t="s">
        <v>71</v>
      </c>
      <c r="D714" s="39" t="s">
        <v>72</v>
      </c>
      <c r="E714" s="39" t="s">
        <v>73</v>
      </c>
      <c r="F714" s="39" t="s">
        <v>74</v>
      </c>
      <c r="G714" s="39" t="s">
        <v>75</v>
      </c>
      <c r="H714" s="39" t="s">
        <v>76</v>
      </c>
      <c r="I714" s="39" t="s">
        <v>77</v>
      </c>
      <c r="J714" s="39" t="s">
        <v>78</v>
      </c>
      <c r="K714" s="168"/>
      <c r="L714" s="158"/>
      <c r="M714" s="158"/>
      <c r="N714" s="158"/>
      <c r="O714" s="158"/>
      <c r="P714" s="158"/>
      <c r="Q714" s="158"/>
      <c r="R714" s="158"/>
    </row>
    <row r="715" spans="1:19" ht="15.75" customHeight="1" x14ac:dyDescent="0.25">
      <c r="A715" s="39">
        <v>2001</v>
      </c>
      <c r="B715" s="40">
        <v>26</v>
      </c>
      <c r="C715" s="40"/>
      <c r="D715" s="40"/>
      <c r="E715" s="40"/>
      <c r="F715" s="40"/>
      <c r="G715" s="40"/>
      <c r="H715" s="40"/>
      <c r="I715" s="40"/>
      <c r="J715" s="40"/>
      <c r="K715" s="62"/>
      <c r="L715" s="106"/>
      <c r="M715" s="107"/>
      <c r="N715" s="108"/>
      <c r="O715" s="115"/>
      <c r="P715" s="41">
        <f>B715</f>
        <v>26</v>
      </c>
      <c r="Q715" s="116"/>
      <c r="R715" s="115"/>
    </row>
    <row r="716" spans="1:19" ht="15.75" customHeight="1" x14ac:dyDescent="0.25">
      <c r="A716" s="39">
        <v>2002</v>
      </c>
      <c r="B716" s="40"/>
      <c r="C716" s="40">
        <v>17</v>
      </c>
      <c r="D716" s="40"/>
      <c r="E716" s="40"/>
      <c r="F716" s="40"/>
      <c r="G716" s="40"/>
      <c r="H716" s="40"/>
      <c r="I716" s="40"/>
      <c r="J716" s="40"/>
      <c r="K716" s="62"/>
      <c r="L716" s="109"/>
      <c r="M716" s="46"/>
      <c r="N716" s="110"/>
      <c r="O716" s="42">
        <f>IF(C716=0,"",C716/B715)</f>
        <v>0.65384615384615385</v>
      </c>
      <c r="P716" s="43">
        <v>19</v>
      </c>
      <c r="Q716" s="117">
        <f t="shared" ref="Q716:Q723" si="68">IF(P716=0,"",P716/P715)</f>
        <v>0.73076923076923073</v>
      </c>
      <c r="R716" s="117">
        <f t="shared" ref="R716:R723" si="69">IF(P716=0,"",100%-Q716)</f>
        <v>0.26923076923076927</v>
      </c>
    </row>
    <row r="717" spans="1:19" ht="15.75" customHeight="1" x14ac:dyDescent="0.25">
      <c r="A717" s="39">
        <v>2101</v>
      </c>
      <c r="B717" s="40"/>
      <c r="C717" s="40"/>
      <c r="D717" s="40">
        <v>14</v>
      </c>
      <c r="E717" s="40"/>
      <c r="F717" s="40"/>
      <c r="G717" s="40"/>
      <c r="H717" s="40"/>
      <c r="I717" s="40"/>
      <c r="J717" s="40"/>
      <c r="K717" s="62"/>
      <c r="L717" s="109"/>
      <c r="M717" s="46"/>
      <c r="N717" s="110"/>
      <c r="O717" s="42">
        <f>IF(D717=0,"",D717/C716)</f>
        <v>0.82352941176470584</v>
      </c>
      <c r="P717" s="43">
        <v>16</v>
      </c>
      <c r="Q717" s="117">
        <f t="shared" si="68"/>
        <v>0.84210526315789469</v>
      </c>
      <c r="R717" s="117">
        <f t="shared" si="69"/>
        <v>0.15789473684210531</v>
      </c>
      <c r="S717" s="8">
        <f>P717/P715</f>
        <v>0.61538461538461542</v>
      </c>
    </row>
    <row r="718" spans="1:19" ht="15.75" customHeight="1" x14ac:dyDescent="0.25">
      <c r="A718" s="39">
        <v>2102</v>
      </c>
      <c r="B718" s="40"/>
      <c r="C718" s="40"/>
      <c r="D718" s="40"/>
      <c r="E718" s="40">
        <v>13</v>
      </c>
      <c r="F718" s="40"/>
      <c r="G718" s="40"/>
      <c r="H718" s="40"/>
      <c r="I718" s="40"/>
      <c r="J718" s="40"/>
      <c r="K718" s="62"/>
      <c r="L718" s="109"/>
      <c r="M718" s="46"/>
      <c r="N718" s="110"/>
      <c r="O718" s="42">
        <f>IF(E718=0,"",E718/D717)</f>
        <v>0.9285714285714286</v>
      </c>
      <c r="P718" s="43">
        <v>15</v>
      </c>
      <c r="Q718" s="117">
        <f t="shared" si="68"/>
        <v>0.9375</v>
      </c>
      <c r="R718" s="117">
        <f t="shared" si="69"/>
        <v>6.25E-2</v>
      </c>
    </row>
    <row r="719" spans="1:19" ht="15.75" customHeight="1" x14ac:dyDescent="0.25">
      <c r="A719" s="39">
        <v>2201</v>
      </c>
      <c r="B719" s="40"/>
      <c r="C719" s="40"/>
      <c r="D719" s="40"/>
      <c r="E719" s="40"/>
      <c r="F719" s="40">
        <v>12</v>
      </c>
      <c r="G719" s="40"/>
      <c r="H719" s="40"/>
      <c r="I719" s="40"/>
      <c r="J719" s="40"/>
      <c r="K719" s="62"/>
      <c r="L719" s="109"/>
      <c r="M719" s="46"/>
      <c r="N719" s="110"/>
      <c r="O719" s="42">
        <f>IF(F719=0,"",F719/E718)</f>
        <v>0.92307692307692313</v>
      </c>
      <c r="P719" s="43">
        <v>12</v>
      </c>
      <c r="Q719" s="117">
        <f t="shared" si="68"/>
        <v>0.8</v>
      </c>
      <c r="R719" s="117">
        <f t="shared" si="69"/>
        <v>0.19999999999999996</v>
      </c>
    </row>
    <row r="720" spans="1:19" ht="15.75" customHeight="1" x14ac:dyDescent="0.25">
      <c r="A720" s="39">
        <v>2202</v>
      </c>
      <c r="B720" s="40"/>
      <c r="C720" s="40"/>
      <c r="D720" s="40"/>
      <c r="E720" s="40"/>
      <c r="F720" s="40"/>
      <c r="G720" s="40">
        <v>11</v>
      </c>
      <c r="H720" s="40"/>
      <c r="I720" s="40"/>
      <c r="J720" s="40"/>
      <c r="K720" s="62"/>
      <c r="L720" s="109"/>
      <c r="M720" s="46"/>
      <c r="N720" s="110"/>
      <c r="O720" s="42">
        <f>IF(G720=0,"",G720/F719)</f>
        <v>0.91666666666666663</v>
      </c>
      <c r="P720" s="43">
        <v>12</v>
      </c>
      <c r="Q720" s="117">
        <f t="shared" si="68"/>
        <v>1</v>
      </c>
      <c r="R720" s="117">
        <f t="shared" si="69"/>
        <v>0</v>
      </c>
    </row>
    <row r="721" spans="1:18" ht="15.75" customHeight="1" x14ac:dyDescent="0.25">
      <c r="A721" s="39">
        <v>2301</v>
      </c>
      <c r="B721" s="40"/>
      <c r="C721" s="40"/>
      <c r="D721" s="40"/>
      <c r="E721" s="40"/>
      <c r="F721" s="40"/>
      <c r="G721" s="40"/>
      <c r="H721" s="40">
        <v>10</v>
      </c>
      <c r="I721" s="40"/>
      <c r="J721" s="40"/>
      <c r="K721" s="62"/>
      <c r="L721" s="109"/>
      <c r="M721" s="46"/>
      <c r="N721" s="110"/>
      <c r="O721" s="42">
        <f>IF(H721=0,"",H721/G720)</f>
        <v>0.90909090909090906</v>
      </c>
      <c r="P721" s="43">
        <v>12</v>
      </c>
      <c r="Q721" s="117">
        <f t="shared" si="68"/>
        <v>1</v>
      </c>
      <c r="R721" s="117">
        <f t="shared" si="69"/>
        <v>0</v>
      </c>
    </row>
    <row r="722" spans="1:18" ht="15.75" customHeight="1" x14ac:dyDescent="0.25">
      <c r="A722" s="39">
        <v>2302</v>
      </c>
      <c r="B722" s="40"/>
      <c r="C722" s="40"/>
      <c r="D722" s="40"/>
      <c r="E722" s="40"/>
      <c r="F722" s="40"/>
      <c r="G722" s="40"/>
      <c r="H722" s="40"/>
      <c r="I722" s="40">
        <v>10</v>
      </c>
      <c r="J722" s="40"/>
      <c r="K722" s="62"/>
      <c r="L722" s="109"/>
      <c r="M722" s="46"/>
      <c r="N722" s="110"/>
      <c r="O722" s="42">
        <f>IF(I722=0,"",I722/H721)</f>
        <v>1</v>
      </c>
      <c r="P722" s="43">
        <v>11</v>
      </c>
      <c r="Q722" s="117">
        <f t="shared" si="68"/>
        <v>0.91666666666666663</v>
      </c>
      <c r="R722" s="117">
        <f t="shared" si="69"/>
        <v>8.333333333333337E-2</v>
      </c>
    </row>
    <row r="723" spans="1:18" ht="15.75" customHeight="1" x14ac:dyDescent="0.25">
      <c r="A723" s="39">
        <v>2401</v>
      </c>
      <c r="B723" s="40"/>
      <c r="C723" s="40"/>
      <c r="D723" s="40"/>
      <c r="E723" s="40"/>
      <c r="F723" s="40"/>
      <c r="G723" s="40"/>
      <c r="H723" s="40"/>
      <c r="I723" s="40"/>
      <c r="J723" s="40">
        <v>10</v>
      </c>
      <c r="K723" s="62">
        <v>7</v>
      </c>
      <c r="L723" s="109"/>
      <c r="M723" s="46"/>
      <c r="N723" s="110"/>
      <c r="O723" s="45">
        <f>IF(J723=0,"",J723/I722)</f>
        <v>1</v>
      </c>
      <c r="P723" s="43">
        <v>11</v>
      </c>
      <c r="Q723" s="45">
        <f t="shared" si="68"/>
        <v>1</v>
      </c>
      <c r="R723" s="45">
        <f t="shared" si="69"/>
        <v>0</v>
      </c>
    </row>
    <row r="724" spans="1:18" ht="15.75" customHeight="1" x14ac:dyDescent="0.25">
      <c r="A724" s="39">
        <v>2402</v>
      </c>
      <c r="B724" s="40"/>
      <c r="C724" s="40"/>
      <c r="D724" s="40"/>
      <c r="E724" s="40"/>
      <c r="F724" s="40"/>
      <c r="G724" s="40"/>
      <c r="H724" s="40"/>
      <c r="I724" s="40"/>
      <c r="J724" s="40">
        <v>2</v>
      </c>
      <c r="K724" s="62">
        <v>2</v>
      </c>
      <c r="L724" s="109"/>
      <c r="M724" s="46"/>
      <c r="N724" s="111"/>
      <c r="O724" s="46"/>
      <c r="P724" s="43">
        <v>4</v>
      </c>
      <c r="Q724" s="46"/>
      <c r="R724" s="118"/>
    </row>
    <row r="725" spans="1:18" ht="15.75" customHeight="1" x14ac:dyDescent="0.25">
      <c r="A725" s="39">
        <v>2501</v>
      </c>
      <c r="B725" s="40"/>
      <c r="C725" s="40"/>
      <c r="D725" s="40"/>
      <c r="E725" s="40"/>
      <c r="F725" s="40"/>
      <c r="G725" s="40"/>
      <c r="H725" s="40"/>
      <c r="I725" s="40"/>
      <c r="J725" s="40">
        <v>1</v>
      </c>
      <c r="K725" s="62">
        <v>1</v>
      </c>
      <c r="L725" s="109"/>
      <c r="M725" s="46"/>
      <c r="N725" s="111"/>
      <c r="O725" s="119"/>
      <c r="P725" s="47">
        <v>1</v>
      </c>
      <c r="Q725" s="120"/>
      <c r="R725" s="119"/>
    </row>
    <row r="726" spans="1:18" ht="15.75" customHeight="1" x14ac:dyDescent="0.25">
      <c r="A726" s="39">
        <v>2502</v>
      </c>
      <c r="B726" s="40"/>
      <c r="C726" s="40"/>
      <c r="D726" s="40"/>
      <c r="E726" s="40"/>
      <c r="F726" s="40"/>
      <c r="G726" s="40"/>
      <c r="H726" s="40"/>
      <c r="I726" s="40"/>
      <c r="J726" s="40"/>
      <c r="K726" s="62"/>
      <c r="L726" s="109"/>
      <c r="M726" s="46"/>
      <c r="N726" s="111"/>
      <c r="O726" s="119"/>
      <c r="P726" s="47"/>
      <c r="Q726" s="120"/>
      <c r="R726" s="119"/>
    </row>
    <row r="727" spans="1:18" ht="15.75" customHeight="1" x14ac:dyDescent="0.25">
      <c r="A727" s="39">
        <v>2601</v>
      </c>
      <c r="B727" s="40"/>
      <c r="C727" s="40"/>
      <c r="D727" s="40"/>
      <c r="E727" s="40"/>
      <c r="F727" s="40"/>
      <c r="G727" s="40"/>
      <c r="H727" s="40"/>
      <c r="I727" s="40"/>
      <c r="J727" s="40"/>
      <c r="K727" s="62"/>
      <c r="L727" s="109"/>
      <c r="M727" s="46"/>
      <c r="N727" s="111"/>
      <c r="O727" s="46"/>
      <c r="P727" s="111"/>
      <c r="Q727" s="121"/>
      <c r="R727" s="119"/>
    </row>
    <row r="728" spans="1:18" ht="15.75" customHeight="1" x14ac:dyDescent="0.25">
      <c r="A728" s="39">
        <v>2602</v>
      </c>
      <c r="B728" s="40"/>
      <c r="C728" s="40"/>
      <c r="D728" s="40"/>
      <c r="E728" s="40"/>
      <c r="F728" s="40"/>
      <c r="G728" s="40"/>
      <c r="H728" s="40"/>
      <c r="I728" s="40"/>
      <c r="J728" s="40"/>
      <c r="K728" s="62"/>
      <c r="L728" s="109"/>
      <c r="M728" s="46"/>
      <c r="N728" s="111"/>
      <c r="O728" s="122" t="s">
        <v>53</v>
      </c>
      <c r="P728" s="123">
        <v>1</v>
      </c>
      <c r="Q728" s="124">
        <f>IF(SUM(K717:K728)=0,"",SUM(K717:K728))</f>
        <v>10</v>
      </c>
      <c r="R728" s="125" t="s">
        <v>10</v>
      </c>
    </row>
    <row r="729" spans="1:18" ht="15.75" customHeight="1" x14ac:dyDescent="0.25">
      <c r="A729" s="39">
        <v>2701</v>
      </c>
      <c r="B729" s="40"/>
      <c r="C729" s="40"/>
      <c r="D729" s="40"/>
      <c r="E729" s="40"/>
      <c r="F729" s="40"/>
      <c r="G729" s="40"/>
      <c r="H729" s="40"/>
      <c r="I729" s="40"/>
      <c r="J729" s="40"/>
      <c r="K729" s="62"/>
      <c r="L729" s="109"/>
      <c r="M729" s="46"/>
      <c r="N729" s="111"/>
      <c r="O729" s="126" t="s">
        <v>54</v>
      </c>
      <c r="P729" s="53">
        <f>IF(P728/B715=0,"",P728/B715)</f>
        <v>3.8461538461538464E-2</v>
      </c>
      <c r="Q729" s="127">
        <f>IF(P728/Q728=0,"",P728/Q728)</f>
        <v>0.1</v>
      </c>
      <c r="R729" s="128" t="s">
        <v>55</v>
      </c>
    </row>
    <row r="730" spans="1:18" ht="15.75" customHeight="1" x14ac:dyDescent="0.25">
      <c r="A730" s="39">
        <v>2702</v>
      </c>
      <c r="B730" s="40"/>
      <c r="C730" s="40"/>
      <c r="D730" s="40"/>
      <c r="E730" s="40"/>
      <c r="F730" s="40"/>
      <c r="G730" s="40"/>
      <c r="H730" s="40"/>
      <c r="I730" s="40"/>
      <c r="J730" s="40"/>
      <c r="K730" s="62"/>
      <c r="L730" s="112"/>
      <c r="M730" s="113"/>
      <c r="N730" s="114"/>
      <c r="O730" s="83"/>
      <c r="P730" s="129"/>
      <c r="Q730" s="129"/>
      <c r="R730" s="130"/>
    </row>
    <row r="731" spans="1:18" ht="18" customHeight="1" x14ac:dyDescent="0.25">
      <c r="A731" s="24"/>
      <c r="B731" s="160" t="s">
        <v>79</v>
      </c>
      <c r="C731" s="160"/>
      <c r="D731" s="160"/>
      <c r="E731" s="160"/>
      <c r="F731" s="160"/>
      <c r="G731" s="160"/>
      <c r="H731" s="160"/>
      <c r="I731" s="160"/>
      <c r="J731" s="160"/>
      <c r="K731" s="59">
        <f>SUM(K715:K727)</f>
        <v>10</v>
      </c>
      <c r="L731" s="60">
        <f>IF(K723=0,"",K723/B715)</f>
        <v>0.26923076923076922</v>
      </c>
      <c r="M731" s="60">
        <f>IF(K731=0,"",K731/B715)</f>
        <v>0.38461538461538464</v>
      </c>
      <c r="N731" s="60">
        <f>IF(K723=0,"",M731-L731)</f>
        <v>0.11538461538461542</v>
      </c>
      <c r="O731" s="2"/>
      <c r="P731" s="1"/>
      <c r="Q731" s="27"/>
      <c r="R731" s="2"/>
    </row>
    <row r="732" spans="1:18" ht="12.75" customHeight="1" x14ac:dyDescent="0.2">
      <c r="L732" s="2"/>
      <c r="M732" s="2"/>
      <c r="O732" s="2"/>
    </row>
    <row r="733" spans="1:18" ht="12.75" customHeight="1" x14ac:dyDescent="0.2">
      <c r="L733" s="2"/>
      <c r="M733" s="2"/>
      <c r="O733" s="2"/>
    </row>
    <row r="734" spans="1:18" ht="26.25" customHeight="1" x14ac:dyDescent="0.4">
      <c r="B734" s="161" t="s">
        <v>68</v>
      </c>
      <c r="C734" s="162"/>
      <c r="D734" s="162"/>
      <c r="E734" s="162"/>
      <c r="F734" s="162"/>
      <c r="G734" s="162"/>
      <c r="H734" s="162"/>
      <c r="I734" s="162"/>
      <c r="J734" s="162"/>
      <c r="K734" s="103" t="s">
        <v>90</v>
      </c>
      <c r="L734" s="2"/>
      <c r="M734" s="2"/>
      <c r="N734" s="1"/>
      <c r="O734" s="2"/>
      <c r="P734" s="1"/>
      <c r="Q734" s="1"/>
      <c r="R734" s="1"/>
    </row>
    <row r="735" spans="1:18" ht="20.25" customHeight="1" x14ac:dyDescent="0.2">
      <c r="A735" s="163" t="s">
        <v>9</v>
      </c>
      <c r="B735" s="164" t="s">
        <v>69</v>
      </c>
      <c r="C735" s="165"/>
      <c r="D735" s="165"/>
      <c r="E735" s="165"/>
      <c r="F735" s="165"/>
      <c r="G735" s="165"/>
      <c r="H735" s="165"/>
      <c r="I735" s="165"/>
      <c r="J735" s="166"/>
      <c r="K735" s="167" t="s">
        <v>10</v>
      </c>
      <c r="L735" s="159" t="s">
        <v>2</v>
      </c>
      <c r="M735" s="159" t="s">
        <v>3</v>
      </c>
      <c r="N735" s="169" t="s">
        <v>4</v>
      </c>
      <c r="O735" s="159" t="s">
        <v>5</v>
      </c>
      <c r="P735" s="157" t="s">
        <v>6</v>
      </c>
      <c r="Q735" s="157" t="s">
        <v>7</v>
      </c>
      <c r="R735" s="159" t="s">
        <v>8</v>
      </c>
    </row>
    <row r="736" spans="1:18" ht="15.75" customHeight="1" x14ac:dyDescent="0.25">
      <c r="A736" s="158"/>
      <c r="B736" s="39" t="s">
        <v>70</v>
      </c>
      <c r="C736" s="39" t="s">
        <v>71</v>
      </c>
      <c r="D736" s="39" t="s">
        <v>72</v>
      </c>
      <c r="E736" s="39" t="s">
        <v>73</v>
      </c>
      <c r="F736" s="39" t="s">
        <v>74</v>
      </c>
      <c r="G736" s="39" t="s">
        <v>75</v>
      </c>
      <c r="H736" s="39" t="s">
        <v>76</v>
      </c>
      <c r="I736" s="39" t="s">
        <v>77</v>
      </c>
      <c r="J736" s="39" t="s">
        <v>78</v>
      </c>
      <c r="K736" s="168"/>
      <c r="L736" s="158"/>
      <c r="M736" s="158"/>
      <c r="N736" s="158"/>
      <c r="O736" s="158"/>
      <c r="P736" s="158"/>
      <c r="Q736" s="158"/>
      <c r="R736" s="158"/>
    </row>
    <row r="737" spans="1:19" ht="15.75" customHeight="1" x14ac:dyDescent="0.25">
      <c r="A737" s="39">
        <v>2002</v>
      </c>
      <c r="B737" s="40">
        <v>38</v>
      </c>
      <c r="C737" s="40"/>
      <c r="D737" s="40"/>
      <c r="E737" s="40"/>
      <c r="F737" s="40"/>
      <c r="G737" s="40"/>
      <c r="H737" s="40"/>
      <c r="I737" s="40"/>
      <c r="J737" s="40"/>
      <c r="K737" s="62"/>
      <c r="L737" s="106"/>
      <c r="M737" s="107"/>
      <c r="N737" s="108"/>
      <c r="O737" s="115"/>
      <c r="P737" s="41">
        <f>B737</f>
        <v>38</v>
      </c>
      <c r="Q737" s="116"/>
      <c r="R737" s="115"/>
    </row>
    <row r="738" spans="1:19" ht="15.75" customHeight="1" x14ac:dyDescent="0.25">
      <c r="A738" s="39">
        <v>2101</v>
      </c>
      <c r="B738" s="40"/>
      <c r="C738" s="40">
        <v>34</v>
      </c>
      <c r="D738" s="40"/>
      <c r="E738" s="40"/>
      <c r="F738" s="40"/>
      <c r="G738" s="40"/>
      <c r="H738" s="40"/>
      <c r="I738" s="40"/>
      <c r="J738" s="40"/>
      <c r="K738" s="62"/>
      <c r="L738" s="109"/>
      <c r="M738" s="46"/>
      <c r="N738" s="110"/>
      <c r="O738" s="42">
        <f>IF(C738=0,"",C738/B737)</f>
        <v>0.89473684210526316</v>
      </c>
      <c r="P738" s="43">
        <v>34</v>
      </c>
      <c r="Q738" s="117">
        <f t="shared" ref="Q738:Q745" si="70">IF(P738=0,"",P738/P737)</f>
        <v>0.89473684210526316</v>
      </c>
      <c r="R738" s="117">
        <f t="shared" ref="R738:R745" si="71">IF(P738=0,"",100%-Q738)</f>
        <v>0.10526315789473684</v>
      </c>
    </row>
    <row r="739" spans="1:19" ht="15.75" customHeight="1" x14ac:dyDescent="0.25">
      <c r="A739" s="39">
        <v>2102</v>
      </c>
      <c r="B739" s="40"/>
      <c r="C739" s="40"/>
      <c r="D739" s="40">
        <v>30</v>
      </c>
      <c r="E739" s="40"/>
      <c r="F739" s="40"/>
      <c r="G739" s="40"/>
      <c r="H739" s="40"/>
      <c r="I739" s="40"/>
      <c r="J739" s="40"/>
      <c r="K739" s="62"/>
      <c r="L739" s="109"/>
      <c r="M739" s="46"/>
      <c r="N739" s="110"/>
      <c r="O739" s="42">
        <f>IF(D739=0,"",D739/C738)</f>
        <v>0.88235294117647056</v>
      </c>
      <c r="P739" s="43">
        <v>33</v>
      </c>
      <c r="Q739" s="117">
        <f t="shared" si="70"/>
        <v>0.97058823529411764</v>
      </c>
      <c r="R739" s="117">
        <f t="shared" si="71"/>
        <v>2.9411764705882359E-2</v>
      </c>
      <c r="S739" s="8">
        <f>P739/P737</f>
        <v>0.86842105263157898</v>
      </c>
    </row>
    <row r="740" spans="1:19" ht="15.75" customHeight="1" x14ac:dyDescent="0.25">
      <c r="A740" s="39">
        <v>2201</v>
      </c>
      <c r="B740" s="40"/>
      <c r="C740" s="40"/>
      <c r="D740" s="40"/>
      <c r="E740" s="40">
        <v>30</v>
      </c>
      <c r="F740" s="40"/>
      <c r="G740" s="40"/>
      <c r="H740" s="40"/>
      <c r="I740" s="40"/>
      <c r="J740" s="40"/>
      <c r="K740" s="62"/>
      <c r="L740" s="109"/>
      <c r="M740" s="46"/>
      <c r="N740" s="110"/>
      <c r="O740" s="42">
        <f>IF(E740=0,"",E740/D739)</f>
        <v>1</v>
      </c>
      <c r="P740" s="43">
        <v>32</v>
      </c>
      <c r="Q740" s="117">
        <f t="shared" si="70"/>
        <v>0.96969696969696972</v>
      </c>
      <c r="R740" s="117">
        <f t="shared" si="71"/>
        <v>3.0303030303030276E-2</v>
      </c>
    </row>
    <row r="741" spans="1:19" ht="15.75" customHeight="1" x14ac:dyDescent="0.25">
      <c r="A741" s="39">
        <v>2202</v>
      </c>
      <c r="B741" s="40"/>
      <c r="C741" s="40"/>
      <c r="D741" s="40"/>
      <c r="E741" s="40"/>
      <c r="F741" s="40">
        <v>30</v>
      </c>
      <c r="G741" s="40"/>
      <c r="H741" s="40"/>
      <c r="I741" s="40"/>
      <c r="J741" s="40"/>
      <c r="K741" s="62"/>
      <c r="L741" s="109"/>
      <c r="M741" s="46"/>
      <c r="N741" s="110"/>
      <c r="O741" s="42">
        <f>IF(F741=0,"",F741/E740)</f>
        <v>1</v>
      </c>
      <c r="P741" s="43">
        <v>30</v>
      </c>
      <c r="Q741" s="117">
        <f t="shared" si="70"/>
        <v>0.9375</v>
      </c>
      <c r="R741" s="117">
        <f t="shared" si="71"/>
        <v>6.25E-2</v>
      </c>
    </row>
    <row r="742" spans="1:19" ht="15.75" customHeight="1" x14ac:dyDescent="0.25">
      <c r="A742" s="39">
        <v>2301</v>
      </c>
      <c r="B742" s="40"/>
      <c r="C742" s="40"/>
      <c r="D742" s="40"/>
      <c r="E742" s="40"/>
      <c r="F742" s="40"/>
      <c r="G742" s="40">
        <v>28</v>
      </c>
      <c r="H742" s="40"/>
      <c r="I742" s="40"/>
      <c r="J742" s="40"/>
      <c r="K742" s="62"/>
      <c r="L742" s="109"/>
      <c r="M742" s="46"/>
      <c r="N742" s="110"/>
      <c r="O742" s="42">
        <f>IF(G742=0,"",G742/F741)</f>
        <v>0.93333333333333335</v>
      </c>
      <c r="P742" s="43">
        <v>29</v>
      </c>
      <c r="Q742" s="117">
        <f t="shared" si="70"/>
        <v>0.96666666666666667</v>
      </c>
      <c r="R742" s="117">
        <f t="shared" si="71"/>
        <v>3.3333333333333326E-2</v>
      </c>
    </row>
    <row r="743" spans="1:19" ht="15.75" customHeight="1" x14ac:dyDescent="0.25">
      <c r="A743" s="39">
        <v>2302</v>
      </c>
      <c r="B743" s="40"/>
      <c r="C743" s="40"/>
      <c r="D743" s="40"/>
      <c r="E743" s="40"/>
      <c r="F743" s="40"/>
      <c r="G743" s="40"/>
      <c r="H743" s="40">
        <v>28</v>
      </c>
      <c r="I743" s="40"/>
      <c r="J743" s="40"/>
      <c r="K743" s="62"/>
      <c r="L743" s="109"/>
      <c r="M743" s="46"/>
      <c r="N743" s="110"/>
      <c r="O743" s="42">
        <f>IF(H743=0,"",H743/G742)</f>
        <v>1</v>
      </c>
      <c r="P743" s="43">
        <v>29</v>
      </c>
      <c r="Q743" s="117">
        <f t="shared" si="70"/>
        <v>1</v>
      </c>
      <c r="R743" s="117">
        <f t="shared" si="71"/>
        <v>0</v>
      </c>
    </row>
    <row r="744" spans="1:19" ht="15.75" customHeight="1" x14ac:dyDescent="0.25">
      <c r="A744" s="39">
        <v>2401</v>
      </c>
      <c r="B744" s="40"/>
      <c r="C744" s="40"/>
      <c r="D744" s="40"/>
      <c r="E744" s="40"/>
      <c r="F744" s="40"/>
      <c r="G744" s="40"/>
      <c r="H744" s="40"/>
      <c r="I744" s="40">
        <v>28</v>
      </c>
      <c r="J744" s="40"/>
      <c r="K744" s="62"/>
      <c r="L744" s="109"/>
      <c r="M744" s="46"/>
      <c r="N744" s="110"/>
      <c r="O744" s="42">
        <f>IF(I744=0,"",I744/H743)</f>
        <v>1</v>
      </c>
      <c r="P744" s="43">
        <v>29</v>
      </c>
      <c r="Q744" s="117">
        <f t="shared" si="70"/>
        <v>1</v>
      </c>
      <c r="R744" s="117">
        <f t="shared" si="71"/>
        <v>0</v>
      </c>
    </row>
    <row r="745" spans="1:19" ht="15.75" customHeight="1" x14ac:dyDescent="0.25">
      <c r="A745" s="39">
        <v>2402</v>
      </c>
      <c r="B745" s="40"/>
      <c r="C745" s="40"/>
      <c r="D745" s="40"/>
      <c r="E745" s="40"/>
      <c r="F745" s="40"/>
      <c r="G745" s="40"/>
      <c r="H745" s="40"/>
      <c r="I745" s="40"/>
      <c r="J745" s="40">
        <v>28</v>
      </c>
      <c r="K745" s="62">
        <v>23</v>
      </c>
      <c r="L745" s="109"/>
      <c r="M745" s="46"/>
      <c r="N745" s="110"/>
      <c r="O745" s="45">
        <f>IF(J745=0,"",J745/I744)</f>
        <v>1</v>
      </c>
      <c r="P745" s="43">
        <v>29</v>
      </c>
      <c r="Q745" s="45">
        <f t="shared" si="70"/>
        <v>1</v>
      </c>
      <c r="R745" s="45">
        <f t="shared" si="71"/>
        <v>0</v>
      </c>
    </row>
    <row r="746" spans="1:19" ht="15.75" customHeight="1" x14ac:dyDescent="0.25">
      <c r="A746" s="39">
        <v>2501</v>
      </c>
      <c r="B746" s="40"/>
      <c r="C746" s="40"/>
      <c r="D746" s="40"/>
      <c r="E746" s="40"/>
      <c r="F746" s="40"/>
      <c r="G746" s="40"/>
      <c r="H746" s="40"/>
      <c r="I746" s="40"/>
      <c r="J746" s="40">
        <v>3</v>
      </c>
      <c r="K746" s="62">
        <v>4</v>
      </c>
      <c r="L746" s="109"/>
      <c r="M746" s="46"/>
      <c r="N746" s="111"/>
      <c r="O746" s="46"/>
      <c r="P746" s="43">
        <v>5</v>
      </c>
      <c r="Q746" s="46"/>
      <c r="R746" s="118"/>
    </row>
    <row r="747" spans="1:19" ht="15.75" customHeight="1" x14ac:dyDescent="0.25">
      <c r="A747" s="39">
        <v>2502</v>
      </c>
      <c r="B747" s="40"/>
      <c r="C747" s="40"/>
      <c r="D747" s="40"/>
      <c r="E747" s="40"/>
      <c r="F747" s="40"/>
      <c r="G747" s="40"/>
      <c r="H747" s="40"/>
      <c r="I747" s="40"/>
      <c r="J747" s="40">
        <v>2</v>
      </c>
      <c r="K747" s="62">
        <v>2</v>
      </c>
      <c r="L747" s="109"/>
      <c r="M747" s="46"/>
      <c r="N747" s="111"/>
      <c r="O747" s="119"/>
      <c r="P747" s="47">
        <v>2</v>
      </c>
      <c r="Q747" s="120"/>
      <c r="R747" s="119"/>
    </row>
    <row r="748" spans="1:19" ht="15.75" customHeight="1" x14ac:dyDescent="0.25">
      <c r="A748" s="39">
        <v>2601</v>
      </c>
      <c r="B748" s="40"/>
      <c r="C748" s="40"/>
      <c r="D748" s="40"/>
      <c r="E748" s="40"/>
      <c r="F748" s="40"/>
      <c r="G748" s="40"/>
      <c r="H748" s="40"/>
      <c r="I748" s="40"/>
      <c r="J748" s="40"/>
      <c r="K748" s="62"/>
      <c r="L748" s="109"/>
      <c r="M748" s="46"/>
      <c r="N748" s="111"/>
      <c r="O748" s="119"/>
      <c r="P748" s="47"/>
      <c r="Q748" s="120"/>
      <c r="R748" s="119"/>
    </row>
    <row r="749" spans="1:19" ht="15.75" customHeight="1" x14ac:dyDescent="0.25">
      <c r="A749" s="39">
        <v>2602</v>
      </c>
      <c r="B749" s="40"/>
      <c r="C749" s="40"/>
      <c r="D749" s="40"/>
      <c r="E749" s="40"/>
      <c r="F749" s="40"/>
      <c r="G749" s="40"/>
      <c r="H749" s="40"/>
      <c r="I749" s="40"/>
      <c r="J749" s="40"/>
      <c r="K749" s="62"/>
      <c r="L749" s="109"/>
      <c r="M749" s="46"/>
      <c r="N749" s="111"/>
      <c r="O749" s="46"/>
      <c r="P749" s="111"/>
      <c r="Q749" s="121"/>
      <c r="R749" s="119"/>
    </row>
    <row r="750" spans="1:19" ht="15.75" customHeight="1" x14ac:dyDescent="0.25">
      <c r="A750" s="39">
        <v>2701</v>
      </c>
      <c r="B750" s="40"/>
      <c r="C750" s="40"/>
      <c r="D750" s="40"/>
      <c r="E750" s="40"/>
      <c r="F750" s="40"/>
      <c r="G750" s="40"/>
      <c r="H750" s="40"/>
      <c r="I750" s="40"/>
      <c r="J750" s="40"/>
      <c r="K750" s="62"/>
      <c r="L750" s="109"/>
      <c r="M750" s="46"/>
      <c r="N750" s="111"/>
      <c r="O750" s="122" t="s">
        <v>53</v>
      </c>
      <c r="P750" s="123">
        <v>6</v>
      </c>
      <c r="Q750" s="124">
        <f>IF(SUM(K739:K750)=0,"",SUM(K739:K750))</f>
        <v>29</v>
      </c>
      <c r="R750" s="125" t="s">
        <v>10</v>
      </c>
    </row>
    <row r="751" spans="1:19" ht="15.75" customHeight="1" x14ac:dyDescent="0.25">
      <c r="A751" s="39">
        <v>2702</v>
      </c>
      <c r="B751" s="40"/>
      <c r="C751" s="40"/>
      <c r="D751" s="40"/>
      <c r="E751" s="40"/>
      <c r="F751" s="40"/>
      <c r="G751" s="40"/>
      <c r="H751" s="40"/>
      <c r="I751" s="40"/>
      <c r="J751" s="40"/>
      <c r="K751" s="62"/>
      <c r="L751" s="109"/>
      <c r="M751" s="46"/>
      <c r="N751" s="111"/>
      <c r="O751" s="126" t="s">
        <v>54</v>
      </c>
      <c r="P751" s="53">
        <f>IF(P750/B737=0,"",P750/B737)</f>
        <v>0.15789473684210525</v>
      </c>
      <c r="Q751" s="127">
        <f>IF(P750/Q750=0,"",P750/Q750)</f>
        <v>0.20689655172413793</v>
      </c>
      <c r="R751" s="128" t="s">
        <v>55</v>
      </c>
    </row>
    <row r="752" spans="1:19" ht="15.75" customHeight="1" x14ac:dyDescent="0.25">
      <c r="A752" s="39">
        <v>2801</v>
      </c>
      <c r="B752" s="40"/>
      <c r="C752" s="40"/>
      <c r="D752" s="40"/>
      <c r="E752" s="40"/>
      <c r="F752" s="40"/>
      <c r="G752" s="40"/>
      <c r="H752" s="40"/>
      <c r="I752" s="40"/>
      <c r="J752" s="40"/>
      <c r="K752" s="62"/>
      <c r="L752" s="112"/>
      <c r="M752" s="113"/>
      <c r="N752" s="114"/>
      <c r="O752" s="83"/>
      <c r="P752" s="129"/>
      <c r="Q752" s="129"/>
      <c r="R752" s="130"/>
    </row>
    <row r="753" spans="1:19" ht="18" customHeight="1" x14ac:dyDescent="0.25">
      <c r="A753" s="24"/>
      <c r="B753" s="160" t="s">
        <v>79</v>
      </c>
      <c r="C753" s="160"/>
      <c r="D753" s="160"/>
      <c r="E753" s="160"/>
      <c r="F753" s="160"/>
      <c r="G753" s="160"/>
      <c r="H753" s="160"/>
      <c r="I753" s="160"/>
      <c r="J753" s="160"/>
      <c r="K753" s="59">
        <f>SUM(K737:K749)</f>
        <v>29</v>
      </c>
      <c r="L753" s="60">
        <f>IF(K745=0,"",K745/B737)</f>
        <v>0.60526315789473684</v>
      </c>
      <c r="M753" s="60">
        <f>IF(K753=0,"",K753/B737)</f>
        <v>0.76315789473684215</v>
      </c>
      <c r="N753" s="60">
        <f>IF(K745=0,"",M753-L753)</f>
        <v>0.15789473684210531</v>
      </c>
      <c r="O753" s="2"/>
      <c r="P753" s="1"/>
      <c r="Q753" s="27"/>
      <c r="R753" s="2"/>
    </row>
    <row r="754" spans="1:19" ht="12.75" customHeight="1" x14ac:dyDescent="0.2">
      <c r="L754" s="2"/>
      <c r="M754" s="2"/>
      <c r="O754" s="2"/>
    </row>
    <row r="755" spans="1:19" ht="12.75" customHeight="1" x14ac:dyDescent="0.2">
      <c r="L755" s="2"/>
      <c r="M755" s="2"/>
      <c r="O755" s="2"/>
    </row>
    <row r="756" spans="1:19" ht="26.25" customHeight="1" x14ac:dyDescent="0.4">
      <c r="B756" s="161" t="s">
        <v>68</v>
      </c>
      <c r="C756" s="162"/>
      <c r="D756" s="162"/>
      <c r="E756" s="162"/>
      <c r="F756" s="162"/>
      <c r="G756" s="162"/>
      <c r="H756" s="162"/>
      <c r="I756" s="162"/>
      <c r="J756" s="162"/>
      <c r="K756" s="103" t="s">
        <v>91</v>
      </c>
      <c r="L756" s="2"/>
      <c r="M756" s="2"/>
      <c r="N756" s="1"/>
      <c r="O756" s="2"/>
      <c r="P756" s="1"/>
      <c r="Q756" s="1"/>
      <c r="R756" s="1"/>
    </row>
    <row r="757" spans="1:19" ht="20.25" customHeight="1" x14ac:dyDescent="0.2">
      <c r="A757" s="163" t="s">
        <v>9</v>
      </c>
      <c r="B757" s="164" t="s">
        <v>69</v>
      </c>
      <c r="C757" s="165"/>
      <c r="D757" s="165"/>
      <c r="E757" s="165"/>
      <c r="F757" s="165"/>
      <c r="G757" s="165"/>
      <c r="H757" s="165"/>
      <c r="I757" s="165"/>
      <c r="J757" s="166"/>
      <c r="K757" s="167" t="s">
        <v>10</v>
      </c>
      <c r="L757" s="159" t="s">
        <v>2</v>
      </c>
      <c r="M757" s="159" t="s">
        <v>3</v>
      </c>
      <c r="N757" s="169" t="s">
        <v>4</v>
      </c>
      <c r="O757" s="159" t="s">
        <v>5</v>
      </c>
      <c r="P757" s="157" t="s">
        <v>6</v>
      </c>
      <c r="Q757" s="157" t="s">
        <v>7</v>
      </c>
      <c r="R757" s="159" t="s">
        <v>8</v>
      </c>
    </row>
    <row r="758" spans="1:19" ht="15.75" customHeight="1" x14ac:dyDescent="0.25">
      <c r="A758" s="158"/>
      <c r="B758" s="39" t="s">
        <v>70</v>
      </c>
      <c r="C758" s="39" t="s">
        <v>71</v>
      </c>
      <c r="D758" s="39" t="s">
        <v>72</v>
      </c>
      <c r="E758" s="39" t="s">
        <v>73</v>
      </c>
      <c r="F758" s="39" t="s">
        <v>74</v>
      </c>
      <c r="G758" s="39" t="s">
        <v>75</v>
      </c>
      <c r="H758" s="39" t="s">
        <v>76</v>
      </c>
      <c r="I758" s="39" t="s">
        <v>77</v>
      </c>
      <c r="J758" s="39" t="s">
        <v>78</v>
      </c>
      <c r="K758" s="168"/>
      <c r="L758" s="158"/>
      <c r="M758" s="158"/>
      <c r="N758" s="158"/>
      <c r="O758" s="158"/>
      <c r="P758" s="158"/>
      <c r="Q758" s="158"/>
      <c r="R758" s="158"/>
    </row>
    <row r="759" spans="1:19" ht="15.75" customHeight="1" x14ac:dyDescent="0.25">
      <c r="A759" s="39">
        <v>2101</v>
      </c>
      <c r="B759" s="40">
        <v>15</v>
      </c>
      <c r="C759" s="40"/>
      <c r="D759" s="40"/>
      <c r="E759" s="40"/>
      <c r="F759" s="40"/>
      <c r="G759" s="40"/>
      <c r="H759" s="40"/>
      <c r="I759" s="40"/>
      <c r="J759" s="40"/>
      <c r="K759" s="62"/>
      <c r="L759" s="106"/>
      <c r="M759" s="107"/>
      <c r="N759" s="108"/>
      <c r="O759" s="115"/>
      <c r="P759" s="41">
        <f>B759</f>
        <v>15</v>
      </c>
      <c r="Q759" s="116"/>
      <c r="R759" s="115"/>
    </row>
    <row r="760" spans="1:19" ht="15.75" customHeight="1" x14ac:dyDescent="0.25">
      <c r="A760" s="39">
        <v>2102</v>
      </c>
      <c r="B760" s="40"/>
      <c r="C760" s="40">
        <v>10</v>
      </c>
      <c r="D760" s="40"/>
      <c r="E760" s="40"/>
      <c r="F760" s="40"/>
      <c r="G760" s="40"/>
      <c r="H760" s="40"/>
      <c r="I760" s="40"/>
      <c r="J760" s="40"/>
      <c r="K760" s="62"/>
      <c r="L760" s="109"/>
      <c r="M760" s="46"/>
      <c r="N760" s="110"/>
      <c r="O760" s="42">
        <f>IF(C760=0,"",C760/B759)</f>
        <v>0.66666666666666663</v>
      </c>
      <c r="P760" s="43">
        <v>10</v>
      </c>
      <c r="Q760" s="117">
        <f t="shared" ref="Q760:Q767" si="72">IF(P760=0,"",P760/P759)</f>
        <v>0.66666666666666663</v>
      </c>
      <c r="R760" s="117">
        <f t="shared" ref="R760:R767" si="73">IF(P760=0,"",100%-Q760)</f>
        <v>0.33333333333333337</v>
      </c>
    </row>
    <row r="761" spans="1:19" ht="15.75" customHeight="1" x14ac:dyDescent="0.25">
      <c r="A761" s="39">
        <v>2201</v>
      </c>
      <c r="B761" s="40"/>
      <c r="C761" s="40"/>
      <c r="D761" s="40">
        <v>9</v>
      </c>
      <c r="E761" s="40"/>
      <c r="F761" s="40"/>
      <c r="G761" s="40"/>
      <c r="H761" s="40"/>
      <c r="I761" s="40"/>
      <c r="J761" s="40"/>
      <c r="K761" s="62"/>
      <c r="L761" s="109"/>
      <c r="M761" s="46"/>
      <c r="N761" s="110"/>
      <c r="O761" s="42">
        <f>IF(D761=0,"",D761/C760)</f>
        <v>0.9</v>
      </c>
      <c r="P761" s="43">
        <v>10</v>
      </c>
      <c r="Q761" s="117">
        <f t="shared" si="72"/>
        <v>1</v>
      </c>
      <c r="R761" s="117">
        <f t="shared" si="73"/>
        <v>0</v>
      </c>
      <c r="S761" s="8">
        <f>P761/P759</f>
        <v>0.66666666666666663</v>
      </c>
    </row>
    <row r="762" spans="1:19" ht="15.75" customHeight="1" x14ac:dyDescent="0.25">
      <c r="A762" s="39">
        <v>2202</v>
      </c>
      <c r="B762" s="40"/>
      <c r="C762" s="40"/>
      <c r="D762" s="40"/>
      <c r="E762" s="40">
        <v>7</v>
      </c>
      <c r="F762" s="40"/>
      <c r="G762" s="40"/>
      <c r="H762" s="40"/>
      <c r="I762" s="40"/>
      <c r="J762" s="40"/>
      <c r="K762" s="62"/>
      <c r="L762" s="109"/>
      <c r="M762" s="46"/>
      <c r="N762" s="110"/>
      <c r="O762" s="42">
        <f>IF(E762=0,"",E762/D761)</f>
        <v>0.77777777777777779</v>
      </c>
      <c r="P762" s="43">
        <v>9</v>
      </c>
      <c r="Q762" s="117">
        <f t="shared" si="72"/>
        <v>0.9</v>
      </c>
      <c r="R762" s="117">
        <f t="shared" si="73"/>
        <v>9.9999999999999978E-2</v>
      </c>
    </row>
    <row r="763" spans="1:19" ht="15.75" customHeight="1" x14ac:dyDescent="0.25">
      <c r="A763" s="39">
        <v>2301</v>
      </c>
      <c r="B763" s="40"/>
      <c r="C763" s="40"/>
      <c r="D763" s="40"/>
      <c r="E763" s="40"/>
      <c r="F763" s="40">
        <v>7</v>
      </c>
      <c r="G763" s="40"/>
      <c r="H763" s="40"/>
      <c r="I763" s="40"/>
      <c r="J763" s="40"/>
      <c r="K763" s="62"/>
      <c r="L763" s="109"/>
      <c r="M763" s="46"/>
      <c r="N763" s="110"/>
      <c r="O763" s="42">
        <f>IF(F763=0,"",F763/E762)</f>
        <v>1</v>
      </c>
      <c r="P763" s="43">
        <v>9</v>
      </c>
      <c r="Q763" s="117">
        <f t="shared" si="72"/>
        <v>1</v>
      </c>
      <c r="R763" s="117">
        <f t="shared" si="73"/>
        <v>0</v>
      </c>
    </row>
    <row r="764" spans="1:19" ht="15.75" customHeight="1" x14ac:dyDescent="0.25">
      <c r="A764" s="39">
        <v>2302</v>
      </c>
      <c r="B764" s="40"/>
      <c r="C764" s="40"/>
      <c r="D764" s="40"/>
      <c r="E764" s="40"/>
      <c r="F764" s="40"/>
      <c r="G764" s="40">
        <v>7</v>
      </c>
      <c r="H764" s="40"/>
      <c r="I764" s="40"/>
      <c r="J764" s="40"/>
      <c r="K764" s="62"/>
      <c r="L764" s="109"/>
      <c r="M764" s="46"/>
      <c r="N764" s="110"/>
      <c r="O764" s="42">
        <f>IF(G764=0,"",G764/F763)</f>
        <v>1</v>
      </c>
      <c r="P764" s="43">
        <v>7</v>
      </c>
      <c r="Q764" s="117">
        <f t="shared" si="72"/>
        <v>0.77777777777777779</v>
      </c>
      <c r="R764" s="117">
        <f t="shared" si="73"/>
        <v>0.22222222222222221</v>
      </c>
    </row>
    <row r="765" spans="1:19" ht="15.75" customHeight="1" x14ac:dyDescent="0.25">
      <c r="A765" s="39">
        <v>2401</v>
      </c>
      <c r="B765" s="40"/>
      <c r="C765" s="40"/>
      <c r="D765" s="40"/>
      <c r="E765" s="40"/>
      <c r="F765" s="40"/>
      <c r="G765" s="40"/>
      <c r="H765" s="40">
        <v>7</v>
      </c>
      <c r="I765" s="40"/>
      <c r="J765" s="40"/>
      <c r="K765" s="62"/>
      <c r="L765" s="109"/>
      <c r="M765" s="46"/>
      <c r="N765" s="110"/>
      <c r="O765" s="42">
        <f>IF(H765=0,"",H765/G764)</f>
        <v>1</v>
      </c>
      <c r="P765" s="43">
        <v>7</v>
      </c>
      <c r="Q765" s="117">
        <f t="shared" si="72"/>
        <v>1</v>
      </c>
      <c r="R765" s="117">
        <f t="shared" si="73"/>
        <v>0</v>
      </c>
    </row>
    <row r="766" spans="1:19" ht="15.75" customHeight="1" x14ac:dyDescent="0.25">
      <c r="A766" s="39">
        <v>2402</v>
      </c>
      <c r="B766" s="40"/>
      <c r="C766" s="40"/>
      <c r="D766" s="40"/>
      <c r="E766" s="40"/>
      <c r="F766" s="40"/>
      <c r="G766" s="40"/>
      <c r="H766" s="40"/>
      <c r="I766" s="40">
        <v>7</v>
      </c>
      <c r="J766" s="40"/>
      <c r="K766" s="62"/>
      <c r="L766" s="109"/>
      <c r="M766" s="46"/>
      <c r="N766" s="110"/>
      <c r="O766" s="42">
        <f>IF(I766=0,"",I766/H765)</f>
        <v>1</v>
      </c>
      <c r="P766" s="43">
        <v>7</v>
      </c>
      <c r="Q766" s="117">
        <f t="shared" si="72"/>
        <v>1</v>
      </c>
      <c r="R766" s="117">
        <f t="shared" si="73"/>
        <v>0</v>
      </c>
    </row>
    <row r="767" spans="1:19" ht="15.75" customHeight="1" x14ac:dyDescent="0.25">
      <c r="A767" s="39">
        <v>2501</v>
      </c>
      <c r="B767" s="40"/>
      <c r="C767" s="40"/>
      <c r="D767" s="40"/>
      <c r="E767" s="40"/>
      <c r="F767" s="40"/>
      <c r="G767" s="40"/>
      <c r="H767" s="40"/>
      <c r="I767" s="40"/>
      <c r="J767" s="40">
        <v>5</v>
      </c>
      <c r="K767" s="62">
        <v>5</v>
      </c>
      <c r="L767" s="109"/>
      <c r="M767" s="46"/>
      <c r="N767" s="110"/>
      <c r="O767" s="45">
        <f>IF(J767=0,"",J767/I766)</f>
        <v>0.7142857142857143</v>
      </c>
      <c r="P767" s="43">
        <v>7</v>
      </c>
      <c r="Q767" s="45">
        <f t="shared" si="72"/>
        <v>1</v>
      </c>
      <c r="R767" s="45">
        <f t="shared" si="73"/>
        <v>0</v>
      </c>
    </row>
    <row r="768" spans="1:19" ht="15.75" customHeight="1" x14ac:dyDescent="0.25">
      <c r="A768" s="39">
        <v>2502</v>
      </c>
      <c r="B768" s="40"/>
      <c r="C768" s="40"/>
      <c r="D768" s="40"/>
      <c r="E768" s="40"/>
      <c r="F768" s="40"/>
      <c r="G768" s="40"/>
      <c r="H768" s="40"/>
      <c r="I768" s="40"/>
      <c r="J768" s="40">
        <v>2</v>
      </c>
      <c r="K768" s="62"/>
      <c r="L768" s="109"/>
      <c r="M768" s="46"/>
      <c r="N768" s="111"/>
      <c r="O768" s="46"/>
      <c r="P768" s="43">
        <v>2</v>
      </c>
      <c r="Q768" s="46"/>
      <c r="R768" s="118"/>
    </row>
    <row r="769" spans="1:25" ht="15.75" customHeight="1" x14ac:dyDescent="0.25">
      <c r="A769" s="39">
        <v>2601</v>
      </c>
      <c r="B769" s="40"/>
      <c r="C769" s="40"/>
      <c r="D769" s="40"/>
      <c r="E769" s="40"/>
      <c r="F769" s="40"/>
      <c r="G769" s="40"/>
      <c r="H769" s="40"/>
      <c r="I769" s="40"/>
      <c r="J769" s="40"/>
      <c r="K769" s="62"/>
      <c r="L769" s="109"/>
      <c r="M769" s="46"/>
      <c r="N769" s="111"/>
      <c r="O769" s="119"/>
      <c r="P769" s="47"/>
      <c r="Q769" s="120"/>
      <c r="R769" s="119"/>
    </row>
    <row r="770" spans="1:25" ht="15.75" customHeight="1" x14ac:dyDescent="0.25">
      <c r="A770" s="39">
        <v>2602</v>
      </c>
      <c r="B770" s="40"/>
      <c r="C770" s="40"/>
      <c r="D770" s="40"/>
      <c r="E770" s="40"/>
      <c r="F770" s="40"/>
      <c r="G770" s="40"/>
      <c r="H770" s="40"/>
      <c r="I770" s="40"/>
      <c r="J770" s="40"/>
      <c r="K770" s="62"/>
      <c r="L770" s="109"/>
      <c r="M770" s="46"/>
      <c r="N770" s="111"/>
      <c r="O770" s="119"/>
      <c r="P770" s="47"/>
      <c r="Q770" s="120"/>
      <c r="R770" s="119"/>
    </row>
    <row r="771" spans="1:25" ht="15.75" customHeight="1" x14ac:dyDescent="0.25">
      <c r="A771" s="39">
        <v>2701</v>
      </c>
      <c r="B771" s="40"/>
      <c r="C771" s="40"/>
      <c r="D771" s="40"/>
      <c r="E771" s="40"/>
      <c r="F771" s="40"/>
      <c r="G771" s="40"/>
      <c r="H771" s="40"/>
      <c r="I771" s="40"/>
      <c r="J771" s="40"/>
      <c r="K771" s="62"/>
      <c r="L771" s="109"/>
      <c r="M771" s="46"/>
      <c r="N771" s="111"/>
      <c r="O771" s="46"/>
      <c r="P771" s="111"/>
      <c r="Q771" s="121"/>
      <c r="R771" s="119"/>
    </row>
    <row r="772" spans="1:25" ht="15.75" customHeight="1" x14ac:dyDescent="0.25">
      <c r="A772" s="39">
        <v>2702</v>
      </c>
      <c r="B772" s="40"/>
      <c r="C772" s="40"/>
      <c r="D772" s="40"/>
      <c r="E772" s="40"/>
      <c r="F772" s="40"/>
      <c r="G772" s="40"/>
      <c r="H772" s="40"/>
      <c r="I772" s="40"/>
      <c r="J772" s="40"/>
      <c r="K772" s="62"/>
      <c r="L772" s="109"/>
      <c r="M772" s="46"/>
      <c r="N772" s="111"/>
      <c r="O772" s="122" t="s">
        <v>53</v>
      </c>
      <c r="P772" s="123"/>
      <c r="Q772" s="124">
        <f>IF(SUM(K761:K772)=0,"",SUM(K761:K772))</f>
        <v>5</v>
      </c>
      <c r="R772" s="125" t="s">
        <v>10</v>
      </c>
    </row>
    <row r="773" spans="1:25" ht="15.75" customHeight="1" x14ac:dyDescent="0.25">
      <c r="A773" s="39">
        <v>2801</v>
      </c>
      <c r="B773" s="40"/>
      <c r="C773" s="40"/>
      <c r="D773" s="40"/>
      <c r="E773" s="40"/>
      <c r="F773" s="40"/>
      <c r="G773" s="40"/>
      <c r="H773" s="40"/>
      <c r="I773" s="40"/>
      <c r="J773" s="40"/>
      <c r="K773" s="62"/>
      <c r="L773" s="109"/>
      <c r="M773" s="46"/>
      <c r="N773" s="111"/>
      <c r="O773" s="126" t="s">
        <v>54</v>
      </c>
      <c r="P773" s="53" t="str">
        <f>IF(P772/B759=0,"",P772/B759)</f>
        <v/>
      </c>
      <c r="Q773" s="127" t="str">
        <f>IF(P772/Q772=0,"",P772/Q772)</f>
        <v/>
      </c>
      <c r="R773" s="128" t="s">
        <v>55</v>
      </c>
    </row>
    <row r="774" spans="1:25" ht="15.75" customHeight="1" x14ac:dyDescent="0.25">
      <c r="A774" s="39">
        <v>2802</v>
      </c>
      <c r="B774" s="40"/>
      <c r="C774" s="40"/>
      <c r="D774" s="40"/>
      <c r="E774" s="40"/>
      <c r="F774" s="40"/>
      <c r="G774" s="40"/>
      <c r="H774" s="40"/>
      <c r="I774" s="40"/>
      <c r="J774" s="40"/>
      <c r="K774" s="62"/>
      <c r="L774" s="112"/>
      <c r="M774" s="113"/>
      <c r="N774" s="114"/>
      <c r="O774" s="83"/>
      <c r="P774" s="129"/>
      <c r="Q774" s="129"/>
      <c r="R774" s="130"/>
      <c r="Y774" s="87">
        <f>AVERAGE(S761,S783)</f>
        <v>0.76576576576576572</v>
      </c>
    </row>
    <row r="775" spans="1:25" ht="18" customHeight="1" x14ac:dyDescent="0.25">
      <c r="A775" s="24"/>
      <c r="B775" s="160" t="s">
        <v>79</v>
      </c>
      <c r="C775" s="160"/>
      <c r="D775" s="160"/>
      <c r="E775" s="160"/>
      <c r="F775" s="160"/>
      <c r="G775" s="160"/>
      <c r="H775" s="160"/>
      <c r="I775" s="160"/>
      <c r="J775" s="160"/>
      <c r="K775" s="59">
        <f>SUM(K759:K771)</f>
        <v>5</v>
      </c>
      <c r="L775" s="60">
        <f>IF(K767=0,"",K767/B759)</f>
        <v>0.33333333333333331</v>
      </c>
      <c r="M775" s="60">
        <f>IF(K775=0,"",K775/B759)</f>
        <v>0.33333333333333331</v>
      </c>
      <c r="N775" s="60">
        <f>IF(K767=0,"",M775-L775)</f>
        <v>0</v>
      </c>
      <c r="O775" s="2"/>
      <c r="P775" s="1"/>
      <c r="Q775" s="27"/>
      <c r="R775" s="2"/>
    </row>
    <row r="776" spans="1:25" ht="12.75" customHeight="1" x14ac:dyDescent="0.2">
      <c r="L776" s="2"/>
      <c r="M776" s="2"/>
      <c r="O776" s="2"/>
    </row>
    <row r="777" spans="1:25" ht="12.75" customHeight="1" x14ac:dyDescent="0.2">
      <c r="L777" s="2"/>
      <c r="M777" s="2"/>
      <c r="O777" s="2"/>
    </row>
    <row r="778" spans="1:25" ht="26.25" customHeight="1" x14ac:dyDescent="0.4">
      <c r="B778" s="161" t="s">
        <v>68</v>
      </c>
      <c r="C778" s="162"/>
      <c r="D778" s="162"/>
      <c r="E778" s="162"/>
      <c r="F778" s="162"/>
      <c r="G778" s="162"/>
      <c r="H778" s="162"/>
      <c r="I778" s="162"/>
      <c r="J778" s="162"/>
      <c r="K778" s="103" t="s">
        <v>92</v>
      </c>
      <c r="L778" s="2"/>
      <c r="M778" s="2"/>
      <c r="N778" s="1"/>
      <c r="O778" s="2"/>
      <c r="P778" s="1"/>
      <c r="Q778" s="1"/>
      <c r="R778" s="1"/>
    </row>
    <row r="779" spans="1:25" ht="20.25" customHeight="1" x14ac:dyDescent="0.2">
      <c r="A779" s="163" t="s">
        <v>9</v>
      </c>
      <c r="B779" s="164" t="s">
        <v>69</v>
      </c>
      <c r="C779" s="165"/>
      <c r="D779" s="165"/>
      <c r="E779" s="165"/>
      <c r="F779" s="165"/>
      <c r="G779" s="165"/>
      <c r="H779" s="165"/>
      <c r="I779" s="165"/>
      <c r="J779" s="166"/>
      <c r="K779" s="167" t="s">
        <v>10</v>
      </c>
      <c r="L779" s="159" t="s">
        <v>2</v>
      </c>
      <c r="M779" s="159" t="s">
        <v>3</v>
      </c>
      <c r="N779" s="169" t="s">
        <v>4</v>
      </c>
      <c r="O779" s="159" t="s">
        <v>5</v>
      </c>
      <c r="P779" s="157" t="s">
        <v>6</v>
      </c>
      <c r="Q779" s="157" t="s">
        <v>7</v>
      </c>
      <c r="R779" s="159" t="s">
        <v>8</v>
      </c>
    </row>
    <row r="780" spans="1:25" ht="15.75" customHeight="1" x14ac:dyDescent="0.25">
      <c r="A780" s="158"/>
      <c r="B780" s="39" t="s">
        <v>70</v>
      </c>
      <c r="C780" s="39" t="s">
        <v>71</v>
      </c>
      <c r="D780" s="39" t="s">
        <v>72</v>
      </c>
      <c r="E780" s="39" t="s">
        <v>73</v>
      </c>
      <c r="F780" s="39" t="s">
        <v>74</v>
      </c>
      <c r="G780" s="39" t="s">
        <v>75</v>
      </c>
      <c r="H780" s="39" t="s">
        <v>76</v>
      </c>
      <c r="I780" s="39" t="s">
        <v>77</v>
      </c>
      <c r="J780" s="39" t="s">
        <v>78</v>
      </c>
      <c r="K780" s="168"/>
      <c r="L780" s="158"/>
      <c r="M780" s="158"/>
      <c r="N780" s="158"/>
      <c r="O780" s="158"/>
      <c r="P780" s="158"/>
      <c r="Q780" s="158"/>
      <c r="R780" s="158"/>
    </row>
    <row r="781" spans="1:25" ht="15.75" customHeight="1" x14ac:dyDescent="0.25">
      <c r="A781" s="39">
        <v>2102</v>
      </c>
      <c r="B781" s="40">
        <v>37</v>
      </c>
      <c r="C781" s="40"/>
      <c r="D781" s="40"/>
      <c r="E781" s="40"/>
      <c r="F781" s="40"/>
      <c r="G781" s="40"/>
      <c r="H781" s="40"/>
      <c r="I781" s="40"/>
      <c r="J781" s="40"/>
      <c r="K781" s="62"/>
      <c r="L781" s="106"/>
      <c r="M781" s="107"/>
      <c r="N781" s="108"/>
      <c r="O781" s="115"/>
      <c r="P781" s="41">
        <f>B781</f>
        <v>37</v>
      </c>
      <c r="Q781" s="116"/>
      <c r="R781" s="115"/>
    </row>
    <row r="782" spans="1:25" ht="15.75" customHeight="1" x14ac:dyDescent="0.25">
      <c r="A782" s="39">
        <v>2201</v>
      </c>
      <c r="B782" s="40"/>
      <c r="C782" s="40">
        <v>32</v>
      </c>
      <c r="D782" s="40"/>
      <c r="E782" s="40"/>
      <c r="F782" s="40"/>
      <c r="G782" s="40"/>
      <c r="H782" s="40"/>
      <c r="I782" s="40"/>
      <c r="J782" s="40"/>
      <c r="K782" s="62"/>
      <c r="L782" s="109"/>
      <c r="M782" s="46"/>
      <c r="N782" s="110"/>
      <c r="O782" s="42">
        <f>IF(C782=0,"",C782/B781)</f>
        <v>0.86486486486486491</v>
      </c>
      <c r="P782" s="43">
        <v>32</v>
      </c>
      <c r="Q782" s="117">
        <f t="shared" ref="Q782:Q789" si="74">IF(P782=0,"",P782/P781)</f>
        <v>0.86486486486486491</v>
      </c>
      <c r="R782" s="117">
        <f t="shared" ref="R782:R789" si="75">IF(P782=0,"",100%-Q782)</f>
        <v>0.13513513513513509</v>
      </c>
    </row>
    <row r="783" spans="1:25" ht="15.75" customHeight="1" x14ac:dyDescent="0.25">
      <c r="A783" s="39">
        <v>2202</v>
      </c>
      <c r="B783" s="40"/>
      <c r="C783" s="40"/>
      <c r="D783" s="40">
        <v>28</v>
      </c>
      <c r="E783" s="40"/>
      <c r="F783" s="40"/>
      <c r="G783" s="40"/>
      <c r="H783" s="40"/>
      <c r="I783" s="40"/>
      <c r="J783" s="40"/>
      <c r="K783" s="62"/>
      <c r="L783" s="109"/>
      <c r="M783" s="46"/>
      <c r="N783" s="110"/>
      <c r="O783" s="42">
        <f>IF(D783=0,"",D783/C782)</f>
        <v>0.875</v>
      </c>
      <c r="P783" s="43">
        <v>32</v>
      </c>
      <c r="Q783" s="117">
        <f t="shared" si="74"/>
        <v>1</v>
      </c>
      <c r="R783" s="117">
        <f t="shared" si="75"/>
        <v>0</v>
      </c>
      <c r="S783" s="8">
        <f>P783/P781</f>
        <v>0.86486486486486491</v>
      </c>
    </row>
    <row r="784" spans="1:25" ht="15.75" customHeight="1" x14ac:dyDescent="0.25">
      <c r="A784" s="39">
        <v>2301</v>
      </c>
      <c r="B784" s="40"/>
      <c r="C784" s="40"/>
      <c r="D784" s="40"/>
      <c r="E784" s="40">
        <v>24</v>
      </c>
      <c r="F784" s="40"/>
      <c r="G784" s="40"/>
      <c r="H784" s="40"/>
      <c r="I784" s="40"/>
      <c r="J784" s="40"/>
      <c r="K784" s="62"/>
      <c r="L784" s="109"/>
      <c r="M784" s="46"/>
      <c r="N784" s="110"/>
      <c r="O784" s="42">
        <f>IF(E784=0,"",E784/D783)</f>
        <v>0.8571428571428571</v>
      </c>
      <c r="P784" s="43">
        <v>29</v>
      </c>
      <c r="Q784" s="117">
        <f t="shared" si="74"/>
        <v>0.90625</v>
      </c>
      <c r="R784" s="117">
        <f t="shared" si="75"/>
        <v>9.375E-2</v>
      </c>
    </row>
    <row r="785" spans="1:18" ht="15.75" customHeight="1" x14ac:dyDescent="0.25">
      <c r="A785" s="39">
        <v>2302</v>
      </c>
      <c r="B785" s="40"/>
      <c r="C785" s="40"/>
      <c r="D785" s="40"/>
      <c r="E785" s="40"/>
      <c r="F785" s="40">
        <v>23</v>
      </c>
      <c r="G785" s="40"/>
      <c r="H785" s="40"/>
      <c r="I785" s="40"/>
      <c r="J785" s="40"/>
      <c r="K785" s="62"/>
      <c r="L785" s="109"/>
      <c r="M785" s="46"/>
      <c r="N785" s="110"/>
      <c r="O785" s="42">
        <f>IF(F785=0,"",F785/E784)</f>
        <v>0.95833333333333337</v>
      </c>
      <c r="P785" s="43">
        <v>29</v>
      </c>
      <c r="Q785" s="117">
        <f t="shared" si="74"/>
        <v>1</v>
      </c>
      <c r="R785" s="117">
        <f t="shared" si="75"/>
        <v>0</v>
      </c>
    </row>
    <row r="786" spans="1:18" ht="15.75" customHeight="1" x14ac:dyDescent="0.25">
      <c r="A786" s="39">
        <v>2401</v>
      </c>
      <c r="B786" s="40"/>
      <c r="C786" s="40"/>
      <c r="D786" s="40"/>
      <c r="E786" s="40"/>
      <c r="F786" s="40"/>
      <c r="G786" s="40">
        <v>22</v>
      </c>
      <c r="H786" s="40"/>
      <c r="I786" s="40"/>
      <c r="J786" s="40"/>
      <c r="K786" s="62"/>
      <c r="L786" s="109"/>
      <c r="M786" s="46"/>
      <c r="N786" s="110"/>
      <c r="O786" s="42">
        <f>IF(G786=0,"",G786/F785)</f>
        <v>0.95652173913043481</v>
      </c>
      <c r="P786" s="43">
        <v>27</v>
      </c>
      <c r="Q786" s="117">
        <f t="shared" si="74"/>
        <v>0.93103448275862066</v>
      </c>
      <c r="R786" s="117">
        <f t="shared" si="75"/>
        <v>6.8965517241379337E-2</v>
      </c>
    </row>
    <row r="787" spans="1:18" ht="15.75" customHeight="1" x14ac:dyDescent="0.25">
      <c r="A787" s="39">
        <v>2402</v>
      </c>
      <c r="B787" s="40"/>
      <c r="C787" s="40"/>
      <c r="D787" s="40"/>
      <c r="E787" s="40"/>
      <c r="F787" s="40"/>
      <c r="G787" s="40"/>
      <c r="H787" s="40">
        <v>21</v>
      </c>
      <c r="I787" s="40"/>
      <c r="J787" s="40"/>
      <c r="K787" s="62"/>
      <c r="L787" s="109"/>
      <c r="M787" s="46"/>
      <c r="N787" s="110"/>
      <c r="O787" s="42">
        <f>IF(H787=0,"",H787/G786)</f>
        <v>0.95454545454545459</v>
      </c>
      <c r="P787" s="43">
        <v>27</v>
      </c>
      <c r="Q787" s="117">
        <f t="shared" si="74"/>
        <v>1</v>
      </c>
      <c r="R787" s="117">
        <f t="shared" si="75"/>
        <v>0</v>
      </c>
    </row>
    <row r="788" spans="1:18" ht="15.75" customHeight="1" x14ac:dyDescent="0.25">
      <c r="A788" s="39">
        <v>2501</v>
      </c>
      <c r="B788" s="40"/>
      <c r="C788" s="40"/>
      <c r="D788" s="40"/>
      <c r="E788" s="40"/>
      <c r="F788" s="40"/>
      <c r="G788" s="40"/>
      <c r="H788" s="40"/>
      <c r="I788" s="152">
        <v>21</v>
      </c>
      <c r="J788" s="40"/>
      <c r="K788" s="62"/>
      <c r="L788" s="109"/>
      <c r="M788" s="46"/>
      <c r="N788" s="110"/>
      <c r="O788" s="154">
        <f>IF(I788=0,"",I788/H787)</f>
        <v>1</v>
      </c>
      <c r="P788" s="43">
        <v>27</v>
      </c>
      <c r="Q788" s="117">
        <f t="shared" si="74"/>
        <v>1</v>
      </c>
      <c r="R788" s="117">
        <f t="shared" si="75"/>
        <v>0</v>
      </c>
    </row>
    <row r="789" spans="1:18" ht="15.75" customHeight="1" x14ac:dyDescent="0.25">
      <c r="A789" s="39">
        <v>2502</v>
      </c>
      <c r="B789" s="40"/>
      <c r="C789" s="40"/>
      <c r="D789" s="40"/>
      <c r="E789" s="40"/>
      <c r="F789" s="40"/>
      <c r="G789" s="40"/>
      <c r="H789" s="40"/>
      <c r="I789" s="40"/>
      <c r="J789" s="40">
        <v>21</v>
      </c>
      <c r="K789" s="62">
        <v>17</v>
      </c>
      <c r="L789" s="109"/>
      <c r="M789" s="46"/>
      <c r="N789" s="110"/>
      <c r="O789" s="45">
        <f>IF(J789=0,"",J789/I788)</f>
        <v>1</v>
      </c>
      <c r="P789" s="43">
        <v>25</v>
      </c>
      <c r="Q789" s="45">
        <f t="shared" si="74"/>
        <v>0.92592592592592593</v>
      </c>
      <c r="R789" s="45">
        <f t="shared" si="75"/>
        <v>7.407407407407407E-2</v>
      </c>
    </row>
    <row r="790" spans="1:18" ht="15.75" customHeight="1" x14ac:dyDescent="0.25">
      <c r="A790" s="39">
        <v>2601</v>
      </c>
      <c r="B790" s="40"/>
      <c r="C790" s="40"/>
      <c r="D790" s="40"/>
      <c r="E790" s="40"/>
      <c r="F790" s="40"/>
      <c r="G790" s="40"/>
      <c r="H790" s="40"/>
      <c r="I790" s="40"/>
      <c r="J790" s="40"/>
      <c r="K790" s="62"/>
      <c r="L790" s="109"/>
      <c r="M790" s="46"/>
      <c r="N790" s="111"/>
      <c r="O790" s="46"/>
      <c r="P790" s="43"/>
      <c r="Q790" s="46"/>
      <c r="R790" s="118"/>
    </row>
    <row r="791" spans="1:18" ht="15.75" customHeight="1" x14ac:dyDescent="0.25">
      <c r="A791" s="39">
        <v>2602</v>
      </c>
      <c r="B791" s="40"/>
      <c r="C791" s="40"/>
      <c r="D791" s="40"/>
      <c r="E791" s="40"/>
      <c r="F791" s="40"/>
      <c r="G791" s="40"/>
      <c r="H791" s="40"/>
      <c r="I791" s="40"/>
      <c r="J791" s="40"/>
      <c r="K791" s="62"/>
      <c r="L791" s="109"/>
      <c r="M791" s="46"/>
      <c r="N791" s="111"/>
      <c r="O791" s="119"/>
      <c r="P791" s="47"/>
      <c r="Q791" s="120"/>
      <c r="R791" s="119"/>
    </row>
    <row r="792" spans="1:18" ht="15.75" customHeight="1" x14ac:dyDescent="0.25">
      <c r="A792" s="39">
        <v>2701</v>
      </c>
      <c r="B792" s="40"/>
      <c r="C792" s="40"/>
      <c r="D792" s="40"/>
      <c r="E792" s="40"/>
      <c r="F792" s="40"/>
      <c r="G792" s="40"/>
      <c r="H792" s="40"/>
      <c r="I792" s="40"/>
      <c r="J792" s="40"/>
      <c r="K792" s="62"/>
      <c r="L792" s="109"/>
      <c r="M792" s="46"/>
      <c r="N792" s="111"/>
      <c r="O792" s="119"/>
      <c r="P792" s="47"/>
      <c r="Q792" s="120"/>
      <c r="R792" s="119"/>
    </row>
    <row r="793" spans="1:18" ht="15.75" customHeight="1" x14ac:dyDescent="0.25">
      <c r="A793" s="39">
        <v>2702</v>
      </c>
      <c r="B793" s="40"/>
      <c r="C793" s="40"/>
      <c r="D793" s="40"/>
      <c r="E793" s="40"/>
      <c r="F793" s="40"/>
      <c r="G793" s="40"/>
      <c r="H793" s="40"/>
      <c r="I793" s="40"/>
      <c r="J793" s="40"/>
      <c r="K793" s="62"/>
      <c r="L793" s="109"/>
      <c r="M793" s="46"/>
      <c r="N793" s="111"/>
      <c r="O793" s="46"/>
      <c r="P793" s="111"/>
      <c r="Q793" s="121"/>
      <c r="R793" s="119"/>
    </row>
    <row r="794" spans="1:18" ht="15.75" customHeight="1" x14ac:dyDescent="0.25">
      <c r="A794" s="39">
        <v>2801</v>
      </c>
      <c r="B794" s="40"/>
      <c r="C794" s="40"/>
      <c r="D794" s="40"/>
      <c r="E794" s="40"/>
      <c r="F794" s="40"/>
      <c r="G794" s="40"/>
      <c r="H794" s="40"/>
      <c r="I794" s="40"/>
      <c r="J794" s="40"/>
      <c r="K794" s="62"/>
      <c r="L794" s="109"/>
      <c r="M794" s="46"/>
      <c r="N794" s="111"/>
      <c r="O794" s="122" t="s">
        <v>53</v>
      </c>
      <c r="P794" s="123"/>
      <c r="Q794" s="124">
        <f>IF(SUM(K783:K794)=0,"",SUM(K783:K794))</f>
        <v>17</v>
      </c>
      <c r="R794" s="125" t="s">
        <v>10</v>
      </c>
    </row>
    <row r="795" spans="1:18" ht="15.75" customHeight="1" x14ac:dyDescent="0.25">
      <c r="A795" s="39">
        <v>2802</v>
      </c>
      <c r="B795" s="40"/>
      <c r="C795" s="40"/>
      <c r="D795" s="40"/>
      <c r="E795" s="40"/>
      <c r="F795" s="40"/>
      <c r="G795" s="40"/>
      <c r="H795" s="40"/>
      <c r="I795" s="40"/>
      <c r="J795" s="40"/>
      <c r="K795" s="62"/>
      <c r="L795" s="109"/>
      <c r="M795" s="46"/>
      <c r="N795" s="111"/>
      <c r="O795" s="126" t="s">
        <v>54</v>
      </c>
      <c r="P795" s="53" t="str">
        <f>IF(P794/B781=0,"",P794/B781)</f>
        <v/>
      </c>
      <c r="Q795" s="127" t="str">
        <f>IF(P794/Q794=0,"",P794/Q794)</f>
        <v/>
      </c>
      <c r="R795" s="128" t="s">
        <v>55</v>
      </c>
    </row>
    <row r="796" spans="1:18" ht="15.75" customHeight="1" x14ac:dyDescent="0.25">
      <c r="A796" s="39">
        <v>2901</v>
      </c>
      <c r="B796" s="40"/>
      <c r="C796" s="40"/>
      <c r="D796" s="40"/>
      <c r="E796" s="40"/>
      <c r="F796" s="40"/>
      <c r="G796" s="40"/>
      <c r="H796" s="40"/>
      <c r="I796" s="40"/>
      <c r="J796" s="40"/>
      <c r="K796" s="62"/>
      <c r="L796" s="112"/>
      <c r="M796" s="113"/>
      <c r="N796" s="114"/>
      <c r="O796" s="83"/>
      <c r="P796" s="129"/>
      <c r="Q796" s="129"/>
      <c r="R796" s="130"/>
    </row>
    <row r="797" spans="1:18" ht="18" customHeight="1" x14ac:dyDescent="0.25">
      <c r="A797" s="24"/>
      <c r="B797" s="160" t="s">
        <v>79</v>
      </c>
      <c r="C797" s="160"/>
      <c r="D797" s="160"/>
      <c r="E797" s="160"/>
      <c r="F797" s="160"/>
      <c r="G797" s="160"/>
      <c r="H797" s="160"/>
      <c r="I797" s="160"/>
      <c r="J797" s="160"/>
      <c r="K797" s="59">
        <f>SUM(K781:K793)</f>
        <v>17</v>
      </c>
      <c r="L797" s="60">
        <f>IF(K789=0,"",K789/B781)</f>
        <v>0.45945945945945948</v>
      </c>
      <c r="M797" s="60">
        <f>IF(K797=0,"",K797/B781)</f>
        <v>0.45945945945945948</v>
      </c>
      <c r="N797" s="60">
        <f>IF(K789=0,"",M797-L797)</f>
        <v>0</v>
      </c>
      <c r="O797" s="2"/>
      <c r="P797" s="1"/>
      <c r="Q797" s="27"/>
      <c r="R797" s="2"/>
    </row>
    <row r="798" spans="1:18" ht="12.75" customHeight="1" x14ac:dyDescent="0.2">
      <c r="L798" s="2"/>
      <c r="M798" s="2"/>
      <c r="O798" s="2"/>
    </row>
    <row r="799" spans="1:18" ht="12.75" customHeight="1" x14ac:dyDescent="0.2">
      <c r="L799" s="2"/>
      <c r="M799" s="2"/>
      <c r="O799" s="2"/>
    </row>
    <row r="800" spans="1:18" ht="26.25" customHeight="1" x14ac:dyDescent="0.4">
      <c r="B800" s="161" t="s">
        <v>68</v>
      </c>
      <c r="C800" s="162"/>
      <c r="D800" s="162"/>
      <c r="E800" s="162"/>
      <c r="F800" s="162"/>
      <c r="G800" s="162"/>
      <c r="H800" s="162"/>
      <c r="I800" s="162"/>
      <c r="J800" s="162"/>
      <c r="K800" s="103" t="s">
        <v>93</v>
      </c>
      <c r="L800" s="2"/>
      <c r="M800" s="2"/>
      <c r="N800" s="1"/>
      <c r="O800" s="2"/>
      <c r="P800" s="1"/>
      <c r="Q800" s="1"/>
      <c r="R800" s="1"/>
    </row>
    <row r="801" spans="1:19" ht="20.25" customHeight="1" x14ac:dyDescent="0.2">
      <c r="A801" s="163" t="s">
        <v>9</v>
      </c>
      <c r="B801" s="164" t="s">
        <v>69</v>
      </c>
      <c r="C801" s="165"/>
      <c r="D801" s="165"/>
      <c r="E801" s="165"/>
      <c r="F801" s="165"/>
      <c r="G801" s="165"/>
      <c r="H801" s="165"/>
      <c r="I801" s="165"/>
      <c r="J801" s="166"/>
      <c r="K801" s="167" t="s">
        <v>10</v>
      </c>
      <c r="L801" s="159" t="s">
        <v>2</v>
      </c>
      <c r="M801" s="159" t="s">
        <v>3</v>
      </c>
      <c r="N801" s="169" t="s">
        <v>4</v>
      </c>
      <c r="O801" s="159" t="s">
        <v>5</v>
      </c>
      <c r="P801" s="157" t="s">
        <v>6</v>
      </c>
      <c r="Q801" s="157" t="s">
        <v>7</v>
      </c>
      <c r="R801" s="159" t="s">
        <v>8</v>
      </c>
    </row>
    <row r="802" spans="1:19" ht="15.75" customHeight="1" x14ac:dyDescent="0.25">
      <c r="A802" s="158"/>
      <c r="B802" s="39" t="s">
        <v>70</v>
      </c>
      <c r="C802" s="39" t="s">
        <v>71</v>
      </c>
      <c r="D802" s="39" t="s">
        <v>72</v>
      </c>
      <c r="E802" s="39" t="s">
        <v>73</v>
      </c>
      <c r="F802" s="39" t="s">
        <v>74</v>
      </c>
      <c r="G802" s="39" t="s">
        <v>75</v>
      </c>
      <c r="H802" s="39" t="s">
        <v>76</v>
      </c>
      <c r="I802" s="39" t="s">
        <v>77</v>
      </c>
      <c r="J802" s="39" t="s">
        <v>78</v>
      </c>
      <c r="K802" s="168"/>
      <c r="L802" s="158"/>
      <c r="M802" s="158"/>
      <c r="N802" s="158"/>
      <c r="O802" s="158"/>
      <c r="P802" s="158"/>
      <c r="Q802" s="158"/>
      <c r="R802" s="158"/>
    </row>
    <row r="803" spans="1:19" ht="15.75" customHeight="1" x14ac:dyDescent="0.25">
      <c r="A803" s="39">
        <v>2201</v>
      </c>
      <c r="B803" s="40">
        <v>17</v>
      </c>
      <c r="C803" s="40"/>
      <c r="D803" s="40"/>
      <c r="E803" s="40"/>
      <c r="F803" s="40"/>
      <c r="G803" s="40"/>
      <c r="H803" s="40"/>
      <c r="I803" s="40"/>
      <c r="J803" s="40"/>
      <c r="K803" s="62"/>
      <c r="L803" s="106"/>
      <c r="M803" s="107"/>
      <c r="N803" s="108"/>
      <c r="O803" s="115"/>
      <c r="P803" s="41">
        <v>18</v>
      </c>
      <c r="Q803" s="116"/>
      <c r="R803" s="115"/>
    </row>
    <row r="804" spans="1:19" ht="15.75" customHeight="1" x14ac:dyDescent="0.25">
      <c r="A804" s="39">
        <v>2202</v>
      </c>
      <c r="B804" s="40"/>
      <c r="C804" s="40">
        <v>14</v>
      </c>
      <c r="D804" s="40"/>
      <c r="E804" s="40"/>
      <c r="F804" s="40"/>
      <c r="G804" s="40"/>
      <c r="H804" s="40"/>
      <c r="I804" s="40"/>
      <c r="J804" s="40"/>
      <c r="K804" s="62"/>
      <c r="L804" s="109"/>
      <c r="M804" s="46"/>
      <c r="N804" s="110"/>
      <c r="O804" s="42">
        <f>IF(C804=0,"",C804/B803)</f>
        <v>0.82352941176470584</v>
      </c>
      <c r="P804" s="43">
        <v>15</v>
      </c>
      <c r="Q804" s="117">
        <f t="shared" ref="Q804:Q811" si="76">IF(P804=0,"",P804/P803)</f>
        <v>0.83333333333333337</v>
      </c>
      <c r="R804" s="117">
        <f t="shared" ref="R804:R811" si="77">IF(P804=0,"",100%-Q804)</f>
        <v>0.16666666666666663</v>
      </c>
    </row>
    <row r="805" spans="1:19" ht="15.75" customHeight="1" x14ac:dyDescent="0.25">
      <c r="A805" s="39">
        <v>2301</v>
      </c>
      <c r="B805" s="40"/>
      <c r="C805" s="40"/>
      <c r="D805" s="40">
        <v>12</v>
      </c>
      <c r="E805" s="40"/>
      <c r="F805" s="40"/>
      <c r="G805" s="40"/>
      <c r="H805" s="40"/>
      <c r="I805" s="40"/>
      <c r="J805" s="40"/>
      <c r="K805" s="62"/>
      <c r="L805" s="109"/>
      <c r="M805" s="46"/>
      <c r="N805" s="110"/>
      <c r="O805" s="42">
        <f>IF(D805=0,"",D805/C804)</f>
        <v>0.8571428571428571</v>
      </c>
      <c r="P805" s="43">
        <v>14</v>
      </c>
      <c r="Q805" s="117">
        <f t="shared" si="76"/>
        <v>0.93333333333333335</v>
      </c>
      <c r="R805" s="117">
        <f t="shared" si="77"/>
        <v>6.6666666666666652E-2</v>
      </c>
      <c r="S805" s="91">
        <f>P805/P803</f>
        <v>0.77777777777777779</v>
      </c>
    </row>
    <row r="806" spans="1:19" ht="15.75" customHeight="1" x14ac:dyDescent="0.25">
      <c r="A806" s="39">
        <v>2302</v>
      </c>
      <c r="B806" s="40"/>
      <c r="C806" s="40"/>
      <c r="D806" s="40"/>
      <c r="E806" s="40">
        <v>11</v>
      </c>
      <c r="F806" s="40"/>
      <c r="G806" s="40"/>
      <c r="H806" s="40"/>
      <c r="I806" s="40"/>
      <c r="J806" s="40"/>
      <c r="K806" s="62"/>
      <c r="L806" s="109"/>
      <c r="M806" s="46"/>
      <c r="N806" s="110"/>
      <c r="O806" s="42">
        <f>IF(E806=0,"",E806/D805)</f>
        <v>0.91666666666666663</v>
      </c>
      <c r="P806" s="43">
        <v>14</v>
      </c>
      <c r="Q806" s="117">
        <f t="shared" si="76"/>
        <v>1</v>
      </c>
      <c r="R806" s="117">
        <f t="shared" si="77"/>
        <v>0</v>
      </c>
    </row>
    <row r="807" spans="1:19" ht="15.75" customHeight="1" x14ac:dyDescent="0.25">
      <c r="A807" s="39">
        <v>2401</v>
      </c>
      <c r="B807" s="40"/>
      <c r="C807" s="40"/>
      <c r="D807" s="40"/>
      <c r="E807" s="40"/>
      <c r="F807" s="40">
        <v>10</v>
      </c>
      <c r="G807" s="40"/>
      <c r="H807" s="40"/>
      <c r="I807" s="40"/>
      <c r="J807" s="40"/>
      <c r="K807" s="62"/>
      <c r="L807" s="109"/>
      <c r="M807" s="46"/>
      <c r="N807" s="110"/>
      <c r="O807" s="42">
        <f>IF(F807=0,"",F807/E806)</f>
        <v>0.90909090909090906</v>
      </c>
      <c r="P807" s="43">
        <v>12</v>
      </c>
      <c r="Q807" s="117">
        <f t="shared" si="76"/>
        <v>0.8571428571428571</v>
      </c>
      <c r="R807" s="117">
        <f t="shared" si="77"/>
        <v>0.1428571428571429</v>
      </c>
    </row>
    <row r="808" spans="1:19" ht="15.75" customHeight="1" x14ac:dyDescent="0.25">
      <c r="A808" s="39">
        <v>2402</v>
      </c>
      <c r="B808" s="40"/>
      <c r="C808" s="40"/>
      <c r="D808" s="40"/>
      <c r="E808" s="40"/>
      <c r="F808" s="40"/>
      <c r="G808" s="40">
        <v>10</v>
      </c>
      <c r="H808" s="40"/>
      <c r="I808" s="40"/>
      <c r="J808" s="40"/>
      <c r="K808" s="62"/>
      <c r="L808" s="109"/>
      <c r="M808" s="46"/>
      <c r="N808" s="110"/>
      <c r="O808" s="42">
        <f>IF(G808=0,"",G808/F807)</f>
        <v>1</v>
      </c>
      <c r="P808" s="43">
        <v>11</v>
      </c>
      <c r="Q808" s="117">
        <f t="shared" si="76"/>
        <v>0.91666666666666663</v>
      </c>
      <c r="R808" s="117">
        <f t="shared" si="77"/>
        <v>8.333333333333337E-2</v>
      </c>
    </row>
    <row r="809" spans="1:19" ht="15.75" customHeight="1" x14ac:dyDescent="0.25">
      <c r="A809" s="39">
        <v>2501</v>
      </c>
      <c r="B809" s="40"/>
      <c r="C809" s="40"/>
      <c r="D809" s="40"/>
      <c r="E809" s="40"/>
      <c r="F809" s="40"/>
      <c r="G809" s="40"/>
      <c r="H809" s="40">
        <v>10</v>
      </c>
      <c r="I809" s="40"/>
      <c r="J809" s="40"/>
      <c r="K809" s="62"/>
      <c r="L809" s="109"/>
      <c r="M809" s="46"/>
      <c r="N809" s="110"/>
      <c r="O809" s="42">
        <f>IF(H809=0,"",H809/G808)</f>
        <v>1</v>
      </c>
      <c r="P809" s="43">
        <v>11</v>
      </c>
      <c r="Q809" s="117">
        <f t="shared" si="76"/>
        <v>1</v>
      </c>
      <c r="R809" s="117">
        <f t="shared" si="77"/>
        <v>0</v>
      </c>
    </row>
    <row r="810" spans="1:19" ht="15.75" customHeight="1" x14ac:dyDescent="0.25">
      <c r="A810" s="39">
        <v>2502</v>
      </c>
      <c r="B810" s="40"/>
      <c r="C810" s="40"/>
      <c r="D810" s="40"/>
      <c r="E810" s="40"/>
      <c r="F810" s="40"/>
      <c r="G810" s="40"/>
      <c r="H810" s="40"/>
      <c r="I810" s="40">
        <v>10</v>
      </c>
      <c r="J810" s="40"/>
      <c r="K810" s="62"/>
      <c r="L810" s="109"/>
      <c r="M810" s="46"/>
      <c r="N810" s="110"/>
      <c r="O810" s="42">
        <f>IF(I810=0,"",I810/H809)</f>
        <v>1</v>
      </c>
      <c r="P810" s="43">
        <v>11</v>
      </c>
      <c r="Q810" s="117">
        <f t="shared" si="76"/>
        <v>1</v>
      </c>
      <c r="R810" s="117">
        <f t="shared" si="77"/>
        <v>0</v>
      </c>
    </row>
    <row r="811" spans="1:19" ht="15.75" customHeight="1" x14ac:dyDescent="0.25">
      <c r="A811" s="39">
        <v>2601</v>
      </c>
      <c r="B811" s="40"/>
      <c r="C811" s="40"/>
      <c r="D811" s="40"/>
      <c r="E811" s="40"/>
      <c r="F811" s="40"/>
      <c r="G811" s="40"/>
      <c r="H811" s="40"/>
      <c r="I811" s="40"/>
      <c r="J811" s="40"/>
      <c r="K811" s="62"/>
      <c r="L811" s="109"/>
      <c r="M811" s="46"/>
      <c r="N811" s="110"/>
      <c r="O811" s="45" t="str">
        <f>IF(J811=0,"",J811/I810)</f>
        <v/>
      </c>
      <c r="P811" s="43"/>
      <c r="Q811" s="45" t="str">
        <f t="shared" si="76"/>
        <v/>
      </c>
      <c r="R811" s="45" t="str">
        <f t="shared" si="77"/>
        <v/>
      </c>
    </row>
    <row r="812" spans="1:19" ht="15.75" customHeight="1" x14ac:dyDescent="0.25">
      <c r="A812" s="39">
        <v>2602</v>
      </c>
      <c r="B812" s="40"/>
      <c r="C812" s="40"/>
      <c r="D812" s="40"/>
      <c r="E812" s="40"/>
      <c r="F812" s="40"/>
      <c r="G812" s="40"/>
      <c r="H812" s="40"/>
      <c r="I812" s="40"/>
      <c r="J812" s="40"/>
      <c r="K812" s="62"/>
      <c r="L812" s="109"/>
      <c r="M812" s="46"/>
      <c r="N812" s="111"/>
      <c r="O812" s="46"/>
      <c r="P812" s="43"/>
      <c r="Q812" s="46"/>
      <c r="R812" s="118"/>
    </row>
    <row r="813" spans="1:19" ht="15.75" customHeight="1" x14ac:dyDescent="0.25">
      <c r="A813" s="39">
        <v>2701</v>
      </c>
      <c r="B813" s="40"/>
      <c r="C813" s="40"/>
      <c r="D813" s="40"/>
      <c r="E813" s="40"/>
      <c r="F813" s="40"/>
      <c r="G813" s="40"/>
      <c r="H813" s="40"/>
      <c r="I813" s="40"/>
      <c r="J813" s="40"/>
      <c r="K813" s="62"/>
      <c r="L813" s="109"/>
      <c r="M813" s="46"/>
      <c r="N813" s="111"/>
      <c r="O813" s="119"/>
      <c r="P813" s="47"/>
      <c r="Q813" s="120"/>
      <c r="R813" s="119"/>
    </row>
    <row r="814" spans="1:19" ht="15.75" customHeight="1" x14ac:dyDescent="0.25">
      <c r="A814" s="39">
        <v>2702</v>
      </c>
      <c r="B814" s="40"/>
      <c r="C814" s="40"/>
      <c r="D814" s="40"/>
      <c r="E814" s="40"/>
      <c r="F814" s="40"/>
      <c r="G814" s="40"/>
      <c r="H814" s="40"/>
      <c r="I814" s="40"/>
      <c r="J814" s="40"/>
      <c r="K814" s="62"/>
      <c r="L814" s="109"/>
      <c r="M814" s="46"/>
      <c r="N814" s="111"/>
      <c r="O814" s="119"/>
      <c r="P814" s="47"/>
      <c r="Q814" s="120"/>
      <c r="R814" s="119"/>
    </row>
    <row r="815" spans="1:19" ht="15.75" customHeight="1" x14ac:dyDescent="0.25">
      <c r="A815" s="39">
        <v>2801</v>
      </c>
      <c r="B815" s="40"/>
      <c r="C815" s="40"/>
      <c r="D815" s="40"/>
      <c r="E815" s="40"/>
      <c r="F815" s="40"/>
      <c r="G815" s="40"/>
      <c r="H815" s="40"/>
      <c r="I815" s="40"/>
      <c r="J815" s="40"/>
      <c r="K815" s="62"/>
      <c r="L815" s="109"/>
      <c r="M815" s="46"/>
      <c r="N815" s="111"/>
      <c r="O815" s="46"/>
      <c r="P815" s="111"/>
      <c r="Q815" s="121"/>
      <c r="R815" s="119"/>
    </row>
    <row r="816" spans="1:19" ht="15.75" customHeight="1" x14ac:dyDescent="0.25">
      <c r="A816" s="39">
        <v>2802</v>
      </c>
      <c r="B816" s="40"/>
      <c r="C816" s="40"/>
      <c r="D816" s="40"/>
      <c r="E816" s="40"/>
      <c r="F816" s="40"/>
      <c r="G816" s="40"/>
      <c r="H816" s="40"/>
      <c r="I816" s="40"/>
      <c r="J816" s="40"/>
      <c r="K816" s="62"/>
      <c r="L816" s="109"/>
      <c r="M816" s="46"/>
      <c r="N816" s="111"/>
      <c r="O816" s="122" t="s">
        <v>53</v>
      </c>
      <c r="P816" s="123"/>
      <c r="Q816" s="124" t="str">
        <f>IF(SUM(K805:K816)=0,"",SUM(K805:K816))</f>
        <v/>
      </c>
      <c r="R816" s="125" t="s">
        <v>10</v>
      </c>
    </row>
    <row r="817" spans="1:19" ht="15.75" customHeight="1" x14ac:dyDescent="0.25">
      <c r="A817" s="39">
        <v>2901</v>
      </c>
      <c r="B817" s="40"/>
      <c r="C817" s="40"/>
      <c r="D817" s="40"/>
      <c r="E817" s="40"/>
      <c r="F817" s="40"/>
      <c r="G817" s="40"/>
      <c r="H817" s="40"/>
      <c r="I817" s="40"/>
      <c r="J817" s="40"/>
      <c r="K817" s="62"/>
      <c r="L817" s="109"/>
      <c r="M817" s="46"/>
      <c r="N817" s="111"/>
      <c r="O817" s="126" t="s">
        <v>54</v>
      </c>
      <c r="P817" s="53" t="str">
        <f>IF(P816/B803=0,"",P816/B803)</f>
        <v/>
      </c>
      <c r="Q817" s="127" t="e">
        <f>IF(P816/Q816=0,"",P816/Q816)</f>
        <v>#VALUE!</v>
      </c>
      <c r="R817" s="128" t="s">
        <v>55</v>
      </c>
    </row>
    <row r="818" spans="1:19" ht="15.75" x14ac:dyDescent="0.25">
      <c r="A818" s="39">
        <v>2902</v>
      </c>
      <c r="B818" s="40"/>
      <c r="C818" s="40"/>
      <c r="D818" s="40"/>
      <c r="E818" s="40"/>
      <c r="F818" s="40"/>
      <c r="G818" s="40"/>
      <c r="H818" s="40"/>
      <c r="I818" s="40"/>
      <c r="J818" s="40"/>
      <c r="K818" s="62"/>
      <c r="L818" s="112"/>
      <c r="M818" s="113"/>
      <c r="N818" s="114"/>
      <c r="O818" s="83"/>
      <c r="P818" s="129"/>
      <c r="Q818" s="129"/>
      <c r="R818" s="130"/>
    </row>
    <row r="819" spans="1:19" ht="18" customHeight="1" x14ac:dyDescent="0.25">
      <c r="A819" s="24"/>
      <c r="B819" s="160" t="s">
        <v>79</v>
      </c>
      <c r="C819" s="160"/>
      <c r="D819" s="160"/>
      <c r="E819" s="160"/>
      <c r="F819" s="160"/>
      <c r="G819" s="160"/>
      <c r="H819" s="160"/>
      <c r="I819" s="160"/>
      <c r="J819" s="160"/>
      <c r="K819" s="59">
        <f>SUM(K803:K815)</f>
        <v>0</v>
      </c>
      <c r="L819" s="60" t="str">
        <f>IF(K811=0,"",K811/B803)</f>
        <v/>
      </c>
      <c r="M819" s="60" t="str">
        <f>IF(K819=0,"",K819/B803)</f>
        <v/>
      </c>
      <c r="N819" s="60" t="str">
        <f>IF(K811=0,"",M819-L819)</f>
        <v/>
      </c>
      <c r="O819" s="2"/>
      <c r="P819" s="1"/>
      <c r="Q819" s="27"/>
      <c r="R819" s="2"/>
    </row>
    <row r="820" spans="1:19" ht="12.75" customHeight="1" x14ac:dyDescent="0.25">
      <c r="A820" s="24"/>
      <c r="B820" s="1"/>
      <c r="C820" s="1"/>
      <c r="D820" s="63"/>
      <c r="E820" s="63"/>
      <c r="F820" s="63"/>
      <c r="G820" s="63"/>
      <c r="H820" s="63"/>
      <c r="I820" s="63"/>
      <c r="J820" s="63"/>
      <c r="K820" s="64"/>
      <c r="L820" s="65"/>
      <c r="M820" s="65"/>
      <c r="N820" s="65"/>
      <c r="O820" s="2"/>
      <c r="P820" s="1"/>
      <c r="Q820" s="27"/>
      <c r="R820" s="2"/>
    </row>
    <row r="821" spans="1:19" ht="12.75" customHeight="1" x14ac:dyDescent="0.25">
      <c r="A821" s="24"/>
      <c r="B821" s="1"/>
      <c r="C821" s="1"/>
      <c r="D821" s="63"/>
      <c r="E821" s="63"/>
      <c r="F821" s="63"/>
      <c r="G821" s="63"/>
      <c r="H821" s="63"/>
      <c r="I821" s="63"/>
      <c r="J821" s="63"/>
      <c r="K821" s="64"/>
      <c r="L821" s="65"/>
      <c r="M821" s="65"/>
      <c r="N821" s="65"/>
      <c r="O821" s="2"/>
      <c r="P821" s="1"/>
      <c r="Q821" s="27"/>
      <c r="R821" s="2"/>
    </row>
    <row r="822" spans="1:19" ht="26.25" x14ac:dyDescent="0.4">
      <c r="B822" s="161" t="s">
        <v>68</v>
      </c>
      <c r="C822" s="162"/>
      <c r="D822" s="162"/>
      <c r="E822" s="162"/>
      <c r="F822" s="162"/>
      <c r="G822" s="162"/>
      <c r="H822" s="162"/>
      <c r="I822" s="162"/>
      <c r="J822" s="162"/>
      <c r="K822" s="103" t="s">
        <v>94</v>
      </c>
      <c r="L822" s="2"/>
      <c r="M822" s="2"/>
      <c r="N822" s="1"/>
      <c r="O822" s="2"/>
      <c r="P822" s="1"/>
      <c r="Q822" s="1"/>
      <c r="R822" s="1"/>
    </row>
    <row r="823" spans="1:19" ht="20.25" x14ac:dyDescent="0.2">
      <c r="A823" s="163" t="s">
        <v>9</v>
      </c>
      <c r="B823" s="164" t="s">
        <v>69</v>
      </c>
      <c r="C823" s="165"/>
      <c r="D823" s="165"/>
      <c r="E823" s="165"/>
      <c r="F823" s="165"/>
      <c r="G823" s="165"/>
      <c r="H823" s="165"/>
      <c r="I823" s="165"/>
      <c r="J823" s="166"/>
      <c r="K823" s="167" t="s">
        <v>10</v>
      </c>
      <c r="L823" s="159" t="s">
        <v>2</v>
      </c>
      <c r="M823" s="159" t="s">
        <v>3</v>
      </c>
      <c r="N823" s="169" t="s">
        <v>4</v>
      </c>
      <c r="O823" s="159" t="s">
        <v>5</v>
      </c>
      <c r="P823" s="157" t="s">
        <v>6</v>
      </c>
      <c r="Q823" s="157" t="s">
        <v>7</v>
      </c>
      <c r="R823" s="159" t="s">
        <v>8</v>
      </c>
    </row>
    <row r="824" spans="1:19" ht="15.75" x14ac:dyDescent="0.25">
      <c r="A824" s="158"/>
      <c r="B824" s="39" t="s">
        <v>70</v>
      </c>
      <c r="C824" s="39" t="s">
        <v>71</v>
      </c>
      <c r="D824" s="39" t="s">
        <v>72</v>
      </c>
      <c r="E824" s="39" t="s">
        <v>73</v>
      </c>
      <c r="F824" s="39" t="s">
        <v>74</v>
      </c>
      <c r="G824" s="39" t="s">
        <v>75</v>
      </c>
      <c r="H824" s="39" t="s">
        <v>76</v>
      </c>
      <c r="I824" s="39" t="s">
        <v>77</v>
      </c>
      <c r="J824" s="39" t="s">
        <v>78</v>
      </c>
      <c r="K824" s="168"/>
      <c r="L824" s="158"/>
      <c r="M824" s="158"/>
      <c r="N824" s="158"/>
      <c r="O824" s="158"/>
      <c r="P824" s="158"/>
      <c r="Q824" s="158"/>
      <c r="R824" s="158"/>
    </row>
    <row r="825" spans="1:19" ht="15.75" customHeight="1" x14ac:dyDescent="0.25">
      <c r="A825" s="39">
        <v>2202</v>
      </c>
      <c r="B825" s="40">
        <v>35</v>
      </c>
      <c r="C825" s="40"/>
      <c r="D825" s="40"/>
      <c r="E825" s="40"/>
      <c r="F825" s="40"/>
      <c r="G825" s="40"/>
      <c r="H825" s="40"/>
      <c r="I825" s="40"/>
      <c r="J825" s="40"/>
      <c r="K825" s="62"/>
      <c r="L825" s="106"/>
      <c r="M825" s="107"/>
      <c r="N825" s="108"/>
      <c r="O825" s="115"/>
      <c r="P825" s="41">
        <v>35</v>
      </c>
      <c r="Q825" s="116"/>
      <c r="R825" s="115"/>
    </row>
    <row r="826" spans="1:19" ht="15.75" customHeight="1" x14ac:dyDescent="0.25">
      <c r="A826" s="39">
        <v>2301</v>
      </c>
      <c r="B826" s="40"/>
      <c r="C826" s="40">
        <v>32</v>
      </c>
      <c r="D826" s="40"/>
      <c r="E826" s="40"/>
      <c r="F826" s="40"/>
      <c r="G826" s="40"/>
      <c r="H826" s="40"/>
      <c r="I826" s="40"/>
      <c r="J826" s="40"/>
      <c r="K826" s="62"/>
      <c r="L826" s="109"/>
      <c r="M826" s="46"/>
      <c r="N826" s="110"/>
      <c r="O826" s="42">
        <f>IF(C826=0,"",C826/B825)</f>
        <v>0.91428571428571426</v>
      </c>
      <c r="P826" s="43">
        <v>32</v>
      </c>
      <c r="Q826" s="117">
        <f t="shared" ref="Q826:Q833" si="78">IF(P826=0,"",P826/P825)</f>
        <v>0.91428571428571426</v>
      </c>
      <c r="R826" s="117">
        <f t="shared" ref="R826:R833" si="79">IF(P826=0,"",100%-Q826)</f>
        <v>8.5714285714285743E-2</v>
      </c>
    </row>
    <row r="827" spans="1:19" ht="15.75" customHeight="1" x14ac:dyDescent="0.25">
      <c r="A827" s="39">
        <v>2302</v>
      </c>
      <c r="B827" s="40"/>
      <c r="C827" s="40"/>
      <c r="D827" s="40">
        <v>30</v>
      </c>
      <c r="E827" s="40"/>
      <c r="F827" s="40"/>
      <c r="G827" s="40"/>
      <c r="H827" s="40"/>
      <c r="I827" s="40"/>
      <c r="J827" s="40"/>
      <c r="K827" s="62"/>
      <c r="L827" s="109"/>
      <c r="M827" s="46"/>
      <c r="N827" s="110"/>
      <c r="O827" s="42">
        <f>IF(D827=0,"",D827/C826)</f>
        <v>0.9375</v>
      </c>
      <c r="P827" s="43">
        <v>30</v>
      </c>
      <c r="Q827" s="117">
        <f t="shared" si="78"/>
        <v>0.9375</v>
      </c>
      <c r="R827" s="117">
        <f t="shared" si="79"/>
        <v>6.25E-2</v>
      </c>
      <c r="S827" s="91">
        <f>P827/P825</f>
        <v>0.8571428571428571</v>
      </c>
    </row>
    <row r="828" spans="1:19" ht="15.75" customHeight="1" x14ac:dyDescent="0.25">
      <c r="A828" s="39">
        <v>2401</v>
      </c>
      <c r="B828" s="40"/>
      <c r="C828" s="40"/>
      <c r="D828" s="40"/>
      <c r="E828" s="40">
        <v>25</v>
      </c>
      <c r="F828" s="40"/>
      <c r="G828" s="40"/>
      <c r="H828" s="40"/>
      <c r="I828" s="40"/>
      <c r="J828" s="40"/>
      <c r="K828" s="62"/>
      <c r="L828" s="109"/>
      <c r="M828" s="46"/>
      <c r="N828" s="110"/>
      <c r="O828" s="42">
        <f>IF(E828=0,"",E828/D827)</f>
        <v>0.83333333333333337</v>
      </c>
      <c r="P828" s="43">
        <v>30</v>
      </c>
      <c r="Q828" s="117">
        <f t="shared" si="78"/>
        <v>1</v>
      </c>
      <c r="R828" s="117">
        <f t="shared" si="79"/>
        <v>0</v>
      </c>
    </row>
    <row r="829" spans="1:19" ht="15.75" customHeight="1" x14ac:dyDescent="0.25">
      <c r="A829" s="39">
        <v>2402</v>
      </c>
      <c r="B829" s="40"/>
      <c r="C829" s="40"/>
      <c r="D829" s="40"/>
      <c r="E829" s="40"/>
      <c r="F829" s="40">
        <v>22</v>
      </c>
      <c r="G829" s="40"/>
      <c r="H829" s="40"/>
      <c r="I829" s="40"/>
      <c r="J829" s="40"/>
      <c r="K829" s="62"/>
      <c r="L829" s="109"/>
      <c r="M829" s="46"/>
      <c r="N829" s="110"/>
      <c r="O829" s="42">
        <f>IF(F829=0,"",F829/E828)</f>
        <v>0.88</v>
      </c>
      <c r="P829" s="43">
        <v>26</v>
      </c>
      <c r="Q829" s="117">
        <f t="shared" si="78"/>
        <v>0.8666666666666667</v>
      </c>
      <c r="R829" s="117">
        <f t="shared" si="79"/>
        <v>0.1333333333333333</v>
      </c>
    </row>
    <row r="830" spans="1:19" ht="15.75" customHeight="1" x14ac:dyDescent="0.25">
      <c r="A830" s="39">
        <v>2501</v>
      </c>
      <c r="B830" s="40"/>
      <c r="C830" s="40"/>
      <c r="D830" s="40"/>
      <c r="E830" s="40"/>
      <c r="F830" s="40"/>
      <c r="G830" s="40">
        <v>22</v>
      </c>
      <c r="H830" s="40"/>
      <c r="I830" s="40"/>
      <c r="J830" s="40"/>
      <c r="K830" s="62"/>
      <c r="L830" s="109"/>
      <c r="M830" s="46"/>
      <c r="N830" s="110"/>
      <c r="O830" s="42">
        <f>IF(G830=0,"",G830/F829)</f>
        <v>1</v>
      </c>
      <c r="P830" s="43">
        <v>26</v>
      </c>
      <c r="Q830" s="117">
        <f t="shared" si="78"/>
        <v>1</v>
      </c>
      <c r="R830" s="117">
        <f t="shared" si="79"/>
        <v>0</v>
      </c>
    </row>
    <row r="831" spans="1:19" ht="15.75" customHeight="1" x14ac:dyDescent="0.25">
      <c r="A831" s="39">
        <v>2502</v>
      </c>
      <c r="B831" s="40"/>
      <c r="C831" s="40"/>
      <c r="D831" s="40"/>
      <c r="E831" s="40"/>
      <c r="F831" s="40"/>
      <c r="G831" s="40"/>
      <c r="H831" s="40">
        <v>22</v>
      </c>
      <c r="I831" s="40"/>
      <c r="J831" s="40"/>
      <c r="K831" s="62"/>
      <c r="L831" s="109"/>
      <c r="M831" s="46"/>
      <c r="N831" s="110"/>
      <c r="O831" s="42">
        <f>IF(H831=0,"",H831/G830)</f>
        <v>1</v>
      </c>
      <c r="P831" s="43">
        <v>26</v>
      </c>
      <c r="Q831" s="117">
        <f t="shared" si="78"/>
        <v>1</v>
      </c>
      <c r="R831" s="117">
        <f t="shared" si="79"/>
        <v>0</v>
      </c>
    </row>
    <row r="832" spans="1:19" ht="15.75" customHeight="1" x14ac:dyDescent="0.25">
      <c r="A832" s="39">
        <v>2601</v>
      </c>
      <c r="B832" s="40"/>
      <c r="C832" s="40"/>
      <c r="D832" s="40"/>
      <c r="E832" s="40"/>
      <c r="F832" s="40"/>
      <c r="G832" s="40"/>
      <c r="H832" s="40"/>
      <c r="I832" s="40"/>
      <c r="J832" s="40"/>
      <c r="K832" s="62"/>
      <c r="L832" s="109"/>
      <c r="M832" s="46"/>
      <c r="N832" s="110"/>
      <c r="O832" s="42" t="str">
        <f>IF(I832=0,"",I832/H831)</f>
        <v/>
      </c>
      <c r="P832" s="43"/>
      <c r="Q832" s="117" t="str">
        <f t="shared" si="78"/>
        <v/>
      </c>
      <c r="R832" s="117" t="str">
        <f t="shared" si="79"/>
        <v/>
      </c>
    </row>
    <row r="833" spans="1:19" ht="15.75" customHeight="1" x14ac:dyDescent="0.25">
      <c r="A833" s="39">
        <v>2602</v>
      </c>
      <c r="B833" s="40"/>
      <c r="C833" s="40"/>
      <c r="D833" s="40"/>
      <c r="E833" s="40"/>
      <c r="F833" s="40"/>
      <c r="G833" s="40"/>
      <c r="H833" s="40"/>
      <c r="I833" s="40"/>
      <c r="J833" s="40"/>
      <c r="K833" s="62"/>
      <c r="L833" s="109"/>
      <c r="M833" s="46"/>
      <c r="N833" s="110"/>
      <c r="O833" s="45" t="str">
        <f>IF(J833=0,"",J833/I832)</f>
        <v/>
      </c>
      <c r="P833" s="43"/>
      <c r="Q833" s="45" t="str">
        <f t="shared" si="78"/>
        <v/>
      </c>
      <c r="R833" s="45" t="str">
        <f t="shared" si="79"/>
        <v/>
      </c>
    </row>
    <row r="834" spans="1:19" ht="15.75" customHeight="1" x14ac:dyDescent="0.25">
      <c r="A834" s="39">
        <v>2701</v>
      </c>
      <c r="B834" s="40"/>
      <c r="C834" s="40"/>
      <c r="D834" s="40"/>
      <c r="E834" s="40"/>
      <c r="F834" s="40"/>
      <c r="G834" s="40"/>
      <c r="H834" s="40"/>
      <c r="I834" s="40"/>
      <c r="J834" s="40"/>
      <c r="K834" s="62"/>
      <c r="L834" s="109"/>
      <c r="M834" s="46"/>
      <c r="N834" s="111"/>
      <c r="O834" s="46"/>
      <c r="P834" s="43"/>
      <c r="Q834" s="46"/>
      <c r="R834" s="118"/>
    </row>
    <row r="835" spans="1:19" ht="15.75" customHeight="1" x14ac:dyDescent="0.25">
      <c r="A835" s="39">
        <v>2702</v>
      </c>
      <c r="B835" s="40"/>
      <c r="C835" s="40"/>
      <c r="D835" s="40"/>
      <c r="E835" s="40"/>
      <c r="F835" s="40"/>
      <c r="G835" s="40"/>
      <c r="H835" s="40"/>
      <c r="I835" s="40"/>
      <c r="J835" s="40"/>
      <c r="K835" s="62"/>
      <c r="L835" s="109"/>
      <c r="M835" s="46"/>
      <c r="N835" s="111"/>
      <c r="O835" s="119"/>
      <c r="P835" s="47"/>
      <c r="Q835" s="120"/>
      <c r="R835" s="119"/>
    </row>
    <row r="836" spans="1:19" ht="15.75" customHeight="1" x14ac:dyDescent="0.25">
      <c r="A836" s="39">
        <v>2801</v>
      </c>
      <c r="B836" s="40"/>
      <c r="C836" s="40"/>
      <c r="D836" s="40"/>
      <c r="E836" s="40"/>
      <c r="F836" s="40"/>
      <c r="G836" s="40"/>
      <c r="H836" s="40"/>
      <c r="I836" s="40"/>
      <c r="J836" s="40"/>
      <c r="K836" s="62"/>
      <c r="L836" s="109"/>
      <c r="M836" s="46"/>
      <c r="N836" s="111"/>
      <c r="O836" s="119"/>
      <c r="P836" s="47"/>
      <c r="Q836" s="120"/>
      <c r="R836" s="119"/>
    </row>
    <row r="837" spans="1:19" ht="15.75" customHeight="1" x14ac:dyDescent="0.25">
      <c r="A837" s="39">
        <v>2802</v>
      </c>
      <c r="B837" s="40"/>
      <c r="C837" s="40"/>
      <c r="D837" s="40"/>
      <c r="E837" s="40"/>
      <c r="F837" s="40"/>
      <c r="G837" s="40"/>
      <c r="H837" s="40"/>
      <c r="I837" s="40"/>
      <c r="J837" s="40"/>
      <c r="K837" s="62"/>
      <c r="L837" s="109"/>
      <c r="M837" s="46"/>
      <c r="N837" s="111"/>
      <c r="O837" s="46"/>
      <c r="P837" s="111"/>
      <c r="Q837" s="121"/>
      <c r="R837" s="119"/>
    </row>
    <row r="838" spans="1:19" ht="15.75" customHeight="1" x14ac:dyDescent="0.25">
      <c r="A838" s="39">
        <v>2901</v>
      </c>
      <c r="B838" s="40"/>
      <c r="C838" s="40"/>
      <c r="D838" s="40"/>
      <c r="E838" s="40"/>
      <c r="F838" s="40"/>
      <c r="G838" s="40"/>
      <c r="H838" s="40"/>
      <c r="I838" s="40"/>
      <c r="J838" s="40"/>
      <c r="K838" s="62"/>
      <c r="L838" s="109"/>
      <c r="M838" s="46"/>
      <c r="N838" s="111"/>
      <c r="O838" s="122" t="s">
        <v>53</v>
      </c>
      <c r="P838" s="123"/>
      <c r="Q838" s="124" t="str">
        <f>IF(SUM(K827:K838)=0,"",SUM(K827:K838))</f>
        <v/>
      </c>
      <c r="R838" s="125" t="s">
        <v>10</v>
      </c>
    </row>
    <row r="839" spans="1:19" ht="15.75" customHeight="1" x14ac:dyDescent="0.25">
      <c r="A839" s="39">
        <v>2902</v>
      </c>
      <c r="B839" s="40"/>
      <c r="C839" s="40"/>
      <c r="D839" s="40"/>
      <c r="E839" s="40"/>
      <c r="F839" s="40"/>
      <c r="G839" s="40"/>
      <c r="H839" s="40"/>
      <c r="I839" s="40"/>
      <c r="J839" s="40"/>
      <c r="K839" s="62"/>
      <c r="L839" s="109"/>
      <c r="M839" s="46"/>
      <c r="N839" s="111"/>
      <c r="O839" s="126" t="s">
        <v>54</v>
      </c>
      <c r="P839" s="53" t="str">
        <f>IF(P838/B825=0,"",P838/B825)</f>
        <v/>
      </c>
      <c r="Q839" s="127" t="e">
        <f>IF(P838/Q838=0,"",P838/Q838)</f>
        <v>#VALUE!</v>
      </c>
      <c r="R839" s="128" t="s">
        <v>55</v>
      </c>
    </row>
    <row r="840" spans="1:19" ht="15.75" customHeight="1" x14ac:dyDescent="0.25">
      <c r="A840" s="39">
        <v>3001</v>
      </c>
      <c r="B840" s="40"/>
      <c r="C840" s="40"/>
      <c r="D840" s="40"/>
      <c r="E840" s="40"/>
      <c r="F840" s="40"/>
      <c r="G840" s="40"/>
      <c r="H840" s="40"/>
      <c r="I840" s="40"/>
      <c r="J840" s="40"/>
      <c r="K840" s="62"/>
      <c r="L840" s="112"/>
      <c r="M840" s="113"/>
      <c r="N840" s="114"/>
      <c r="O840" s="83"/>
      <c r="P840" s="129"/>
      <c r="Q840" s="129"/>
      <c r="R840" s="130"/>
    </row>
    <row r="841" spans="1:19" ht="18" customHeight="1" x14ac:dyDescent="0.25">
      <c r="A841" s="24"/>
      <c r="B841" s="160" t="s">
        <v>79</v>
      </c>
      <c r="C841" s="160"/>
      <c r="D841" s="160"/>
      <c r="E841" s="160"/>
      <c r="F841" s="160"/>
      <c r="G841" s="160"/>
      <c r="H841" s="160"/>
      <c r="I841" s="160"/>
      <c r="J841" s="160"/>
      <c r="K841" s="59">
        <f>SUM(K825:K837)</f>
        <v>0</v>
      </c>
      <c r="L841" s="60" t="str">
        <f>IF(K833=0,"",K833/B825)</f>
        <v/>
      </c>
      <c r="M841" s="60" t="str">
        <f>IF(K841=0,"",K841/B825)</f>
        <v/>
      </c>
      <c r="N841" s="60" t="str">
        <f>IF(K833=0,"",M841-L841)</f>
        <v/>
      </c>
      <c r="O841" s="2"/>
      <c r="P841" s="1"/>
      <c r="Q841" s="27"/>
      <c r="R841" s="2"/>
    </row>
    <row r="842" spans="1:19" ht="12.75" customHeight="1" x14ac:dyDescent="0.25">
      <c r="A842" s="24"/>
      <c r="B842" s="1"/>
      <c r="C842" s="1"/>
      <c r="D842" s="63"/>
      <c r="E842" s="63"/>
      <c r="F842" s="63"/>
      <c r="G842" s="63"/>
      <c r="H842" s="63"/>
      <c r="I842" s="63"/>
      <c r="J842" s="63"/>
      <c r="K842" s="64"/>
      <c r="L842" s="65"/>
      <c r="M842" s="65"/>
      <c r="N842" s="65"/>
      <c r="O842" s="2"/>
      <c r="P842" s="1"/>
      <c r="Q842" s="27"/>
      <c r="R842" s="2"/>
    </row>
    <row r="843" spans="1:19" ht="12.75" customHeight="1" x14ac:dyDescent="0.25">
      <c r="A843" s="24"/>
      <c r="B843" s="1"/>
      <c r="C843" s="1"/>
      <c r="D843" s="63"/>
      <c r="E843" s="63"/>
      <c r="F843" s="63"/>
      <c r="G843" s="63"/>
      <c r="H843" s="63"/>
      <c r="I843" s="63"/>
      <c r="J843" s="63"/>
      <c r="K843" s="64"/>
      <c r="L843" s="65"/>
      <c r="M843" s="65"/>
      <c r="N843" s="65"/>
      <c r="O843" s="2"/>
      <c r="P843" s="1"/>
      <c r="Q843" s="27"/>
      <c r="R843" s="2"/>
    </row>
    <row r="844" spans="1:19" ht="26.25" x14ac:dyDescent="0.4">
      <c r="A844" s="89"/>
      <c r="B844" s="161" t="s">
        <v>68</v>
      </c>
      <c r="C844" s="162"/>
      <c r="D844" s="162"/>
      <c r="E844" s="162"/>
      <c r="F844" s="162"/>
      <c r="G844" s="162"/>
      <c r="H844" s="162"/>
      <c r="I844" s="162"/>
      <c r="J844" s="162"/>
      <c r="K844" s="103" t="s">
        <v>109</v>
      </c>
      <c r="L844" s="2"/>
      <c r="M844" s="2"/>
      <c r="N844" s="1"/>
      <c r="O844" s="2"/>
      <c r="P844" s="1"/>
      <c r="Q844" s="1"/>
      <c r="R844" s="1"/>
      <c r="S844" s="89"/>
    </row>
    <row r="845" spans="1:19" ht="20.25" x14ac:dyDescent="0.2">
      <c r="A845" s="163" t="s">
        <v>9</v>
      </c>
      <c r="B845" s="164" t="s">
        <v>69</v>
      </c>
      <c r="C845" s="165"/>
      <c r="D845" s="165"/>
      <c r="E845" s="165"/>
      <c r="F845" s="165"/>
      <c r="G845" s="165"/>
      <c r="H845" s="165"/>
      <c r="I845" s="165"/>
      <c r="J845" s="166"/>
      <c r="K845" s="167" t="s">
        <v>10</v>
      </c>
      <c r="L845" s="159" t="s">
        <v>2</v>
      </c>
      <c r="M845" s="159" t="s">
        <v>3</v>
      </c>
      <c r="N845" s="169" t="s">
        <v>4</v>
      </c>
      <c r="O845" s="159" t="s">
        <v>5</v>
      </c>
      <c r="P845" s="157" t="s">
        <v>6</v>
      </c>
      <c r="Q845" s="157" t="s">
        <v>7</v>
      </c>
      <c r="R845" s="159" t="s">
        <v>8</v>
      </c>
      <c r="S845" s="89"/>
    </row>
    <row r="846" spans="1:19" ht="15.75" x14ac:dyDescent="0.25">
      <c r="A846" s="158"/>
      <c r="B846" s="39" t="s">
        <v>70</v>
      </c>
      <c r="C846" s="39" t="s">
        <v>71</v>
      </c>
      <c r="D846" s="39" t="s">
        <v>72</v>
      </c>
      <c r="E846" s="39" t="s">
        <v>73</v>
      </c>
      <c r="F846" s="39" t="s">
        <v>74</v>
      </c>
      <c r="G846" s="39" t="s">
        <v>75</v>
      </c>
      <c r="H846" s="39" t="s">
        <v>76</v>
      </c>
      <c r="I846" s="39" t="s">
        <v>77</v>
      </c>
      <c r="J846" s="39" t="s">
        <v>78</v>
      </c>
      <c r="K846" s="168"/>
      <c r="L846" s="158"/>
      <c r="M846" s="158"/>
      <c r="N846" s="158"/>
      <c r="O846" s="158"/>
      <c r="P846" s="158"/>
      <c r="Q846" s="158"/>
      <c r="R846" s="158"/>
      <c r="S846" s="89"/>
    </row>
    <row r="847" spans="1:19" ht="15.75" customHeight="1" x14ac:dyDescent="0.25">
      <c r="A847" s="39">
        <v>2301</v>
      </c>
      <c r="B847" s="40">
        <v>22</v>
      </c>
      <c r="C847" s="40"/>
      <c r="D847" s="40"/>
      <c r="E847" s="40"/>
      <c r="F847" s="40"/>
      <c r="G847" s="40"/>
      <c r="H847" s="40"/>
      <c r="I847" s="40"/>
      <c r="J847" s="40"/>
      <c r="K847" s="62"/>
      <c r="L847" s="106"/>
      <c r="M847" s="107"/>
      <c r="N847" s="108"/>
      <c r="O847" s="115"/>
      <c r="P847" s="41">
        <f>B847</f>
        <v>22</v>
      </c>
      <c r="Q847" s="116"/>
      <c r="R847" s="115"/>
      <c r="S847" s="89"/>
    </row>
    <row r="848" spans="1:19" ht="15.75" customHeight="1" x14ac:dyDescent="0.25">
      <c r="A848" s="39">
        <v>2302</v>
      </c>
      <c r="B848" s="40"/>
      <c r="C848" s="40">
        <v>10</v>
      </c>
      <c r="D848" s="40"/>
      <c r="E848" s="40"/>
      <c r="F848" s="40"/>
      <c r="G848" s="40"/>
      <c r="H848" s="40"/>
      <c r="I848" s="40"/>
      <c r="J848" s="40"/>
      <c r="K848" s="62"/>
      <c r="L848" s="109"/>
      <c r="M848" s="46"/>
      <c r="N848" s="110"/>
      <c r="O848" s="42">
        <f>IF(C848=0,"",C848/B847)</f>
        <v>0.45454545454545453</v>
      </c>
      <c r="P848" s="43">
        <v>10</v>
      </c>
      <c r="Q848" s="117">
        <f t="shared" ref="Q848:Q855" si="80">IF(P848=0,"",P848/P847)</f>
        <v>0.45454545454545453</v>
      </c>
      <c r="R848" s="117">
        <f t="shared" ref="R848:R855" si="81">IF(P848=0,"",100%-Q848)</f>
        <v>0.54545454545454541</v>
      </c>
      <c r="S848" s="89"/>
    </row>
    <row r="849" spans="1:19" ht="15.75" customHeight="1" x14ac:dyDescent="0.25">
      <c r="A849" s="39">
        <v>2401</v>
      </c>
      <c r="B849" s="40"/>
      <c r="C849" s="40"/>
      <c r="D849" s="40">
        <v>5</v>
      </c>
      <c r="E849" s="40"/>
      <c r="F849" s="40"/>
      <c r="G849" s="40"/>
      <c r="H849" s="40"/>
      <c r="I849" s="40"/>
      <c r="J849" s="40"/>
      <c r="K849" s="62"/>
      <c r="L849" s="109"/>
      <c r="M849" s="46"/>
      <c r="N849" s="110"/>
      <c r="O849" s="42">
        <f>IF(D849=0,"",D849/C848)</f>
        <v>0.5</v>
      </c>
      <c r="P849" s="43">
        <v>8</v>
      </c>
      <c r="Q849" s="117">
        <f t="shared" si="80"/>
        <v>0.8</v>
      </c>
      <c r="R849" s="117">
        <f t="shared" si="81"/>
        <v>0.19999999999999996</v>
      </c>
      <c r="S849" s="91">
        <f>P849/P847</f>
        <v>0.36363636363636365</v>
      </c>
    </row>
    <row r="850" spans="1:19" ht="15.75" customHeight="1" x14ac:dyDescent="0.25">
      <c r="A850" s="39">
        <v>2402</v>
      </c>
      <c r="B850" s="40"/>
      <c r="C850" s="40"/>
      <c r="D850" s="40"/>
      <c r="E850" s="40">
        <v>3</v>
      </c>
      <c r="F850" s="40"/>
      <c r="G850" s="40"/>
      <c r="H850" s="40"/>
      <c r="I850" s="40"/>
      <c r="J850" s="40"/>
      <c r="K850" s="62"/>
      <c r="L850" s="109"/>
      <c r="M850" s="46"/>
      <c r="N850" s="110"/>
      <c r="O850" s="42">
        <f>IF(E850=0,"",E850/D849)</f>
        <v>0.6</v>
      </c>
      <c r="P850" s="43">
        <v>7</v>
      </c>
      <c r="Q850" s="117">
        <f t="shared" si="80"/>
        <v>0.875</v>
      </c>
      <c r="R850" s="117">
        <f t="shared" si="81"/>
        <v>0.125</v>
      </c>
      <c r="S850" s="89"/>
    </row>
    <row r="851" spans="1:19" ht="15.75" customHeight="1" x14ac:dyDescent="0.25">
      <c r="A851" s="39">
        <v>2501</v>
      </c>
      <c r="B851" s="40"/>
      <c r="C851" s="40"/>
      <c r="D851" s="40"/>
      <c r="E851" s="40"/>
      <c r="F851" s="40">
        <v>2</v>
      </c>
      <c r="G851" s="40"/>
      <c r="H851" s="40"/>
      <c r="I851" s="40"/>
      <c r="J851" s="40"/>
      <c r="K851" s="62"/>
      <c r="L851" s="109"/>
      <c r="M851" s="46"/>
      <c r="N851" s="110"/>
      <c r="O851" s="42">
        <f>IF(F851=0,"",F851/E850)</f>
        <v>0.66666666666666663</v>
      </c>
      <c r="P851" s="43">
        <v>7</v>
      </c>
      <c r="Q851" s="117">
        <f t="shared" si="80"/>
        <v>1</v>
      </c>
      <c r="R851" s="117">
        <f t="shared" si="81"/>
        <v>0</v>
      </c>
      <c r="S851" s="89"/>
    </row>
    <row r="852" spans="1:19" ht="15.75" customHeight="1" x14ac:dyDescent="0.25">
      <c r="A852" s="39">
        <v>2502</v>
      </c>
      <c r="B852" s="40"/>
      <c r="C852" s="40"/>
      <c r="D852" s="40"/>
      <c r="E852" s="40"/>
      <c r="F852" s="40"/>
      <c r="G852" s="40">
        <v>2</v>
      </c>
      <c r="H852" s="40"/>
      <c r="I852" s="40"/>
      <c r="J852" s="40"/>
      <c r="K852" s="62"/>
      <c r="L852" s="109"/>
      <c r="M852" s="46"/>
      <c r="N852" s="110"/>
      <c r="O852" s="42">
        <f>IF(G852=0,"",G852/F851)</f>
        <v>1</v>
      </c>
      <c r="P852" s="43">
        <v>5</v>
      </c>
      <c r="Q852" s="117">
        <f t="shared" si="80"/>
        <v>0.7142857142857143</v>
      </c>
      <c r="R852" s="117">
        <f t="shared" si="81"/>
        <v>0.2857142857142857</v>
      </c>
      <c r="S852" s="89"/>
    </row>
    <row r="853" spans="1:19" ht="15.75" customHeight="1" x14ac:dyDescent="0.25">
      <c r="A853" s="39">
        <v>2601</v>
      </c>
      <c r="B853" s="40"/>
      <c r="C853" s="40"/>
      <c r="D853" s="40"/>
      <c r="E853" s="40"/>
      <c r="F853" s="40"/>
      <c r="G853" s="40"/>
      <c r="H853" s="40"/>
      <c r="I853" s="40"/>
      <c r="J853" s="40"/>
      <c r="K853" s="62"/>
      <c r="L853" s="109"/>
      <c r="M853" s="46"/>
      <c r="N853" s="110"/>
      <c r="O853" s="42" t="str">
        <f>IF(H853=0,"",H853/G852)</f>
        <v/>
      </c>
      <c r="P853" s="43"/>
      <c r="Q853" s="117" t="str">
        <f t="shared" si="80"/>
        <v/>
      </c>
      <c r="R853" s="117" t="str">
        <f t="shared" si="81"/>
        <v/>
      </c>
      <c r="S853" s="89"/>
    </row>
    <row r="854" spans="1:19" ht="15.75" customHeight="1" x14ac:dyDescent="0.25">
      <c r="A854" s="39">
        <v>2602</v>
      </c>
      <c r="B854" s="40"/>
      <c r="C854" s="40"/>
      <c r="D854" s="40"/>
      <c r="E854" s="40"/>
      <c r="F854" s="40"/>
      <c r="G854" s="40"/>
      <c r="H854" s="40"/>
      <c r="I854" s="40"/>
      <c r="J854" s="40"/>
      <c r="K854" s="62"/>
      <c r="L854" s="109"/>
      <c r="M854" s="46"/>
      <c r="N854" s="110"/>
      <c r="O854" s="42" t="str">
        <f>IF(I854=0,"",I854/H853)</f>
        <v/>
      </c>
      <c r="P854" s="43"/>
      <c r="Q854" s="117" t="str">
        <f t="shared" si="80"/>
        <v/>
      </c>
      <c r="R854" s="117" t="str">
        <f t="shared" si="81"/>
        <v/>
      </c>
      <c r="S854" s="89"/>
    </row>
    <row r="855" spans="1:19" ht="15.75" customHeight="1" x14ac:dyDescent="0.25">
      <c r="A855" s="39">
        <v>2701</v>
      </c>
      <c r="B855" s="40"/>
      <c r="C855" s="40"/>
      <c r="D855" s="40"/>
      <c r="E855" s="40"/>
      <c r="F855" s="40"/>
      <c r="G855" s="40"/>
      <c r="H855" s="40"/>
      <c r="I855" s="40"/>
      <c r="J855" s="40"/>
      <c r="K855" s="62"/>
      <c r="L855" s="109"/>
      <c r="M855" s="46"/>
      <c r="N855" s="110"/>
      <c r="O855" s="45" t="str">
        <f>IF(J855=0,"",J855/I854)</f>
        <v/>
      </c>
      <c r="P855" s="43"/>
      <c r="Q855" s="45" t="str">
        <f t="shared" si="80"/>
        <v/>
      </c>
      <c r="R855" s="45" t="str">
        <f t="shared" si="81"/>
        <v/>
      </c>
      <c r="S855" s="89"/>
    </row>
    <row r="856" spans="1:19" ht="15.75" customHeight="1" x14ac:dyDescent="0.25">
      <c r="A856" s="39">
        <v>2702</v>
      </c>
      <c r="B856" s="40"/>
      <c r="C856" s="40"/>
      <c r="D856" s="40"/>
      <c r="E856" s="40"/>
      <c r="F856" s="40"/>
      <c r="G856" s="40"/>
      <c r="H856" s="40"/>
      <c r="I856" s="40"/>
      <c r="J856" s="40"/>
      <c r="K856" s="62"/>
      <c r="L856" s="109"/>
      <c r="M856" s="46"/>
      <c r="N856" s="111"/>
      <c r="O856" s="46"/>
      <c r="P856" s="43"/>
      <c r="Q856" s="46"/>
      <c r="R856" s="118"/>
      <c r="S856" s="89"/>
    </row>
    <row r="857" spans="1:19" ht="15.75" customHeight="1" x14ac:dyDescent="0.25">
      <c r="A857" s="39">
        <v>2801</v>
      </c>
      <c r="B857" s="40"/>
      <c r="C857" s="40"/>
      <c r="D857" s="40"/>
      <c r="E857" s="40"/>
      <c r="F857" s="40"/>
      <c r="G857" s="40"/>
      <c r="H857" s="40"/>
      <c r="I857" s="40"/>
      <c r="J857" s="40"/>
      <c r="K857" s="62"/>
      <c r="L857" s="109"/>
      <c r="M857" s="46"/>
      <c r="N857" s="111"/>
      <c r="O857" s="119"/>
      <c r="P857" s="47"/>
      <c r="Q857" s="120"/>
      <c r="R857" s="119"/>
      <c r="S857" s="89"/>
    </row>
    <row r="858" spans="1:19" ht="15.75" customHeight="1" x14ac:dyDescent="0.25">
      <c r="A858" s="39">
        <v>2802</v>
      </c>
      <c r="B858" s="40"/>
      <c r="C858" s="40"/>
      <c r="D858" s="40"/>
      <c r="E858" s="40"/>
      <c r="F858" s="40"/>
      <c r="G858" s="40"/>
      <c r="H858" s="40"/>
      <c r="I858" s="40"/>
      <c r="J858" s="40"/>
      <c r="K858" s="62"/>
      <c r="L858" s="109"/>
      <c r="M858" s="46"/>
      <c r="N858" s="111"/>
      <c r="O858" s="119"/>
      <c r="P858" s="47"/>
      <c r="Q858" s="120"/>
      <c r="R858" s="119"/>
      <c r="S858" s="89"/>
    </row>
    <row r="859" spans="1:19" ht="15.75" customHeight="1" x14ac:dyDescent="0.25">
      <c r="A859" s="39">
        <v>2901</v>
      </c>
      <c r="B859" s="40"/>
      <c r="C859" s="40"/>
      <c r="D859" s="40"/>
      <c r="E859" s="40"/>
      <c r="F859" s="40"/>
      <c r="G859" s="40"/>
      <c r="H859" s="40"/>
      <c r="I859" s="40"/>
      <c r="J859" s="40"/>
      <c r="K859" s="62"/>
      <c r="L859" s="109"/>
      <c r="M859" s="46"/>
      <c r="N859" s="111"/>
      <c r="O859" s="46"/>
      <c r="P859" s="111"/>
      <c r="Q859" s="121"/>
      <c r="R859" s="119"/>
      <c r="S859" s="89"/>
    </row>
    <row r="860" spans="1:19" ht="15.75" customHeight="1" x14ac:dyDescent="0.25">
      <c r="A860" s="39">
        <v>2902</v>
      </c>
      <c r="B860" s="40"/>
      <c r="C860" s="40"/>
      <c r="D860" s="40"/>
      <c r="E860" s="40"/>
      <c r="F860" s="40"/>
      <c r="G860" s="40"/>
      <c r="H860" s="40"/>
      <c r="I860" s="40"/>
      <c r="J860" s="40"/>
      <c r="K860" s="62"/>
      <c r="L860" s="109"/>
      <c r="M860" s="46"/>
      <c r="N860" s="111"/>
      <c r="O860" s="122" t="s">
        <v>53</v>
      </c>
      <c r="P860" s="123"/>
      <c r="Q860" s="124" t="str">
        <f>IF(SUM(K849:K860)=0,"",SUM(K849:K860))</f>
        <v/>
      </c>
      <c r="R860" s="125" t="s">
        <v>10</v>
      </c>
      <c r="S860" s="89"/>
    </row>
    <row r="861" spans="1:19" ht="15.75" customHeight="1" x14ac:dyDescent="0.25">
      <c r="A861" s="39">
        <v>3001</v>
      </c>
      <c r="B861" s="40"/>
      <c r="C861" s="40"/>
      <c r="D861" s="40"/>
      <c r="E861" s="40"/>
      <c r="F861" s="40"/>
      <c r="G861" s="40"/>
      <c r="H861" s="40"/>
      <c r="I861" s="40"/>
      <c r="J861" s="40"/>
      <c r="K861" s="62"/>
      <c r="L861" s="109"/>
      <c r="M861" s="46"/>
      <c r="N861" s="111"/>
      <c r="O861" s="126" t="s">
        <v>54</v>
      </c>
      <c r="P861" s="53" t="str">
        <f>IF(P860/B847=0,"",P860/B847)</f>
        <v/>
      </c>
      <c r="Q861" s="127" t="e">
        <f>IF(P860/Q860=0,"",P860/Q860)</f>
        <v>#VALUE!</v>
      </c>
      <c r="R861" s="128" t="s">
        <v>55</v>
      </c>
      <c r="S861" s="89"/>
    </row>
    <row r="862" spans="1:19" ht="15.75" customHeight="1" x14ac:dyDescent="0.25">
      <c r="A862" s="39">
        <v>3002</v>
      </c>
      <c r="B862" s="40"/>
      <c r="C862" s="40"/>
      <c r="D862" s="40"/>
      <c r="E862" s="40"/>
      <c r="F862" s="40"/>
      <c r="G862" s="40"/>
      <c r="H862" s="40"/>
      <c r="I862" s="40"/>
      <c r="J862" s="40"/>
      <c r="K862" s="62"/>
      <c r="L862" s="112"/>
      <c r="M862" s="113"/>
      <c r="N862" s="114"/>
      <c r="O862" s="83"/>
      <c r="P862" s="129"/>
      <c r="Q862" s="129"/>
      <c r="R862" s="130"/>
      <c r="S862" s="89"/>
    </row>
    <row r="863" spans="1:19" ht="18" customHeight="1" x14ac:dyDescent="0.25">
      <c r="A863" s="24"/>
      <c r="B863" s="160" t="s">
        <v>79</v>
      </c>
      <c r="C863" s="160"/>
      <c r="D863" s="160"/>
      <c r="E863" s="160"/>
      <c r="F863" s="160"/>
      <c r="G863" s="160"/>
      <c r="H863" s="160"/>
      <c r="I863" s="160"/>
      <c r="J863" s="160"/>
      <c r="K863" s="59">
        <f>SUM(K847:K859)</f>
        <v>0</v>
      </c>
      <c r="L863" s="60" t="str">
        <f>IF(K855=0,"",K855/B847)</f>
        <v/>
      </c>
      <c r="M863" s="60" t="str">
        <f>IF(K863=0,"",K863/B847)</f>
        <v/>
      </c>
      <c r="N863" s="60" t="str">
        <f>IF(K855=0,"",M863-L863)</f>
        <v/>
      </c>
      <c r="O863" s="2"/>
      <c r="P863" s="1"/>
      <c r="Q863" s="27"/>
      <c r="R863" s="2"/>
      <c r="S863" s="89"/>
    </row>
    <row r="864" spans="1:19" ht="12.75" customHeight="1" x14ac:dyDescent="0.25">
      <c r="A864" s="24"/>
      <c r="B864" s="1"/>
      <c r="C864" s="1"/>
      <c r="D864" s="63"/>
      <c r="E864" s="63"/>
      <c r="F864" s="63"/>
      <c r="G864" s="63"/>
      <c r="H864" s="63"/>
      <c r="I864" s="63"/>
      <c r="J864" s="63"/>
      <c r="K864" s="64"/>
      <c r="L864" s="65"/>
      <c r="M864" s="65"/>
      <c r="N864" s="65"/>
      <c r="O864" s="2"/>
      <c r="P864" s="1"/>
      <c r="Q864" s="27"/>
      <c r="R864" s="2"/>
    </row>
    <row r="865" spans="1:19" ht="12.75" customHeight="1" x14ac:dyDescent="0.25">
      <c r="A865" s="24"/>
      <c r="B865" s="1"/>
      <c r="C865" s="1"/>
      <c r="D865" s="63"/>
      <c r="E865" s="63"/>
      <c r="F865" s="63"/>
      <c r="G865" s="63"/>
      <c r="H865" s="63"/>
      <c r="I865" s="63"/>
      <c r="J865" s="63"/>
      <c r="K865" s="64"/>
      <c r="L865" s="65"/>
      <c r="M865" s="65"/>
      <c r="N865" s="65"/>
      <c r="O865" s="2"/>
      <c r="P865" s="1"/>
      <c r="Q865" s="27"/>
      <c r="R865" s="2"/>
    </row>
    <row r="866" spans="1:19" ht="26.25" x14ac:dyDescent="0.4">
      <c r="A866" s="93"/>
      <c r="B866" s="161" t="s">
        <v>68</v>
      </c>
      <c r="C866" s="162"/>
      <c r="D866" s="162"/>
      <c r="E866" s="162"/>
      <c r="F866" s="162"/>
      <c r="G866" s="162"/>
      <c r="H866" s="162"/>
      <c r="I866" s="162"/>
      <c r="J866" s="162"/>
      <c r="K866" s="103" t="s">
        <v>110</v>
      </c>
      <c r="L866" s="2"/>
      <c r="M866" s="2"/>
      <c r="N866" s="1"/>
      <c r="O866" s="2"/>
      <c r="P866" s="1"/>
      <c r="Q866" s="1"/>
      <c r="R866" s="1"/>
      <c r="S866" s="93"/>
    </row>
    <row r="867" spans="1:19" ht="20.25" x14ac:dyDescent="0.2">
      <c r="A867" s="163" t="s">
        <v>9</v>
      </c>
      <c r="B867" s="164" t="s">
        <v>69</v>
      </c>
      <c r="C867" s="165"/>
      <c r="D867" s="165"/>
      <c r="E867" s="165"/>
      <c r="F867" s="165"/>
      <c r="G867" s="165"/>
      <c r="H867" s="165"/>
      <c r="I867" s="165"/>
      <c r="J867" s="166"/>
      <c r="K867" s="167" t="s">
        <v>10</v>
      </c>
      <c r="L867" s="159" t="s">
        <v>2</v>
      </c>
      <c r="M867" s="159" t="s">
        <v>3</v>
      </c>
      <c r="N867" s="169" t="s">
        <v>4</v>
      </c>
      <c r="O867" s="159" t="s">
        <v>5</v>
      </c>
      <c r="P867" s="157" t="s">
        <v>6</v>
      </c>
      <c r="Q867" s="157" t="s">
        <v>7</v>
      </c>
      <c r="R867" s="159" t="s">
        <v>8</v>
      </c>
      <c r="S867" s="93"/>
    </row>
    <row r="868" spans="1:19" ht="15.75" x14ac:dyDescent="0.25">
      <c r="A868" s="158"/>
      <c r="B868" s="39" t="s">
        <v>70</v>
      </c>
      <c r="C868" s="39" t="s">
        <v>71</v>
      </c>
      <c r="D868" s="39" t="s">
        <v>72</v>
      </c>
      <c r="E868" s="39" t="s">
        <v>73</v>
      </c>
      <c r="F868" s="39" t="s">
        <v>74</v>
      </c>
      <c r="G868" s="39" t="s">
        <v>75</v>
      </c>
      <c r="H868" s="39" t="s">
        <v>76</v>
      </c>
      <c r="I868" s="39" t="s">
        <v>77</v>
      </c>
      <c r="J868" s="39" t="s">
        <v>78</v>
      </c>
      <c r="K868" s="168"/>
      <c r="L868" s="158"/>
      <c r="M868" s="158"/>
      <c r="N868" s="158"/>
      <c r="O868" s="158"/>
      <c r="P868" s="158"/>
      <c r="Q868" s="158"/>
      <c r="R868" s="158"/>
      <c r="S868" s="93"/>
    </row>
    <row r="869" spans="1:19" ht="15.75" customHeight="1" x14ac:dyDescent="0.25">
      <c r="A869" s="39">
        <v>2302</v>
      </c>
      <c r="B869" s="40">
        <v>41</v>
      </c>
      <c r="C869" s="40"/>
      <c r="D869" s="40"/>
      <c r="E869" s="40"/>
      <c r="F869" s="40"/>
      <c r="G869" s="40"/>
      <c r="H869" s="40"/>
      <c r="I869" s="40"/>
      <c r="J869" s="40"/>
      <c r="K869" s="62"/>
      <c r="L869" s="106"/>
      <c r="M869" s="107"/>
      <c r="N869" s="108"/>
      <c r="O869" s="115"/>
      <c r="P869" s="41">
        <f>B869</f>
        <v>41</v>
      </c>
      <c r="Q869" s="116"/>
      <c r="R869" s="115"/>
      <c r="S869" s="93"/>
    </row>
    <row r="870" spans="1:19" ht="15.75" customHeight="1" x14ac:dyDescent="0.25">
      <c r="A870" s="39">
        <v>2401</v>
      </c>
      <c r="B870" s="40"/>
      <c r="C870" s="40">
        <v>32</v>
      </c>
      <c r="D870" s="40"/>
      <c r="E870" s="40"/>
      <c r="F870" s="40"/>
      <c r="G870" s="40"/>
      <c r="H870" s="40"/>
      <c r="I870" s="40"/>
      <c r="J870" s="40"/>
      <c r="K870" s="62"/>
      <c r="L870" s="109"/>
      <c r="M870" s="46"/>
      <c r="N870" s="110"/>
      <c r="O870" s="42">
        <f>IF(C870=0,"",C870/B869)</f>
        <v>0.78048780487804881</v>
      </c>
      <c r="P870" s="43">
        <v>32</v>
      </c>
      <c r="Q870" s="117">
        <f t="shared" ref="Q870:Q877" si="82">IF(P870=0,"",P870/P869)</f>
        <v>0.78048780487804881</v>
      </c>
      <c r="R870" s="117">
        <f t="shared" ref="R870:R877" si="83">IF(P870=0,"",100%-Q870)</f>
        <v>0.21951219512195119</v>
      </c>
      <c r="S870" s="93"/>
    </row>
    <row r="871" spans="1:19" ht="15.75" customHeight="1" x14ac:dyDescent="0.25">
      <c r="A871" s="39">
        <v>2402</v>
      </c>
      <c r="B871" s="40"/>
      <c r="C871" s="40"/>
      <c r="D871" s="40">
        <v>26</v>
      </c>
      <c r="E871" s="40"/>
      <c r="F871" s="40"/>
      <c r="G871" s="40"/>
      <c r="H871" s="40"/>
      <c r="I871" s="40"/>
      <c r="J871" s="40"/>
      <c r="K871" s="62"/>
      <c r="L871" s="109"/>
      <c r="M871" s="46"/>
      <c r="N871" s="110"/>
      <c r="O871" s="42">
        <f>IF(D871=0,"",D871/C870)</f>
        <v>0.8125</v>
      </c>
      <c r="P871" s="43">
        <v>27</v>
      </c>
      <c r="Q871" s="117">
        <f t="shared" si="82"/>
        <v>0.84375</v>
      </c>
      <c r="R871" s="117">
        <f t="shared" si="83"/>
        <v>0.15625</v>
      </c>
      <c r="S871" s="91">
        <f>P871/P869</f>
        <v>0.65853658536585369</v>
      </c>
    </row>
    <row r="872" spans="1:19" ht="15.75" customHeight="1" x14ac:dyDescent="0.25">
      <c r="A872" s="39">
        <v>2501</v>
      </c>
      <c r="B872" s="40"/>
      <c r="C872" s="40"/>
      <c r="D872" s="40"/>
      <c r="E872" s="40">
        <v>21</v>
      </c>
      <c r="F872" s="40"/>
      <c r="G872" s="40"/>
      <c r="H872" s="40"/>
      <c r="I872" s="40"/>
      <c r="J872" s="40"/>
      <c r="K872" s="62"/>
      <c r="L872" s="109"/>
      <c r="M872" s="46"/>
      <c r="N872" s="110"/>
      <c r="O872" s="42">
        <f>IF(E872=0,"",E872/D871)</f>
        <v>0.80769230769230771</v>
      </c>
      <c r="P872" s="43">
        <v>24</v>
      </c>
      <c r="Q872" s="117">
        <f t="shared" si="82"/>
        <v>0.88888888888888884</v>
      </c>
      <c r="R872" s="117">
        <f t="shared" si="83"/>
        <v>0.11111111111111116</v>
      </c>
      <c r="S872" s="93"/>
    </row>
    <row r="873" spans="1:19" ht="15.75" customHeight="1" x14ac:dyDescent="0.25">
      <c r="A873" s="39">
        <v>2502</v>
      </c>
      <c r="B873" s="40"/>
      <c r="C873" s="40"/>
      <c r="D873" s="40"/>
      <c r="E873" s="40"/>
      <c r="F873" s="40">
        <v>21</v>
      </c>
      <c r="G873" s="40"/>
      <c r="H873" s="40"/>
      <c r="I873" s="40"/>
      <c r="J873" s="40"/>
      <c r="K873" s="62"/>
      <c r="L873" s="109"/>
      <c r="M873" s="46"/>
      <c r="N873" s="110"/>
      <c r="O873" s="42">
        <f>IF(F873=0,"",F873/E872)</f>
        <v>1</v>
      </c>
      <c r="P873" s="43">
        <v>23</v>
      </c>
      <c r="Q873" s="117">
        <f t="shared" si="82"/>
        <v>0.95833333333333337</v>
      </c>
      <c r="R873" s="117">
        <f t="shared" si="83"/>
        <v>4.166666666666663E-2</v>
      </c>
      <c r="S873" s="93"/>
    </row>
    <row r="874" spans="1:19" ht="15.75" customHeight="1" x14ac:dyDescent="0.25">
      <c r="A874" s="39">
        <v>2601</v>
      </c>
      <c r="B874" s="40"/>
      <c r="C874" s="40"/>
      <c r="D874" s="40"/>
      <c r="E874" s="40"/>
      <c r="F874" s="40"/>
      <c r="G874" s="40"/>
      <c r="H874" s="40"/>
      <c r="I874" s="40"/>
      <c r="J874" s="40"/>
      <c r="K874" s="62"/>
      <c r="L874" s="109"/>
      <c r="M874" s="46"/>
      <c r="N874" s="110"/>
      <c r="O874" s="42" t="str">
        <f>IF(G874=0,"",G874/F873)</f>
        <v/>
      </c>
      <c r="P874" s="43"/>
      <c r="Q874" s="117" t="str">
        <f t="shared" si="82"/>
        <v/>
      </c>
      <c r="R874" s="117" t="str">
        <f t="shared" si="83"/>
        <v/>
      </c>
      <c r="S874" s="93"/>
    </row>
    <row r="875" spans="1:19" ht="15.75" customHeight="1" x14ac:dyDescent="0.25">
      <c r="A875" s="39">
        <v>2602</v>
      </c>
      <c r="B875" s="40"/>
      <c r="C875" s="40"/>
      <c r="D875" s="40"/>
      <c r="E875" s="40"/>
      <c r="F875" s="40"/>
      <c r="G875" s="40"/>
      <c r="H875" s="40"/>
      <c r="I875" s="40"/>
      <c r="J875" s="40"/>
      <c r="K875" s="62"/>
      <c r="L875" s="109"/>
      <c r="M875" s="46"/>
      <c r="N875" s="110"/>
      <c r="O875" s="42" t="str">
        <f>IF(H875=0,"",H875/G874)</f>
        <v/>
      </c>
      <c r="P875" s="43"/>
      <c r="Q875" s="117" t="str">
        <f t="shared" si="82"/>
        <v/>
      </c>
      <c r="R875" s="117" t="str">
        <f t="shared" si="83"/>
        <v/>
      </c>
      <c r="S875" s="93"/>
    </row>
    <row r="876" spans="1:19" ht="15.75" customHeight="1" x14ac:dyDescent="0.25">
      <c r="A876" s="39">
        <v>2701</v>
      </c>
      <c r="B876" s="40"/>
      <c r="C876" s="40"/>
      <c r="D876" s="40"/>
      <c r="E876" s="40"/>
      <c r="F876" s="40"/>
      <c r="G876" s="40"/>
      <c r="H876" s="40"/>
      <c r="I876" s="40"/>
      <c r="J876" s="40"/>
      <c r="K876" s="62"/>
      <c r="L876" s="109"/>
      <c r="M876" s="46"/>
      <c r="N876" s="110"/>
      <c r="O876" s="42" t="str">
        <f>IF(I876=0,"",I876/H875)</f>
        <v/>
      </c>
      <c r="P876" s="43"/>
      <c r="Q876" s="117" t="str">
        <f t="shared" si="82"/>
        <v/>
      </c>
      <c r="R876" s="117" t="str">
        <f t="shared" si="83"/>
        <v/>
      </c>
      <c r="S876" s="93"/>
    </row>
    <row r="877" spans="1:19" ht="15.75" customHeight="1" x14ac:dyDescent="0.25">
      <c r="A877" s="39">
        <v>2702</v>
      </c>
      <c r="B877" s="40"/>
      <c r="C877" s="40"/>
      <c r="D877" s="40"/>
      <c r="E877" s="40"/>
      <c r="F877" s="40"/>
      <c r="G877" s="40"/>
      <c r="H877" s="40"/>
      <c r="I877" s="40"/>
      <c r="J877" s="40"/>
      <c r="K877" s="62"/>
      <c r="L877" s="109"/>
      <c r="M877" s="46"/>
      <c r="N877" s="110"/>
      <c r="O877" s="45" t="str">
        <f>IF(J877=0,"",J877/I876)</f>
        <v/>
      </c>
      <c r="P877" s="43"/>
      <c r="Q877" s="45" t="str">
        <f t="shared" si="82"/>
        <v/>
      </c>
      <c r="R877" s="45" t="str">
        <f t="shared" si="83"/>
        <v/>
      </c>
      <c r="S877" s="93"/>
    </row>
    <row r="878" spans="1:19" ht="15.75" customHeight="1" x14ac:dyDescent="0.25">
      <c r="A878" s="39">
        <v>2801</v>
      </c>
      <c r="B878" s="40"/>
      <c r="C878" s="40"/>
      <c r="D878" s="40"/>
      <c r="E878" s="40"/>
      <c r="F878" s="40"/>
      <c r="G878" s="40"/>
      <c r="H878" s="40"/>
      <c r="I878" s="40"/>
      <c r="J878" s="40"/>
      <c r="K878" s="62"/>
      <c r="L878" s="109"/>
      <c r="M878" s="46"/>
      <c r="N878" s="111"/>
      <c r="O878" s="46"/>
      <c r="P878" s="43"/>
      <c r="Q878" s="46"/>
      <c r="R878" s="118"/>
      <c r="S878" s="93"/>
    </row>
    <row r="879" spans="1:19" ht="15.75" customHeight="1" x14ac:dyDescent="0.25">
      <c r="A879" s="39">
        <v>2802</v>
      </c>
      <c r="B879" s="40"/>
      <c r="C879" s="40"/>
      <c r="D879" s="40"/>
      <c r="E879" s="40"/>
      <c r="F879" s="40"/>
      <c r="G879" s="40"/>
      <c r="H879" s="40"/>
      <c r="I879" s="40"/>
      <c r="J879" s="40"/>
      <c r="K879" s="62"/>
      <c r="L879" s="109"/>
      <c r="M879" s="46"/>
      <c r="N879" s="111"/>
      <c r="O879" s="119"/>
      <c r="P879" s="47"/>
      <c r="Q879" s="120"/>
      <c r="R879" s="119"/>
      <c r="S879" s="93"/>
    </row>
    <row r="880" spans="1:19" ht="15.75" customHeight="1" x14ac:dyDescent="0.25">
      <c r="A880" s="39">
        <v>2901</v>
      </c>
      <c r="B880" s="40"/>
      <c r="C880" s="40"/>
      <c r="D880" s="40"/>
      <c r="E880" s="40"/>
      <c r="F880" s="40"/>
      <c r="G880" s="40"/>
      <c r="H880" s="40"/>
      <c r="I880" s="40"/>
      <c r="J880" s="40"/>
      <c r="K880" s="62"/>
      <c r="L880" s="109"/>
      <c r="M880" s="46"/>
      <c r="N880" s="111"/>
      <c r="O880" s="119"/>
      <c r="P880" s="47"/>
      <c r="Q880" s="120"/>
      <c r="R880" s="119"/>
      <c r="S880" s="93"/>
    </row>
    <row r="881" spans="1:20" ht="15.75" customHeight="1" x14ac:dyDescent="0.25">
      <c r="A881" s="39">
        <v>2902</v>
      </c>
      <c r="B881" s="40"/>
      <c r="C881" s="40"/>
      <c r="D881" s="40"/>
      <c r="E881" s="40"/>
      <c r="F881" s="40"/>
      <c r="G881" s="40"/>
      <c r="H881" s="40"/>
      <c r="I881" s="40"/>
      <c r="J881" s="40"/>
      <c r="K881" s="62"/>
      <c r="L881" s="109"/>
      <c r="M881" s="46"/>
      <c r="N881" s="111"/>
      <c r="O881" s="46"/>
      <c r="P881" s="111"/>
      <c r="Q881" s="121"/>
      <c r="R881" s="119"/>
      <c r="S881" s="93"/>
    </row>
    <row r="882" spans="1:20" ht="15.75" customHeight="1" x14ac:dyDescent="0.25">
      <c r="A882" s="39">
        <v>3001</v>
      </c>
      <c r="B882" s="40"/>
      <c r="C882" s="40"/>
      <c r="D882" s="40"/>
      <c r="E882" s="40"/>
      <c r="F882" s="40"/>
      <c r="G882" s="40"/>
      <c r="H882" s="40"/>
      <c r="I882" s="40"/>
      <c r="J882" s="40"/>
      <c r="K882" s="62"/>
      <c r="L882" s="109"/>
      <c r="M882" s="46"/>
      <c r="N882" s="111"/>
      <c r="O882" s="122" t="s">
        <v>53</v>
      </c>
      <c r="P882" s="123"/>
      <c r="Q882" s="124" t="str">
        <f>IF(SUM(K871:K882)=0,"",SUM(K871:K882))</f>
        <v/>
      </c>
      <c r="R882" s="125" t="s">
        <v>10</v>
      </c>
      <c r="S882" s="93"/>
    </row>
    <row r="883" spans="1:20" ht="15.75" customHeight="1" x14ac:dyDescent="0.25">
      <c r="A883" s="39">
        <v>3002</v>
      </c>
      <c r="B883" s="40"/>
      <c r="C883" s="40"/>
      <c r="D883" s="40"/>
      <c r="E883" s="40"/>
      <c r="F883" s="40"/>
      <c r="G883" s="40"/>
      <c r="H883" s="40"/>
      <c r="I883" s="40"/>
      <c r="J883" s="40"/>
      <c r="K883" s="62"/>
      <c r="L883" s="109"/>
      <c r="M883" s="46"/>
      <c r="N883" s="111"/>
      <c r="O883" s="126" t="s">
        <v>54</v>
      </c>
      <c r="P883" s="53" t="str">
        <f>IF(P882/B869=0,"",P882/B869)</f>
        <v/>
      </c>
      <c r="Q883" s="127" t="e">
        <f>IF(P882/Q882=0,"",P882/Q882)</f>
        <v>#VALUE!</v>
      </c>
      <c r="R883" s="128" t="s">
        <v>55</v>
      </c>
      <c r="S883" s="93"/>
    </row>
    <row r="884" spans="1:20" ht="15.75" customHeight="1" x14ac:dyDescent="0.25">
      <c r="A884" s="39">
        <v>3101</v>
      </c>
      <c r="B884" s="40"/>
      <c r="C884" s="40"/>
      <c r="D884" s="40"/>
      <c r="E884" s="40"/>
      <c r="F884" s="40"/>
      <c r="G884" s="40"/>
      <c r="H884" s="40"/>
      <c r="I884" s="40"/>
      <c r="J884" s="40"/>
      <c r="K884" s="62"/>
      <c r="L884" s="112"/>
      <c r="M884" s="113"/>
      <c r="N884" s="114"/>
      <c r="O884" s="83"/>
      <c r="P884" s="129"/>
      <c r="Q884" s="129"/>
      <c r="R884" s="130"/>
      <c r="S884" s="93"/>
    </row>
    <row r="885" spans="1:20" ht="18" customHeight="1" x14ac:dyDescent="0.25">
      <c r="A885" s="24"/>
      <c r="B885" s="160" t="s">
        <v>79</v>
      </c>
      <c r="C885" s="160"/>
      <c r="D885" s="160"/>
      <c r="E885" s="160"/>
      <c r="F885" s="160"/>
      <c r="G885" s="160"/>
      <c r="H885" s="160"/>
      <c r="I885" s="160"/>
      <c r="J885" s="160"/>
      <c r="K885" s="59">
        <f>SUM(K869:K881)</f>
        <v>0</v>
      </c>
      <c r="L885" s="60" t="str">
        <f>IF(K877=0,"",K877/B869)</f>
        <v/>
      </c>
      <c r="M885" s="60" t="str">
        <f>IF(K885=0,"",K885/B869)</f>
        <v/>
      </c>
      <c r="N885" s="60" t="str">
        <f>IF(K877=0,"",M885-L885)</f>
        <v/>
      </c>
      <c r="O885" s="2"/>
      <c r="P885" s="1"/>
      <c r="Q885" s="27"/>
      <c r="R885" s="2"/>
      <c r="S885" s="93"/>
    </row>
    <row r="886" spans="1:20" ht="12.75" customHeight="1" x14ac:dyDescent="0.25">
      <c r="A886" s="24"/>
      <c r="B886" s="1"/>
      <c r="C886" s="1"/>
      <c r="D886" s="63"/>
      <c r="E886" s="63"/>
      <c r="F886" s="63"/>
      <c r="G886" s="63"/>
      <c r="H886" s="63"/>
      <c r="I886" s="63"/>
      <c r="J886" s="63"/>
      <c r="K886" s="64"/>
      <c r="L886" s="65"/>
      <c r="M886" s="65"/>
      <c r="N886" s="65"/>
      <c r="O886" s="2"/>
      <c r="P886" s="1"/>
      <c r="Q886" s="27"/>
      <c r="R886" s="2"/>
    </row>
    <row r="887" spans="1:20" ht="12.75" customHeight="1" x14ac:dyDescent="0.25">
      <c r="A887" s="24"/>
      <c r="B887" s="1"/>
      <c r="C887" s="1"/>
      <c r="D887" s="63"/>
      <c r="E887" s="63"/>
      <c r="F887" s="63"/>
      <c r="G887" s="63"/>
      <c r="H887" s="63"/>
      <c r="I887" s="63"/>
      <c r="J887" s="63"/>
      <c r="K887" s="64"/>
      <c r="L887" s="65"/>
      <c r="M887" s="65"/>
      <c r="N887" s="65"/>
      <c r="O887" s="2"/>
      <c r="P887" s="1"/>
      <c r="Q887" s="27"/>
      <c r="R887" s="2"/>
    </row>
    <row r="888" spans="1:20" ht="26.25" x14ac:dyDescent="0.4">
      <c r="A888" s="94"/>
      <c r="B888" s="161" t="s">
        <v>68</v>
      </c>
      <c r="C888" s="162"/>
      <c r="D888" s="162"/>
      <c r="E888" s="162"/>
      <c r="F888" s="162"/>
      <c r="G888" s="162"/>
      <c r="H888" s="162"/>
      <c r="I888" s="162"/>
      <c r="J888" s="162"/>
      <c r="K888" s="103" t="s">
        <v>115</v>
      </c>
      <c r="L888" s="2"/>
      <c r="M888" s="2"/>
      <c r="N888" s="1"/>
      <c r="O888" s="2"/>
      <c r="P888" s="1"/>
      <c r="Q888" s="1"/>
      <c r="R888" s="1"/>
      <c r="S888" s="94"/>
      <c r="T888" s="94"/>
    </row>
    <row r="889" spans="1:20" ht="20.25" x14ac:dyDescent="0.2">
      <c r="A889" s="163" t="s">
        <v>9</v>
      </c>
      <c r="B889" s="164" t="s">
        <v>69</v>
      </c>
      <c r="C889" s="165"/>
      <c r="D889" s="165"/>
      <c r="E889" s="165"/>
      <c r="F889" s="165"/>
      <c r="G889" s="165"/>
      <c r="H889" s="165"/>
      <c r="I889" s="165"/>
      <c r="J889" s="166"/>
      <c r="K889" s="167" t="s">
        <v>10</v>
      </c>
      <c r="L889" s="159" t="s">
        <v>2</v>
      </c>
      <c r="M889" s="159" t="s">
        <v>3</v>
      </c>
      <c r="N889" s="169" t="s">
        <v>4</v>
      </c>
      <c r="O889" s="159" t="s">
        <v>5</v>
      </c>
      <c r="P889" s="157" t="s">
        <v>6</v>
      </c>
      <c r="Q889" s="157" t="s">
        <v>7</v>
      </c>
      <c r="R889" s="159" t="s">
        <v>8</v>
      </c>
      <c r="S889" s="94"/>
      <c r="T889" s="94"/>
    </row>
    <row r="890" spans="1:20" ht="15.75" x14ac:dyDescent="0.25">
      <c r="A890" s="158"/>
      <c r="B890" s="39" t="s">
        <v>70</v>
      </c>
      <c r="C890" s="39" t="s">
        <v>71</v>
      </c>
      <c r="D890" s="39" t="s">
        <v>72</v>
      </c>
      <c r="E890" s="39" t="s">
        <v>73</v>
      </c>
      <c r="F890" s="39" t="s">
        <v>74</v>
      </c>
      <c r="G890" s="39" t="s">
        <v>75</v>
      </c>
      <c r="H890" s="39" t="s">
        <v>76</v>
      </c>
      <c r="I890" s="39" t="s">
        <v>77</v>
      </c>
      <c r="J890" s="39" t="s">
        <v>78</v>
      </c>
      <c r="K890" s="168"/>
      <c r="L890" s="158"/>
      <c r="M890" s="158"/>
      <c r="N890" s="158"/>
      <c r="O890" s="158"/>
      <c r="P890" s="158"/>
      <c r="Q890" s="158"/>
      <c r="R890" s="158"/>
      <c r="S890" s="94"/>
      <c r="T890" s="94"/>
    </row>
    <row r="891" spans="1:20" ht="15.75" customHeight="1" x14ac:dyDescent="0.25">
      <c r="A891" s="39">
        <v>2401</v>
      </c>
      <c r="B891" s="40">
        <v>10</v>
      </c>
      <c r="C891" s="40"/>
      <c r="D891" s="40"/>
      <c r="E891" s="40"/>
      <c r="F891" s="40"/>
      <c r="G891" s="40"/>
      <c r="H891" s="40"/>
      <c r="I891" s="40"/>
      <c r="J891" s="40"/>
      <c r="K891" s="62"/>
      <c r="L891" s="106"/>
      <c r="M891" s="107"/>
      <c r="N891" s="108"/>
      <c r="O891" s="115"/>
      <c r="P891" s="41">
        <f>B891</f>
        <v>10</v>
      </c>
      <c r="Q891" s="116"/>
      <c r="R891" s="115"/>
      <c r="S891" s="94"/>
      <c r="T891" s="94"/>
    </row>
    <row r="892" spans="1:20" ht="15.75" customHeight="1" x14ac:dyDescent="0.25">
      <c r="A892" s="39">
        <v>2402</v>
      </c>
      <c r="B892" s="40"/>
      <c r="C892" s="40">
        <v>10</v>
      </c>
      <c r="D892" s="40"/>
      <c r="E892" s="40"/>
      <c r="F892" s="40"/>
      <c r="G892" s="40"/>
      <c r="H892" s="40"/>
      <c r="I892" s="40"/>
      <c r="J892" s="40"/>
      <c r="K892" s="62"/>
      <c r="L892" s="109"/>
      <c r="M892" s="46"/>
      <c r="N892" s="110"/>
      <c r="O892" s="42">
        <f>IF(C892=0,"",C892/B891)</f>
        <v>1</v>
      </c>
      <c r="P892" s="43">
        <v>10</v>
      </c>
      <c r="Q892" s="117">
        <f t="shared" ref="Q892:Q899" si="84">IF(P892=0,"",P892/P891)</f>
        <v>1</v>
      </c>
      <c r="R892" s="117">
        <f t="shared" ref="R892:R899" si="85">IF(P892=0,"",100%-Q892)</f>
        <v>0</v>
      </c>
      <c r="S892" s="94"/>
      <c r="T892" s="94"/>
    </row>
    <row r="893" spans="1:20" ht="15.75" customHeight="1" x14ac:dyDescent="0.25">
      <c r="A893" s="39">
        <v>2501</v>
      </c>
      <c r="B893" s="40"/>
      <c r="C893" s="40"/>
      <c r="D893" s="40">
        <v>9</v>
      </c>
      <c r="E893" s="40"/>
      <c r="F893" s="40"/>
      <c r="G893" s="40"/>
      <c r="H893" s="40"/>
      <c r="I893" s="40"/>
      <c r="J893" s="40"/>
      <c r="K893" s="62"/>
      <c r="L893" s="109"/>
      <c r="M893" s="46"/>
      <c r="N893" s="110"/>
      <c r="O893" s="42">
        <f>IF(D893=0,"",D893/C892)</f>
        <v>0.9</v>
      </c>
      <c r="P893" s="43">
        <v>10</v>
      </c>
      <c r="Q893" s="117">
        <f t="shared" si="84"/>
        <v>1</v>
      </c>
      <c r="R893" s="117">
        <f t="shared" si="85"/>
        <v>0</v>
      </c>
      <c r="S893" s="91">
        <f>P893/P891</f>
        <v>1</v>
      </c>
      <c r="T893" s="94"/>
    </row>
    <row r="894" spans="1:20" ht="15.75" customHeight="1" x14ac:dyDescent="0.25">
      <c r="A894" s="39">
        <v>2502</v>
      </c>
      <c r="B894" s="40"/>
      <c r="C894" s="40"/>
      <c r="D894" s="40"/>
      <c r="E894" s="40">
        <v>7</v>
      </c>
      <c r="F894" s="40"/>
      <c r="G894" s="40"/>
      <c r="H894" s="40"/>
      <c r="I894" s="40"/>
      <c r="J894" s="40"/>
      <c r="K894" s="62"/>
      <c r="L894" s="109"/>
      <c r="M894" s="46"/>
      <c r="N894" s="110"/>
      <c r="O894" s="42">
        <f>IF(E894=0,"",E894/D893)</f>
        <v>0.77777777777777779</v>
      </c>
      <c r="P894" s="43">
        <v>10</v>
      </c>
      <c r="Q894" s="117">
        <f t="shared" si="84"/>
        <v>1</v>
      </c>
      <c r="R894" s="117">
        <f t="shared" si="85"/>
        <v>0</v>
      </c>
      <c r="S894" s="94"/>
      <c r="T894" s="94"/>
    </row>
    <row r="895" spans="1:20" ht="15.75" customHeight="1" x14ac:dyDescent="0.25">
      <c r="A895" s="39">
        <v>2601</v>
      </c>
      <c r="B895" s="40"/>
      <c r="C895" s="40"/>
      <c r="D895" s="40"/>
      <c r="E895" s="40"/>
      <c r="F895" s="40"/>
      <c r="G895" s="40"/>
      <c r="H895" s="40"/>
      <c r="I895" s="40"/>
      <c r="J895" s="40"/>
      <c r="K895" s="62"/>
      <c r="L895" s="109"/>
      <c r="M895" s="46"/>
      <c r="N895" s="110"/>
      <c r="O895" s="42" t="str">
        <f>IF(F895=0,"",F895/E894)</f>
        <v/>
      </c>
      <c r="P895" s="43"/>
      <c r="Q895" s="117" t="str">
        <f t="shared" si="84"/>
        <v/>
      </c>
      <c r="R895" s="117" t="str">
        <f t="shared" si="85"/>
        <v/>
      </c>
      <c r="S895" s="94"/>
      <c r="T895" s="94"/>
    </row>
    <row r="896" spans="1:20" ht="15.75" customHeight="1" x14ac:dyDescent="0.25">
      <c r="A896" s="39">
        <v>2602</v>
      </c>
      <c r="B896" s="40"/>
      <c r="C896" s="40"/>
      <c r="D896" s="40"/>
      <c r="E896" s="40"/>
      <c r="F896" s="40"/>
      <c r="G896" s="40"/>
      <c r="H896" s="40"/>
      <c r="I896" s="40"/>
      <c r="J896" s="40"/>
      <c r="K896" s="62"/>
      <c r="L896" s="109"/>
      <c r="M896" s="46"/>
      <c r="N896" s="110"/>
      <c r="O896" s="42" t="str">
        <f>IF(G896=0,"",G896/F895)</f>
        <v/>
      </c>
      <c r="P896" s="43"/>
      <c r="Q896" s="117" t="str">
        <f t="shared" si="84"/>
        <v/>
      </c>
      <c r="R896" s="117" t="str">
        <f t="shared" si="85"/>
        <v/>
      </c>
      <c r="S896" s="94"/>
      <c r="T896" s="94"/>
    </row>
    <row r="897" spans="1:20" ht="15.75" customHeight="1" x14ac:dyDescent="0.25">
      <c r="A897" s="39">
        <v>2701</v>
      </c>
      <c r="B897" s="40"/>
      <c r="C897" s="40"/>
      <c r="D897" s="40"/>
      <c r="E897" s="40"/>
      <c r="F897" s="40"/>
      <c r="G897" s="40"/>
      <c r="H897" s="40"/>
      <c r="I897" s="40"/>
      <c r="J897" s="40"/>
      <c r="K897" s="62"/>
      <c r="L897" s="109"/>
      <c r="M897" s="46"/>
      <c r="N897" s="110"/>
      <c r="O897" s="42" t="str">
        <f>IF(H897=0,"",H897/G896)</f>
        <v/>
      </c>
      <c r="P897" s="43"/>
      <c r="Q897" s="117" t="str">
        <f t="shared" si="84"/>
        <v/>
      </c>
      <c r="R897" s="117" t="str">
        <f t="shared" si="85"/>
        <v/>
      </c>
      <c r="S897" s="94"/>
      <c r="T897" s="94"/>
    </row>
    <row r="898" spans="1:20" ht="15.75" customHeight="1" x14ac:dyDescent="0.25">
      <c r="A898" s="39">
        <v>2702</v>
      </c>
      <c r="B898" s="40"/>
      <c r="C898" s="40"/>
      <c r="D898" s="40"/>
      <c r="E898" s="40"/>
      <c r="F898" s="40"/>
      <c r="G898" s="40"/>
      <c r="H898" s="40"/>
      <c r="I898" s="40"/>
      <c r="J898" s="40"/>
      <c r="K898" s="62"/>
      <c r="L898" s="109"/>
      <c r="M898" s="46"/>
      <c r="N898" s="110"/>
      <c r="O898" s="42" t="str">
        <f>IF(I898=0,"",I898/H897)</f>
        <v/>
      </c>
      <c r="P898" s="43"/>
      <c r="Q898" s="117" t="str">
        <f t="shared" si="84"/>
        <v/>
      </c>
      <c r="R898" s="117" t="str">
        <f t="shared" si="85"/>
        <v/>
      </c>
      <c r="S898" s="94"/>
      <c r="T898" s="94"/>
    </row>
    <row r="899" spans="1:20" ht="15.75" customHeight="1" x14ac:dyDescent="0.25">
      <c r="A899" s="39">
        <v>2801</v>
      </c>
      <c r="B899" s="40"/>
      <c r="C899" s="40"/>
      <c r="D899" s="40"/>
      <c r="E899" s="40"/>
      <c r="F899" s="40"/>
      <c r="G899" s="40"/>
      <c r="H899" s="40"/>
      <c r="I899" s="40"/>
      <c r="J899" s="40"/>
      <c r="K899" s="62"/>
      <c r="L899" s="109"/>
      <c r="M899" s="46"/>
      <c r="N899" s="110"/>
      <c r="O899" s="45" t="str">
        <f>IF(J899=0,"",J899/I898)</f>
        <v/>
      </c>
      <c r="P899" s="43"/>
      <c r="Q899" s="45" t="str">
        <f t="shared" si="84"/>
        <v/>
      </c>
      <c r="R899" s="45" t="str">
        <f t="shared" si="85"/>
        <v/>
      </c>
      <c r="S899" s="94"/>
      <c r="T899" s="94"/>
    </row>
    <row r="900" spans="1:20" ht="15.75" customHeight="1" x14ac:dyDescent="0.25">
      <c r="A900" s="39">
        <v>2802</v>
      </c>
      <c r="B900" s="40"/>
      <c r="C900" s="40"/>
      <c r="D900" s="40"/>
      <c r="E900" s="40"/>
      <c r="F900" s="40"/>
      <c r="G900" s="40"/>
      <c r="H900" s="40"/>
      <c r="I900" s="40"/>
      <c r="J900" s="40"/>
      <c r="K900" s="62"/>
      <c r="L900" s="109"/>
      <c r="M900" s="46"/>
      <c r="N900" s="111"/>
      <c r="O900" s="46"/>
      <c r="P900" s="43"/>
      <c r="Q900" s="46"/>
      <c r="R900" s="118"/>
      <c r="S900" s="94"/>
      <c r="T900" s="94"/>
    </row>
    <row r="901" spans="1:20" ht="15.75" customHeight="1" x14ac:dyDescent="0.25">
      <c r="A901" s="39">
        <v>2901</v>
      </c>
      <c r="B901" s="40"/>
      <c r="C901" s="40"/>
      <c r="D901" s="40"/>
      <c r="E901" s="40"/>
      <c r="F901" s="40"/>
      <c r="G901" s="40"/>
      <c r="H901" s="40"/>
      <c r="I901" s="40"/>
      <c r="J901" s="40"/>
      <c r="K901" s="62"/>
      <c r="L901" s="109"/>
      <c r="M901" s="46"/>
      <c r="N901" s="111"/>
      <c r="O901" s="119"/>
      <c r="P901" s="47"/>
      <c r="Q901" s="120"/>
      <c r="R901" s="119"/>
      <c r="S901" s="94"/>
      <c r="T901" s="94"/>
    </row>
    <row r="902" spans="1:20" ht="15.75" customHeight="1" x14ac:dyDescent="0.25">
      <c r="A902" s="39">
        <v>2902</v>
      </c>
      <c r="B902" s="40"/>
      <c r="C902" s="40"/>
      <c r="D902" s="40"/>
      <c r="E902" s="40"/>
      <c r="F902" s="40"/>
      <c r="G902" s="40"/>
      <c r="H902" s="40"/>
      <c r="I902" s="40"/>
      <c r="J902" s="40"/>
      <c r="K902" s="62"/>
      <c r="L902" s="109"/>
      <c r="M902" s="46"/>
      <c r="N902" s="111"/>
      <c r="O902" s="119"/>
      <c r="P902" s="47"/>
      <c r="Q902" s="120"/>
      <c r="R902" s="119"/>
      <c r="S902" s="94"/>
      <c r="T902" s="94"/>
    </row>
    <row r="903" spans="1:20" ht="15.75" customHeight="1" x14ac:dyDescent="0.25">
      <c r="A903" s="39">
        <v>3001</v>
      </c>
      <c r="B903" s="40"/>
      <c r="C903" s="40"/>
      <c r="D903" s="40"/>
      <c r="E903" s="40"/>
      <c r="F903" s="40"/>
      <c r="G903" s="40"/>
      <c r="H903" s="40"/>
      <c r="I903" s="40"/>
      <c r="J903" s="40"/>
      <c r="K903" s="62"/>
      <c r="L903" s="109"/>
      <c r="M903" s="46"/>
      <c r="N903" s="111"/>
      <c r="O903" s="46"/>
      <c r="P903" s="111"/>
      <c r="Q903" s="121"/>
      <c r="R903" s="119"/>
      <c r="S903" s="94"/>
      <c r="T903" s="94"/>
    </row>
    <row r="904" spans="1:20" ht="15.75" customHeight="1" x14ac:dyDescent="0.25">
      <c r="A904" s="39">
        <v>3002</v>
      </c>
      <c r="B904" s="40"/>
      <c r="C904" s="40"/>
      <c r="D904" s="40"/>
      <c r="E904" s="40"/>
      <c r="F904" s="40"/>
      <c r="G904" s="40"/>
      <c r="H904" s="40"/>
      <c r="I904" s="40"/>
      <c r="J904" s="40"/>
      <c r="K904" s="62"/>
      <c r="L904" s="109"/>
      <c r="M904" s="46"/>
      <c r="N904" s="111"/>
      <c r="O904" s="122" t="s">
        <v>53</v>
      </c>
      <c r="P904" s="123"/>
      <c r="Q904" s="124" t="str">
        <f>IF(SUM(K893:K904)=0,"",SUM(K893:K904))</f>
        <v/>
      </c>
      <c r="R904" s="125" t="s">
        <v>10</v>
      </c>
      <c r="S904" s="94"/>
      <c r="T904" s="94"/>
    </row>
    <row r="905" spans="1:20" ht="15.75" customHeight="1" x14ac:dyDescent="0.25">
      <c r="A905" s="39">
        <v>3101</v>
      </c>
      <c r="B905" s="40"/>
      <c r="C905" s="40"/>
      <c r="D905" s="40"/>
      <c r="E905" s="40"/>
      <c r="F905" s="40"/>
      <c r="G905" s="40"/>
      <c r="H905" s="40"/>
      <c r="I905" s="40"/>
      <c r="J905" s="40"/>
      <c r="K905" s="62"/>
      <c r="L905" s="109"/>
      <c r="M905" s="46"/>
      <c r="N905" s="111"/>
      <c r="O905" s="126" t="s">
        <v>54</v>
      </c>
      <c r="P905" s="53" t="str">
        <f>IF(P904/B891=0,"",P904/B891)</f>
        <v/>
      </c>
      <c r="Q905" s="127" t="e">
        <f>IF(P904/Q904=0,"",P904/Q904)</f>
        <v>#VALUE!</v>
      </c>
      <c r="R905" s="128" t="s">
        <v>55</v>
      </c>
      <c r="S905" s="94"/>
      <c r="T905" s="94"/>
    </row>
    <row r="906" spans="1:20" ht="15.75" customHeight="1" x14ac:dyDescent="0.25">
      <c r="A906" s="39">
        <v>3102</v>
      </c>
      <c r="B906" s="40"/>
      <c r="C906" s="40"/>
      <c r="D906" s="40"/>
      <c r="E906" s="40"/>
      <c r="F906" s="40"/>
      <c r="G906" s="40"/>
      <c r="H906" s="40"/>
      <c r="I906" s="40"/>
      <c r="J906" s="40"/>
      <c r="K906" s="62"/>
      <c r="L906" s="112"/>
      <c r="M906" s="113"/>
      <c r="N906" s="114"/>
      <c r="O906" s="83"/>
      <c r="P906" s="129"/>
      <c r="Q906" s="129"/>
      <c r="R906" s="130"/>
      <c r="S906" s="94"/>
      <c r="T906" s="94"/>
    </row>
    <row r="907" spans="1:20" ht="18" customHeight="1" x14ac:dyDescent="0.25">
      <c r="A907" s="24"/>
      <c r="B907" s="160" t="s">
        <v>79</v>
      </c>
      <c r="C907" s="160"/>
      <c r="D907" s="160"/>
      <c r="E907" s="160"/>
      <c r="F907" s="160"/>
      <c r="G907" s="160"/>
      <c r="H907" s="160"/>
      <c r="I907" s="160"/>
      <c r="J907" s="160"/>
      <c r="K907" s="59">
        <f>SUM(K891:K903)</f>
        <v>0</v>
      </c>
      <c r="L907" s="60" t="str">
        <f>IF(K899=0,"",K899/B891)</f>
        <v/>
      </c>
      <c r="M907" s="60" t="str">
        <f>IF(K907=0,"",K907/B891)</f>
        <v/>
      </c>
      <c r="N907" s="60" t="str">
        <f>IF(K899=0,"",M907-L907)</f>
        <v/>
      </c>
      <c r="O907" s="2"/>
      <c r="P907" s="1"/>
      <c r="Q907" s="27"/>
      <c r="R907" s="2"/>
      <c r="S907" s="94"/>
      <c r="T907" s="94"/>
    </row>
    <row r="908" spans="1:20" ht="12.75" customHeight="1" x14ac:dyDescent="0.25">
      <c r="A908" s="24"/>
      <c r="B908" s="1"/>
      <c r="C908" s="1"/>
      <c r="D908" s="63"/>
      <c r="E908" s="63"/>
      <c r="F908" s="63"/>
      <c r="G908" s="63"/>
      <c r="H908" s="63"/>
      <c r="I908" s="63"/>
      <c r="J908" s="63"/>
      <c r="K908" s="64"/>
      <c r="L908" s="65"/>
      <c r="M908" s="65"/>
      <c r="N908" s="65"/>
      <c r="O908" s="2"/>
      <c r="P908" s="1"/>
      <c r="Q908" s="27"/>
      <c r="R908" s="2"/>
    </row>
    <row r="909" spans="1:20" ht="12.75" customHeight="1" x14ac:dyDescent="0.25">
      <c r="A909" s="24"/>
      <c r="B909" s="1"/>
      <c r="C909" s="1"/>
      <c r="D909" s="63"/>
      <c r="E909" s="63"/>
      <c r="F909" s="63"/>
      <c r="G909" s="63"/>
      <c r="H909" s="63"/>
      <c r="I909" s="63"/>
      <c r="J909" s="63"/>
      <c r="K909" s="64"/>
      <c r="L909" s="65"/>
      <c r="M909" s="65"/>
      <c r="N909" s="65"/>
      <c r="O909" s="2"/>
      <c r="P909" s="1"/>
      <c r="Q909" s="27"/>
      <c r="R909" s="2"/>
    </row>
    <row r="910" spans="1:20" ht="26.25" x14ac:dyDescent="0.4">
      <c r="A910" s="95"/>
      <c r="B910" s="161" t="s">
        <v>68</v>
      </c>
      <c r="C910" s="162"/>
      <c r="D910" s="162"/>
      <c r="E910" s="162"/>
      <c r="F910" s="162"/>
      <c r="G910" s="162"/>
      <c r="H910" s="162"/>
      <c r="I910" s="162"/>
      <c r="J910" s="162"/>
      <c r="K910" s="103" t="s">
        <v>106</v>
      </c>
      <c r="L910" s="2"/>
      <c r="M910" s="2"/>
      <c r="N910" s="1"/>
      <c r="O910" s="2"/>
      <c r="P910" s="1"/>
      <c r="Q910" s="1"/>
      <c r="R910" s="1"/>
      <c r="S910" s="95"/>
    </row>
    <row r="911" spans="1:20" ht="20.25" x14ac:dyDescent="0.2">
      <c r="A911" s="163" t="s">
        <v>9</v>
      </c>
      <c r="B911" s="164" t="s">
        <v>69</v>
      </c>
      <c r="C911" s="165"/>
      <c r="D911" s="165"/>
      <c r="E911" s="165"/>
      <c r="F911" s="165"/>
      <c r="G911" s="165"/>
      <c r="H911" s="165"/>
      <c r="I911" s="165"/>
      <c r="J911" s="166"/>
      <c r="K911" s="167" t="s">
        <v>10</v>
      </c>
      <c r="L911" s="159" t="s">
        <v>2</v>
      </c>
      <c r="M911" s="159" t="s">
        <v>3</v>
      </c>
      <c r="N911" s="169" t="s">
        <v>4</v>
      </c>
      <c r="O911" s="159" t="s">
        <v>5</v>
      </c>
      <c r="P911" s="157" t="s">
        <v>6</v>
      </c>
      <c r="Q911" s="157" t="s">
        <v>7</v>
      </c>
      <c r="R911" s="159" t="s">
        <v>8</v>
      </c>
      <c r="S911" s="95"/>
    </row>
    <row r="912" spans="1:20" ht="15.75" x14ac:dyDescent="0.25">
      <c r="A912" s="158"/>
      <c r="B912" s="39" t="s">
        <v>70</v>
      </c>
      <c r="C912" s="39" t="s">
        <v>71</v>
      </c>
      <c r="D912" s="39" t="s">
        <v>72</v>
      </c>
      <c r="E912" s="39" t="s">
        <v>73</v>
      </c>
      <c r="F912" s="39" t="s">
        <v>74</v>
      </c>
      <c r="G912" s="39" t="s">
        <v>75</v>
      </c>
      <c r="H912" s="39" t="s">
        <v>76</v>
      </c>
      <c r="I912" s="39" t="s">
        <v>77</v>
      </c>
      <c r="J912" s="39" t="s">
        <v>78</v>
      </c>
      <c r="K912" s="168"/>
      <c r="L912" s="158"/>
      <c r="M912" s="158"/>
      <c r="N912" s="158"/>
      <c r="O912" s="158"/>
      <c r="P912" s="158"/>
      <c r="Q912" s="158"/>
      <c r="R912" s="158"/>
      <c r="S912" s="95"/>
    </row>
    <row r="913" spans="1:19" ht="15.75" customHeight="1" x14ac:dyDescent="0.25">
      <c r="A913" s="39">
        <v>2402</v>
      </c>
      <c r="B913" s="40">
        <v>47</v>
      </c>
      <c r="C913" s="40"/>
      <c r="D913" s="40"/>
      <c r="E913" s="40"/>
      <c r="F913" s="40"/>
      <c r="G913" s="40"/>
      <c r="H913" s="40"/>
      <c r="I913" s="40"/>
      <c r="J913" s="40"/>
      <c r="K913" s="62"/>
      <c r="L913" s="106"/>
      <c r="M913" s="107"/>
      <c r="N913" s="108"/>
      <c r="O913" s="115"/>
      <c r="P913" s="41">
        <f>B913</f>
        <v>47</v>
      </c>
      <c r="Q913" s="116"/>
      <c r="R913" s="115"/>
      <c r="S913" s="95"/>
    </row>
    <row r="914" spans="1:19" ht="15.75" customHeight="1" x14ac:dyDescent="0.25">
      <c r="A914" s="39">
        <v>2501</v>
      </c>
      <c r="B914" s="40"/>
      <c r="C914" s="40">
        <v>40</v>
      </c>
      <c r="D914" s="40"/>
      <c r="E914" s="40"/>
      <c r="F914" s="40"/>
      <c r="G914" s="40"/>
      <c r="H914" s="40"/>
      <c r="I914" s="40"/>
      <c r="J914" s="40"/>
      <c r="K914" s="62"/>
      <c r="L914" s="109"/>
      <c r="M914" s="46"/>
      <c r="N914" s="110"/>
      <c r="O914" s="42">
        <f>IF(C914=0,"",C914/B913)</f>
        <v>0.85106382978723405</v>
      </c>
      <c r="P914" s="43">
        <v>40</v>
      </c>
      <c r="Q914" s="117">
        <f t="shared" ref="Q914:Q921" si="86">IF(P914=0,"",P914/P913)</f>
        <v>0.85106382978723405</v>
      </c>
      <c r="R914" s="117">
        <f t="shared" ref="R914:R921" si="87">IF(P914=0,"",100%-Q914)</f>
        <v>0.14893617021276595</v>
      </c>
      <c r="S914" s="95"/>
    </row>
    <row r="915" spans="1:19" ht="15.75" customHeight="1" x14ac:dyDescent="0.25">
      <c r="A915" s="39">
        <v>2502</v>
      </c>
      <c r="B915" s="40"/>
      <c r="C915" s="40"/>
      <c r="D915" s="40">
        <v>35</v>
      </c>
      <c r="E915" s="40"/>
      <c r="F915" s="40"/>
      <c r="G915" s="40"/>
      <c r="H915" s="40"/>
      <c r="I915" s="40"/>
      <c r="J915" s="40"/>
      <c r="K915" s="62"/>
      <c r="L915" s="109"/>
      <c r="M915" s="46"/>
      <c r="N915" s="110"/>
      <c r="O915" s="42">
        <f>IF(D915=0,"",D915/C914)</f>
        <v>0.875</v>
      </c>
      <c r="P915" s="43">
        <v>38</v>
      </c>
      <c r="Q915" s="117">
        <f t="shared" si="86"/>
        <v>0.95</v>
      </c>
      <c r="R915" s="117">
        <f t="shared" si="87"/>
        <v>5.0000000000000044E-2</v>
      </c>
      <c r="S915" s="91">
        <f>P915/P913</f>
        <v>0.80851063829787229</v>
      </c>
    </row>
    <row r="916" spans="1:19" ht="15.75" customHeight="1" x14ac:dyDescent="0.25">
      <c r="A916" s="39">
        <v>2601</v>
      </c>
      <c r="B916" s="40"/>
      <c r="C916" s="40"/>
      <c r="D916" s="40"/>
      <c r="E916" s="40"/>
      <c r="F916" s="40"/>
      <c r="G916" s="40"/>
      <c r="H916" s="40"/>
      <c r="I916" s="40"/>
      <c r="J916" s="40"/>
      <c r="K916" s="62"/>
      <c r="L916" s="109"/>
      <c r="M916" s="46"/>
      <c r="N916" s="110"/>
      <c r="O916" s="42" t="str">
        <f>IF(E916=0,"",E916/D915)</f>
        <v/>
      </c>
      <c r="P916" s="43"/>
      <c r="Q916" s="117" t="str">
        <f t="shared" si="86"/>
        <v/>
      </c>
      <c r="R916" s="117" t="str">
        <f t="shared" si="87"/>
        <v/>
      </c>
      <c r="S916" s="95"/>
    </row>
    <row r="917" spans="1:19" ht="15.75" customHeight="1" x14ac:dyDescent="0.25">
      <c r="A917" s="39">
        <v>2602</v>
      </c>
      <c r="B917" s="40"/>
      <c r="C917" s="40"/>
      <c r="D917" s="40"/>
      <c r="E917" s="40"/>
      <c r="F917" s="40"/>
      <c r="G917" s="40"/>
      <c r="H917" s="40"/>
      <c r="I917" s="40"/>
      <c r="J917" s="40"/>
      <c r="K917" s="62"/>
      <c r="L917" s="109"/>
      <c r="M917" s="46"/>
      <c r="N917" s="110"/>
      <c r="O917" s="42" t="str">
        <f>IF(F917=0,"",F917/E916)</f>
        <v/>
      </c>
      <c r="P917" s="43"/>
      <c r="Q917" s="117" t="str">
        <f t="shared" si="86"/>
        <v/>
      </c>
      <c r="R917" s="117" t="str">
        <f t="shared" si="87"/>
        <v/>
      </c>
      <c r="S917" s="95"/>
    </row>
    <row r="918" spans="1:19" ht="15.75" customHeight="1" x14ac:dyDescent="0.25">
      <c r="A918" s="39">
        <v>2701</v>
      </c>
      <c r="B918" s="40"/>
      <c r="C918" s="40"/>
      <c r="D918" s="40"/>
      <c r="E918" s="40"/>
      <c r="F918" s="40"/>
      <c r="G918" s="40"/>
      <c r="H918" s="40"/>
      <c r="I918" s="40"/>
      <c r="J918" s="40"/>
      <c r="K918" s="62"/>
      <c r="L918" s="109"/>
      <c r="M918" s="46"/>
      <c r="N918" s="110"/>
      <c r="O918" s="42" t="str">
        <f>IF(G918=0,"",G918/F917)</f>
        <v/>
      </c>
      <c r="P918" s="43"/>
      <c r="Q918" s="117" t="str">
        <f t="shared" si="86"/>
        <v/>
      </c>
      <c r="R918" s="117" t="str">
        <f t="shared" si="87"/>
        <v/>
      </c>
      <c r="S918" s="95"/>
    </row>
    <row r="919" spans="1:19" ht="15.75" customHeight="1" x14ac:dyDescent="0.25">
      <c r="A919" s="39">
        <v>2702</v>
      </c>
      <c r="B919" s="40"/>
      <c r="C919" s="40"/>
      <c r="D919" s="40"/>
      <c r="E919" s="40"/>
      <c r="F919" s="40"/>
      <c r="G919" s="40"/>
      <c r="H919" s="40"/>
      <c r="I919" s="40"/>
      <c r="J919" s="40"/>
      <c r="K919" s="62"/>
      <c r="L919" s="109"/>
      <c r="M919" s="46"/>
      <c r="N919" s="110"/>
      <c r="O919" s="42" t="str">
        <f>IF(H919=0,"",H919/G918)</f>
        <v/>
      </c>
      <c r="P919" s="43"/>
      <c r="Q919" s="117" t="str">
        <f t="shared" si="86"/>
        <v/>
      </c>
      <c r="R919" s="117" t="str">
        <f t="shared" si="87"/>
        <v/>
      </c>
      <c r="S919" s="95"/>
    </row>
    <row r="920" spans="1:19" ht="15.75" customHeight="1" x14ac:dyDescent="0.25">
      <c r="A920" s="39">
        <v>2801</v>
      </c>
      <c r="B920" s="40"/>
      <c r="C920" s="40"/>
      <c r="D920" s="40"/>
      <c r="E920" s="40"/>
      <c r="F920" s="40"/>
      <c r="G920" s="40"/>
      <c r="H920" s="40"/>
      <c r="I920" s="40"/>
      <c r="J920" s="40"/>
      <c r="K920" s="62"/>
      <c r="L920" s="109"/>
      <c r="M920" s="46"/>
      <c r="N920" s="110"/>
      <c r="O920" s="42" t="str">
        <f>IF(I920=0,"",I920/H919)</f>
        <v/>
      </c>
      <c r="P920" s="43"/>
      <c r="Q920" s="117" t="str">
        <f t="shared" si="86"/>
        <v/>
      </c>
      <c r="R920" s="117" t="str">
        <f t="shared" si="87"/>
        <v/>
      </c>
      <c r="S920" s="95"/>
    </row>
    <row r="921" spans="1:19" ht="15.75" customHeight="1" x14ac:dyDescent="0.25">
      <c r="A921" s="39">
        <v>2802</v>
      </c>
      <c r="B921" s="40"/>
      <c r="C921" s="40"/>
      <c r="D921" s="40"/>
      <c r="E921" s="40"/>
      <c r="F921" s="40"/>
      <c r="G921" s="40"/>
      <c r="H921" s="40"/>
      <c r="I921" s="40"/>
      <c r="J921" s="40"/>
      <c r="K921" s="62"/>
      <c r="L921" s="109"/>
      <c r="M921" s="46"/>
      <c r="N921" s="110"/>
      <c r="O921" s="45" t="str">
        <f>IF(J921=0,"",J921/I920)</f>
        <v/>
      </c>
      <c r="P921" s="43"/>
      <c r="Q921" s="45" t="str">
        <f t="shared" si="86"/>
        <v/>
      </c>
      <c r="R921" s="45" t="str">
        <f t="shared" si="87"/>
        <v/>
      </c>
      <c r="S921" s="95"/>
    </row>
    <row r="922" spans="1:19" ht="15.75" customHeight="1" x14ac:dyDescent="0.25">
      <c r="A922" s="39">
        <v>2901</v>
      </c>
      <c r="B922" s="40"/>
      <c r="C922" s="40"/>
      <c r="D922" s="40"/>
      <c r="E922" s="40"/>
      <c r="F922" s="40"/>
      <c r="G922" s="40"/>
      <c r="H922" s="40"/>
      <c r="I922" s="40"/>
      <c r="J922" s="40"/>
      <c r="K922" s="62"/>
      <c r="L922" s="109"/>
      <c r="M922" s="46"/>
      <c r="N922" s="111"/>
      <c r="O922" s="46"/>
      <c r="P922" s="43"/>
      <c r="Q922" s="46"/>
      <c r="R922" s="118"/>
      <c r="S922" s="95"/>
    </row>
    <row r="923" spans="1:19" ht="15.75" customHeight="1" x14ac:dyDescent="0.25">
      <c r="A923" s="39">
        <v>2902</v>
      </c>
      <c r="B923" s="40"/>
      <c r="C923" s="40"/>
      <c r="D923" s="40"/>
      <c r="E923" s="40"/>
      <c r="F923" s="40"/>
      <c r="G923" s="40"/>
      <c r="H923" s="40"/>
      <c r="I923" s="40"/>
      <c r="J923" s="40"/>
      <c r="K923" s="62"/>
      <c r="L923" s="109"/>
      <c r="M923" s="46"/>
      <c r="N923" s="111"/>
      <c r="O923" s="119"/>
      <c r="P923" s="47"/>
      <c r="Q923" s="120"/>
      <c r="R923" s="119"/>
      <c r="S923" s="95"/>
    </row>
    <row r="924" spans="1:19" ht="15.75" customHeight="1" x14ac:dyDescent="0.25">
      <c r="A924" s="39">
        <v>3001</v>
      </c>
      <c r="B924" s="40"/>
      <c r="C924" s="40"/>
      <c r="D924" s="40"/>
      <c r="E924" s="40"/>
      <c r="F924" s="40"/>
      <c r="G924" s="40"/>
      <c r="H924" s="40"/>
      <c r="I924" s="40"/>
      <c r="J924" s="40"/>
      <c r="K924" s="62"/>
      <c r="L924" s="109"/>
      <c r="M924" s="46"/>
      <c r="N924" s="111"/>
      <c r="O924" s="119"/>
      <c r="P924" s="47"/>
      <c r="Q924" s="120"/>
      <c r="R924" s="119"/>
      <c r="S924" s="95"/>
    </row>
    <row r="925" spans="1:19" ht="15.75" customHeight="1" x14ac:dyDescent="0.25">
      <c r="A925" s="39">
        <v>3002</v>
      </c>
      <c r="B925" s="40"/>
      <c r="C925" s="40"/>
      <c r="D925" s="40"/>
      <c r="E925" s="40"/>
      <c r="F925" s="40"/>
      <c r="G925" s="40"/>
      <c r="H925" s="40"/>
      <c r="I925" s="40"/>
      <c r="J925" s="40"/>
      <c r="K925" s="62"/>
      <c r="L925" s="109"/>
      <c r="M925" s="46"/>
      <c r="N925" s="111"/>
      <c r="O925" s="46"/>
      <c r="P925" s="111"/>
      <c r="Q925" s="121"/>
      <c r="R925" s="119"/>
      <c r="S925" s="95"/>
    </row>
    <row r="926" spans="1:19" ht="15.75" customHeight="1" x14ac:dyDescent="0.25">
      <c r="A926" s="39">
        <v>3101</v>
      </c>
      <c r="B926" s="40"/>
      <c r="C926" s="40"/>
      <c r="D926" s="40"/>
      <c r="E926" s="40"/>
      <c r="F926" s="40"/>
      <c r="G926" s="40"/>
      <c r="H926" s="40"/>
      <c r="I926" s="40"/>
      <c r="J926" s="40"/>
      <c r="K926" s="62"/>
      <c r="L926" s="109"/>
      <c r="M926" s="46"/>
      <c r="N926" s="111"/>
      <c r="O926" s="122" t="s">
        <v>53</v>
      </c>
      <c r="P926" s="123"/>
      <c r="Q926" s="124" t="str">
        <f>IF(SUM(K915:K926)=0,"",SUM(K915:K926))</f>
        <v/>
      </c>
      <c r="R926" s="125" t="s">
        <v>10</v>
      </c>
      <c r="S926" s="95"/>
    </row>
    <row r="927" spans="1:19" ht="15.75" customHeight="1" x14ac:dyDescent="0.25">
      <c r="A927" s="39">
        <v>3102</v>
      </c>
      <c r="B927" s="40"/>
      <c r="C927" s="40"/>
      <c r="D927" s="40"/>
      <c r="E927" s="40"/>
      <c r="F927" s="40"/>
      <c r="G927" s="40"/>
      <c r="H927" s="40"/>
      <c r="I927" s="40"/>
      <c r="J927" s="40"/>
      <c r="K927" s="62"/>
      <c r="L927" s="109"/>
      <c r="M927" s="46"/>
      <c r="N927" s="111"/>
      <c r="O927" s="126" t="s">
        <v>54</v>
      </c>
      <c r="P927" s="53" t="str">
        <f>IF(P926/B913=0,"",P926/B913)</f>
        <v/>
      </c>
      <c r="Q927" s="127" t="e">
        <f>IF(P926/Q926=0,"",P926/Q926)</f>
        <v>#VALUE!</v>
      </c>
      <c r="R927" s="128" t="s">
        <v>55</v>
      </c>
      <c r="S927" s="95"/>
    </row>
    <row r="928" spans="1:19" ht="15.75" customHeight="1" x14ac:dyDescent="0.25">
      <c r="A928" s="39">
        <v>3201</v>
      </c>
      <c r="B928" s="40"/>
      <c r="C928" s="40"/>
      <c r="D928" s="40"/>
      <c r="E928" s="40"/>
      <c r="F928" s="40"/>
      <c r="G928" s="40"/>
      <c r="H928" s="40"/>
      <c r="I928" s="40"/>
      <c r="J928" s="40"/>
      <c r="K928" s="62"/>
      <c r="L928" s="112"/>
      <c r="M928" s="113"/>
      <c r="N928" s="114"/>
      <c r="O928" s="83"/>
      <c r="P928" s="129"/>
      <c r="Q928" s="129"/>
      <c r="R928" s="130"/>
      <c r="S928" s="95"/>
    </row>
    <row r="929" spans="1:19" ht="18" customHeight="1" x14ac:dyDescent="0.25">
      <c r="A929" s="24"/>
      <c r="B929" s="160" t="s">
        <v>79</v>
      </c>
      <c r="C929" s="160"/>
      <c r="D929" s="160"/>
      <c r="E929" s="160"/>
      <c r="F929" s="160"/>
      <c r="G929" s="160"/>
      <c r="H929" s="160"/>
      <c r="I929" s="160"/>
      <c r="J929" s="160"/>
      <c r="K929" s="59">
        <f>SUM(K913:K925)</f>
        <v>0</v>
      </c>
      <c r="L929" s="60" t="str">
        <f>IF(K921=0,"",K921/B913)</f>
        <v/>
      </c>
      <c r="M929" s="60" t="str">
        <f>IF(K929=0,"",K929/B913)</f>
        <v/>
      </c>
      <c r="N929" s="60" t="str">
        <f>IF(K921=0,"",M929-L929)</f>
        <v/>
      </c>
      <c r="O929" s="2"/>
      <c r="P929" s="1"/>
      <c r="Q929" s="27"/>
      <c r="R929" s="2"/>
      <c r="S929" s="95"/>
    </row>
    <row r="930" spans="1:19" ht="12.75" customHeight="1" x14ac:dyDescent="0.2"/>
    <row r="931" spans="1:19" ht="12.75" customHeight="1" x14ac:dyDescent="0.2"/>
    <row r="932" spans="1:19" ht="26.25" x14ac:dyDescent="0.4">
      <c r="A932" s="96"/>
      <c r="B932" s="161" t="s">
        <v>68</v>
      </c>
      <c r="C932" s="162"/>
      <c r="D932" s="162"/>
      <c r="E932" s="162"/>
      <c r="F932" s="162"/>
      <c r="G932" s="162"/>
      <c r="H932" s="162"/>
      <c r="I932" s="162"/>
      <c r="J932" s="162"/>
      <c r="K932" s="103" t="s">
        <v>107</v>
      </c>
      <c r="L932" s="2"/>
      <c r="M932" s="2"/>
      <c r="N932" s="1"/>
      <c r="O932" s="2"/>
      <c r="P932" s="1"/>
      <c r="Q932" s="1"/>
      <c r="R932" s="1"/>
      <c r="S932" s="96"/>
    </row>
    <row r="933" spans="1:19" ht="20.25" x14ac:dyDescent="0.2">
      <c r="A933" s="163" t="s">
        <v>9</v>
      </c>
      <c r="B933" s="164" t="s">
        <v>69</v>
      </c>
      <c r="C933" s="165"/>
      <c r="D933" s="165"/>
      <c r="E933" s="165"/>
      <c r="F933" s="165"/>
      <c r="G933" s="165"/>
      <c r="H933" s="165"/>
      <c r="I933" s="165"/>
      <c r="J933" s="166"/>
      <c r="K933" s="167" t="s">
        <v>10</v>
      </c>
      <c r="L933" s="159" t="s">
        <v>2</v>
      </c>
      <c r="M933" s="159" t="s">
        <v>3</v>
      </c>
      <c r="N933" s="169" t="s">
        <v>4</v>
      </c>
      <c r="O933" s="159" t="s">
        <v>5</v>
      </c>
      <c r="P933" s="157" t="s">
        <v>6</v>
      </c>
      <c r="Q933" s="157" t="s">
        <v>7</v>
      </c>
      <c r="R933" s="159" t="s">
        <v>8</v>
      </c>
      <c r="S933" s="96"/>
    </row>
    <row r="934" spans="1:19" ht="15.75" x14ac:dyDescent="0.25">
      <c r="A934" s="158"/>
      <c r="B934" s="39" t="s">
        <v>70</v>
      </c>
      <c r="C934" s="39" t="s">
        <v>71</v>
      </c>
      <c r="D934" s="39" t="s">
        <v>72</v>
      </c>
      <c r="E934" s="39" t="s">
        <v>73</v>
      </c>
      <c r="F934" s="39" t="s">
        <v>74</v>
      </c>
      <c r="G934" s="39" t="s">
        <v>75</v>
      </c>
      <c r="H934" s="39" t="s">
        <v>76</v>
      </c>
      <c r="I934" s="39" t="s">
        <v>77</v>
      </c>
      <c r="J934" s="39" t="s">
        <v>78</v>
      </c>
      <c r="K934" s="168"/>
      <c r="L934" s="158"/>
      <c r="M934" s="158"/>
      <c r="N934" s="158"/>
      <c r="O934" s="158"/>
      <c r="P934" s="158"/>
      <c r="Q934" s="158"/>
      <c r="R934" s="158"/>
      <c r="S934" s="96"/>
    </row>
    <row r="935" spans="1:19" ht="15.75" customHeight="1" x14ac:dyDescent="0.25">
      <c r="A935" s="39">
        <v>2501</v>
      </c>
      <c r="B935" s="40">
        <v>13</v>
      </c>
      <c r="C935" s="40"/>
      <c r="D935" s="40"/>
      <c r="E935" s="40"/>
      <c r="F935" s="40"/>
      <c r="G935" s="40"/>
      <c r="H935" s="40"/>
      <c r="I935" s="40"/>
      <c r="J935" s="40"/>
      <c r="K935" s="62"/>
      <c r="L935" s="106"/>
      <c r="M935" s="107"/>
      <c r="N935" s="108"/>
      <c r="O935" s="115"/>
      <c r="P935" s="41">
        <f>B935</f>
        <v>13</v>
      </c>
      <c r="Q935" s="116"/>
      <c r="R935" s="115"/>
      <c r="S935" s="96"/>
    </row>
    <row r="936" spans="1:19" ht="15.75" customHeight="1" x14ac:dyDescent="0.25">
      <c r="A936" s="39">
        <v>2502</v>
      </c>
      <c r="B936" s="40"/>
      <c r="C936" s="40">
        <v>8</v>
      </c>
      <c r="D936" s="40"/>
      <c r="E936" s="40"/>
      <c r="F936" s="40"/>
      <c r="G936" s="40"/>
      <c r="H936" s="40"/>
      <c r="I936" s="40"/>
      <c r="J936" s="40"/>
      <c r="K936" s="62"/>
      <c r="L936" s="109"/>
      <c r="M936" s="46"/>
      <c r="N936" s="110"/>
      <c r="O936" s="42">
        <f>IF(C936=0,"",C936/B935)</f>
        <v>0.61538461538461542</v>
      </c>
      <c r="P936" s="43">
        <v>9</v>
      </c>
      <c r="Q936" s="117">
        <f t="shared" ref="Q936:Q943" si="88">IF(P936=0,"",P936/P935)</f>
        <v>0.69230769230769229</v>
      </c>
      <c r="R936" s="117">
        <f t="shared" ref="R936:R943" si="89">IF(P936=0,"",100%-Q936)</f>
        <v>0.30769230769230771</v>
      </c>
      <c r="S936" s="96"/>
    </row>
    <row r="937" spans="1:19" ht="15.75" customHeight="1" x14ac:dyDescent="0.25">
      <c r="A937" s="39">
        <v>2601</v>
      </c>
      <c r="B937" s="40"/>
      <c r="C937" s="40"/>
      <c r="D937" s="40"/>
      <c r="E937" s="40"/>
      <c r="F937" s="40"/>
      <c r="G937" s="40"/>
      <c r="H937" s="40"/>
      <c r="I937" s="40"/>
      <c r="J937" s="40"/>
      <c r="K937" s="62"/>
      <c r="L937" s="109"/>
      <c r="M937" s="46"/>
      <c r="N937" s="110"/>
      <c r="O937" s="42" t="str">
        <f>IF(D937=0,"",D937/C936)</f>
        <v/>
      </c>
      <c r="P937" s="43"/>
      <c r="Q937" s="117" t="str">
        <f t="shared" si="88"/>
        <v/>
      </c>
      <c r="R937" s="117" t="str">
        <f t="shared" si="89"/>
        <v/>
      </c>
      <c r="S937" s="8">
        <f>P937/P935</f>
        <v>0</v>
      </c>
    </row>
    <row r="938" spans="1:19" ht="15.75" customHeight="1" x14ac:dyDescent="0.25">
      <c r="A938" s="39">
        <v>2602</v>
      </c>
      <c r="B938" s="40"/>
      <c r="C938" s="40"/>
      <c r="D938" s="40"/>
      <c r="E938" s="40"/>
      <c r="F938" s="40"/>
      <c r="G938" s="40"/>
      <c r="H938" s="40"/>
      <c r="I938" s="40"/>
      <c r="J938" s="40"/>
      <c r="K938" s="62"/>
      <c r="L938" s="109"/>
      <c r="M938" s="46"/>
      <c r="N938" s="110"/>
      <c r="O938" s="42" t="str">
        <f>IF(E938=0,"",E938/D937)</f>
        <v/>
      </c>
      <c r="P938" s="43"/>
      <c r="Q938" s="117" t="str">
        <f t="shared" si="88"/>
        <v/>
      </c>
      <c r="R938" s="117" t="str">
        <f t="shared" si="89"/>
        <v/>
      </c>
      <c r="S938" s="96"/>
    </row>
    <row r="939" spans="1:19" ht="15.75" customHeight="1" x14ac:dyDescent="0.25">
      <c r="A939" s="39">
        <v>2701</v>
      </c>
      <c r="B939" s="40"/>
      <c r="C939" s="40"/>
      <c r="D939" s="40"/>
      <c r="E939" s="40"/>
      <c r="F939" s="40"/>
      <c r="G939" s="40"/>
      <c r="H939" s="40"/>
      <c r="I939" s="40"/>
      <c r="J939" s="40"/>
      <c r="K939" s="62"/>
      <c r="L939" s="109"/>
      <c r="M939" s="46"/>
      <c r="N939" s="110"/>
      <c r="O939" s="42" t="str">
        <f>IF(F939=0,"",F939/E938)</f>
        <v/>
      </c>
      <c r="P939" s="43"/>
      <c r="Q939" s="117" t="str">
        <f t="shared" si="88"/>
        <v/>
      </c>
      <c r="R939" s="117" t="str">
        <f t="shared" si="89"/>
        <v/>
      </c>
      <c r="S939" s="96"/>
    </row>
    <row r="940" spans="1:19" ht="15.75" customHeight="1" x14ac:dyDescent="0.25">
      <c r="A940" s="39">
        <v>2702</v>
      </c>
      <c r="B940" s="40"/>
      <c r="C940" s="40"/>
      <c r="D940" s="40"/>
      <c r="E940" s="40"/>
      <c r="F940" s="40"/>
      <c r="G940" s="40"/>
      <c r="H940" s="40"/>
      <c r="I940" s="40"/>
      <c r="J940" s="40"/>
      <c r="K940" s="62"/>
      <c r="L940" s="109"/>
      <c r="M940" s="46"/>
      <c r="N940" s="110"/>
      <c r="O940" s="42" t="str">
        <f>IF(G940=0,"",G940/F939)</f>
        <v/>
      </c>
      <c r="P940" s="43"/>
      <c r="Q940" s="117" t="str">
        <f t="shared" si="88"/>
        <v/>
      </c>
      <c r="R940" s="117" t="str">
        <f t="shared" si="89"/>
        <v/>
      </c>
      <c r="S940" s="96"/>
    </row>
    <row r="941" spans="1:19" ht="15.75" customHeight="1" x14ac:dyDescent="0.25">
      <c r="A941" s="39">
        <v>2801</v>
      </c>
      <c r="B941" s="40"/>
      <c r="C941" s="40"/>
      <c r="D941" s="40"/>
      <c r="E941" s="40"/>
      <c r="F941" s="40"/>
      <c r="G941" s="40"/>
      <c r="H941" s="40"/>
      <c r="I941" s="40"/>
      <c r="J941" s="40"/>
      <c r="K941" s="62"/>
      <c r="L941" s="109"/>
      <c r="M941" s="46"/>
      <c r="N941" s="110"/>
      <c r="O941" s="42" t="str">
        <f>IF(H941=0,"",H941/G940)</f>
        <v/>
      </c>
      <c r="P941" s="43"/>
      <c r="Q941" s="117" t="str">
        <f t="shared" si="88"/>
        <v/>
      </c>
      <c r="R941" s="117" t="str">
        <f t="shared" si="89"/>
        <v/>
      </c>
      <c r="S941" s="96"/>
    </row>
    <row r="942" spans="1:19" ht="15.75" customHeight="1" x14ac:dyDescent="0.25">
      <c r="A942" s="39">
        <v>2802</v>
      </c>
      <c r="B942" s="40"/>
      <c r="C942" s="40"/>
      <c r="D942" s="40"/>
      <c r="E942" s="40"/>
      <c r="F942" s="40"/>
      <c r="G942" s="40"/>
      <c r="H942" s="40"/>
      <c r="I942" s="40"/>
      <c r="J942" s="40"/>
      <c r="K942" s="62"/>
      <c r="L942" s="109"/>
      <c r="M942" s="46"/>
      <c r="N942" s="110"/>
      <c r="O942" s="42" t="str">
        <f>IF(I942=0,"",I942/H941)</f>
        <v/>
      </c>
      <c r="P942" s="43"/>
      <c r="Q942" s="117" t="str">
        <f t="shared" si="88"/>
        <v/>
      </c>
      <c r="R942" s="117" t="str">
        <f t="shared" si="89"/>
        <v/>
      </c>
      <c r="S942" s="96"/>
    </row>
    <row r="943" spans="1:19" ht="15.75" customHeight="1" x14ac:dyDescent="0.25">
      <c r="A943" s="39">
        <v>2901</v>
      </c>
      <c r="B943" s="40"/>
      <c r="C943" s="40"/>
      <c r="D943" s="40"/>
      <c r="E943" s="40"/>
      <c r="F943" s="40"/>
      <c r="G943" s="40"/>
      <c r="H943" s="40"/>
      <c r="I943" s="40"/>
      <c r="J943" s="40"/>
      <c r="K943" s="62"/>
      <c r="L943" s="109"/>
      <c r="M943" s="46"/>
      <c r="N943" s="110"/>
      <c r="O943" s="45" t="str">
        <f>IF(J943=0,"",J943/I942)</f>
        <v/>
      </c>
      <c r="P943" s="43"/>
      <c r="Q943" s="45" t="str">
        <f t="shared" si="88"/>
        <v/>
      </c>
      <c r="R943" s="45" t="str">
        <f t="shared" si="89"/>
        <v/>
      </c>
      <c r="S943" s="96"/>
    </row>
    <row r="944" spans="1:19" ht="15.75" customHeight="1" x14ac:dyDescent="0.25">
      <c r="A944" s="39">
        <v>2902</v>
      </c>
      <c r="B944" s="40"/>
      <c r="C944" s="40"/>
      <c r="D944" s="40"/>
      <c r="E944" s="40"/>
      <c r="F944" s="40"/>
      <c r="G944" s="40"/>
      <c r="H944" s="40"/>
      <c r="I944" s="40"/>
      <c r="J944" s="40"/>
      <c r="K944" s="62"/>
      <c r="L944" s="109"/>
      <c r="M944" s="46"/>
      <c r="N944" s="111"/>
      <c r="O944" s="46"/>
      <c r="P944" s="43"/>
      <c r="Q944" s="46"/>
      <c r="R944" s="118"/>
      <c r="S944" s="96"/>
    </row>
    <row r="945" spans="1:19" ht="15.75" customHeight="1" x14ac:dyDescent="0.25">
      <c r="A945" s="39">
        <v>3001</v>
      </c>
      <c r="B945" s="40"/>
      <c r="C945" s="40"/>
      <c r="D945" s="40"/>
      <c r="E945" s="40"/>
      <c r="F945" s="40"/>
      <c r="G945" s="40"/>
      <c r="H945" s="40"/>
      <c r="I945" s="40"/>
      <c r="J945" s="40"/>
      <c r="K945" s="62"/>
      <c r="L945" s="109"/>
      <c r="M945" s="46"/>
      <c r="N945" s="111"/>
      <c r="O945" s="119"/>
      <c r="P945" s="47"/>
      <c r="Q945" s="120"/>
      <c r="R945" s="119"/>
      <c r="S945" s="96"/>
    </row>
    <row r="946" spans="1:19" ht="15.75" customHeight="1" x14ac:dyDescent="0.25">
      <c r="A946" s="39">
        <v>3002</v>
      </c>
      <c r="B946" s="40"/>
      <c r="C946" s="40"/>
      <c r="D946" s="40"/>
      <c r="E946" s="40"/>
      <c r="F946" s="40"/>
      <c r="G946" s="40"/>
      <c r="H946" s="40"/>
      <c r="I946" s="40"/>
      <c r="J946" s="40"/>
      <c r="K946" s="62"/>
      <c r="L946" s="109"/>
      <c r="M946" s="46"/>
      <c r="N946" s="111"/>
      <c r="O946" s="119"/>
      <c r="P946" s="47"/>
      <c r="Q946" s="120"/>
      <c r="R946" s="119"/>
      <c r="S946" s="96"/>
    </row>
    <row r="947" spans="1:19" ht="15.75" customHeight="1" x14ac:dyDescent="0.25">
      <c r="A947" s="39">
        <v>3101</v>
      </c>
      <c r="B947" s="40"/>
      <c r="C947" s="40"/>
      <c r="D947" s="40"/>
      <c r="E947" s="40"/>
      <c r="F947" s="40"/>
      <c r="G947" s="40"/>
      <c r="H947" s="40"/>
      <c r="I947" s="40"/>
      <c r="J947" s="40"/>
      <c r="K947" s="62"/>
      <c r="L947" s="109"/>
      <c r="M947" s="46"/>
      <c r="N947" s="111"/>
      <c r="O947" s="46"/>
      <c r="P947" s="111"/>
      <c r="Q947" s="121"/>
      <c r="R947" s="119"/>
      <c r="S947" s="96"/>
    </row>
    <row r="948" spans="1:19" ht="15.75" customHeight="1" x14ac:dyDescent="0.25">
      <c r="A948" s="39">
        <v>3102</v>
      </c>
      <c r="B948" s="40"/>
      <c r="C948" s="40"/>
      <c r="D948" s="40"/>
      <c r="E948" s="40"/>
      <c r="F948" s="40"/>
      <c r="G948" s="40"/>
      <c r="H948" s="40"/>
      <c r="I948" s="40"/>
      <c r="J948" s="40"/>
      <c r="K948" s="62"/>
      <c r="L948" s="109"/>
      <c r="M948" s="46"/>
      <c r="N948" s="111"/>
      <c r="O948" s="122" t="s">
        <v>53</v>
      </c>
      <c r="P948" s="123"/>
      <c r="Q948" s="124" t="str">
        <f>IF(SUM(K937:K948)=0,"",SUM(K937:K948))</f>
        <v/>
      </c>
      <c r="R948" s="125" t="s">
        <v>10</v>
      </c>
      <c r="S948" s="96"/>
    </row>
    <row r="949" spans="1:19" ht="15.75" customHeight="1" x14ac:dyDescent="0.25">
      <c r="A949" s="39">
        <v>3201</v>
      </c>
      <c r="B949" s="40"/>
      <c r="C949" s="40"/>
      <c r="D949" s="40"/>
      <c r="E949" s="40"/>
      <c r="F949" s="40"/>
      <c r="G949" s="40"/>
      <c r="H949" s="40"/>
      <c r="I949" s="40"/>
      <c r="J949" s="40"/>
      <c r="K949" s="62"/>
      <c r="L949" s="109"/>
      <c r="M949" s="46"/>
      <c r="N949" s="111"/>
      <c r="O949" s="126" t="s">
        <v>54</v>
      </c>
      <c r="P949" s="53" t="str">
        <f>IF(P948/B935=0,"",P948/B935)</f>
        <v/>
      </c>
      <c r="Q949" s="127" t="e">
        <f>IF(P948/Q948=0,"",P948/Q948)</f>
        <v>#VALUE!</v>
      </c>
      <c r="R949" s="128" t="s">
        <v>55</v>
      </c>
      <c r="S949" s="96"/>
    </row>
    <row r="950" spans="1:19" ht="15.75" customHeight="1" x14ac:dyDescent="0.25">
      <c r="A950" s="39">
        <v>3202</v>
      </c>
      <c r="B950" s="40"/>
      <c r="C950" s="40"/>
      <c r="D950" s="40"/>
      <c r="E950" s="40"/>
      <c r="F950" s="40"/>
      <c r="G950" s="40"/>
      <c r="H950" s="40"/>
      <c r="I950" s="40"/>
      <c r="J950" s="40"/>
      <c r="K950" s="62"/>
      <c r="L950" s="112"/>
      <c r="M950" s="113"/>
      <c r="N950" s="114"/>
      <c r="O950" s="83"/>
      <c r="P950" s="129"/>
      <c r="Q950" s="129"/>
      <c r="R950" s="130"/>
      <c r="S950" s="96"/>
    </row>
    <row r="951" spans="1:19" ht="18" customHeight="1" x14ac:dyDescent="0.25">
      <c r="A951" s="24"/>
      <c r="B951" s="160" t="s">
        <v>79</v>
      </c>
      <c r="C951" s="160"/>
      <c r="D951" s="160"/>
      <c r="E951" s="160"/>
      <c r="F951" s="160"/>
      <c r="G951" s="160"/>
      <c r="H951" s="160"/>
      <c r="I951" s="160"/>
      <c r="J951" s="160"/>
      <c r="K951" s="59">
        <f>SUM(K935:K947)</f>
        <v>0</v>
      </c>
      <c r="L951" s="60" t="str">
        <f>IF(K943=0,"",K943/B935)</f>
        <v/>
      </c>
      <c r="M951" s="60" t="str">
        <f>IF(K951=0,"",K951/B935)</f>
        <v/>
      </c>
      <c r="N951" s="60" t="str">
        <f>IF(K943=0,"",M951-L951)</f>
        <v/>
      </c>
      <c r="O951" s="2"/>
      <c r="P951" s="1"/>
      <c r="Q951" s="27"/>
      <c r="R951" s="2"/>
      <c r="S951" s="96"/>
    </row>
    <row r="952" spans="1:19" ht="12.75" customHeight="1" x14ac:dyDescent="0.2"/>
    <row r="953" spans="1:19" ht="12.75" customHeight="1" x14ac:dyDescent="0.2"/>
    <row r="954" spans="1:19" s="155" customFormat="1" ht="26.25" x14ac:dyDescent="0.4">
      <c r="B954" s="161" t="s">
        <v>68</v>
      </c>
      <c r="C954" s="162"/>
      <c r="D954" s="162"/>
      <c r="E954" s="162"/>
      <c r="F954" s="162"/>
      <c r="G954" s="162"/>
      <c r="H954" s="162"/>
      <c r="I954" s="162"/>
      <c r="J954" s="162"/>
      <c r="K954" s="103" t="s">
        <v>108</v>
      </c>
      <c r="L954" s="2"/>
      <c r="M954" s="2"/>
      <c r="N954" s="1"/>
      <c r="O954" s="2"/>
      <c r="P954" s="1"/>
      <c r="Q954" s="1"/>
      <c r="R954" s="1"/>
    </row>
    <row r="955" spans="1:19" s="155" customFormat="1" ht="20.25" x14ac:dyDescent="0.2">
      <c r="A955" s="163" t="s">
        <v>9</v>
      </c>
      <c r="B955" s="164" t="s">
        <v>69</v>
      </c>
      <c r="C955" s="165"/>
      <c r="D955" s="165"/>
      <c r="E955" s="165"/>
      <c r="F955" s="165"/>
      <c r="G955" s="165"/>
      <c r="H955" s="165"/>
      <c r="I955" s="165"/>
      <c r="J955" s="166"/>
      <c r="K955" s="167" t="s">
        <v>10</v>
      </c>
      <c r="L955" s="159" t="s">
        <v>2</v>
      </c>
      <c r="M955" s="159" t="s">
        <v>3</v>
      </c>
      <c r="N955" s="169" t="s">
        <v>4</v>
      </c>
      <c r="O955" s="159" t="s">
        <v>5</v>
      </c>
      <c r="P955" s="157" t="s">
        <v>6</v>
      </c>
      <c r="Q955" s="157" t="s">
        <v>7</v>
      </c>
      <c r="R955" s="159" t="s">
        <v>8</v>
      </c>
    </row>
    <row r="956" spans="1:19" s="155" customFormat="1" ht="15.75" x14ac:dyDescent="0.25">
      <c r="A956" s="158"/>
      <c r="B956" s="39" t="s">
        <v>70</v>
      </c>
      <c r="C956" s="39" t="s">
        <v>71</v>
      </c>
      <c r="D956" s="39" t="s">
        <v>72</v>
      </c>
      <c r="E956" s="39" t="s">
        <v>73</v>
      </c>
      <c r="F956" s="39" t="s">
        <v>74</v>
      </c>
      <c r="G956" s="39" t="s">
        <v>75</v>
      </c>
      <c r="H956" s="39" t="s">
        <v>76</v>
      </c>
      <c r="I956" s="39" t="s">
        <v>77</v>
      </c>
      <c r="J956" s="39" t="s">
        <v>78</v>
      </c>
      <c r="K956" s="168"/>
      <c r="L956" s="158"/>
      <c r="M956" s="158"/>
      <c r="N956" s="158"/>
      <c r="O956" s="158"/>
      <c r="P956" s="158"/>
      <c r="Q956" s="158"/>
      <c r="R956" s="158"/>
    </row>
    <row r="957" spans="1:19" s="155" customFormat="1" ht="15.75" customHeight="1" x14ac:dyDescent="0.25">
      <c r="A957" s="39">
        <v>2502</v>
      </c>
      <c r="B957" s="40">
        <v>41</v>
      </c>
      <c r="C957" s="40"/>
      <c r="D957" s="40"/>
      <c r="E957" s="40"/>
      <c r="F957" s="40"/>
      <c r="G957" s="40"/>
      <c r="H957" s="40"/>
      <c r="I957" s="40"/>
      <c r="J957" s="40"/>
      <c r="K957" s="62"/>
      <c r="L957" s="106"/>
      <c r="M957" s="107"/>
      <c r="N957" s="108"/>
      <c r="O957" s="115"/>
      <c r="P957" s="41">
        <f>B957</f>
        <v>41</v>
      </c>
      <c r="Q957" s="116"/>
      <c r="R957" s="115"/>
    </row>
    <row r="958" spans="1:19" s="155" customFormat="1" ht="15.75" customHeight="1" x14ac:dyDescent="0.25">
      <c r="A958" s="39">
        <v>2601</v>
      </c>
      <c r="B958" s="40"/>
      <c r="C958" s="40"/>
      <c r="D958" s="40"/>
      <c r="E958" s="40"/>
      <c r="F958" s="40"/>
      <c r="G958" s="40"/>
      <c r="H958" s="40"/>
      <c r="I958" s="40"/>
      <c r="J958" s="40"/>
      <c r="K958" s="62"/>
      <c r="L958" s="109"/>
      <c r="M958" s="46"/>
      <c r="N958" s="110"/>
      <c r="O958" s="42" t="str">
        <f>IF(C958=0,"",C958/B957)</f>
        <v/>
      </c>
      <c r="P958" s="43"/>
      <c r="Q958" s="117" t="str">
        <f t="shared" ref="Q958:Q965" si="90">IF(P958=0,"",P958/P957)</f>
        <v/>
      </c>
      <c r="R958" s="117" t="str">
        <f t="shared" ref="R958:R965" si="91">IF(P958=0,"",100%-Q958)</f>
        <v/>
      </c>
    </row>
    <row r="959" spans="1:19" s="155" customFormat="1" ht="15.75" customHeight="1" x14ac:dyDescent="0.25">
      <c r="A959" s="39">
        <v>2602</v>
      </c>
      <c r="B959" s="40"/>
      <c r="C959" s="40"/>
      <c r="D959" s="40"/>
      <c r="E959" s="40"/>
      <c r="F959" s="40"/>
      <c r="G959" s="40"/>
      <c r="H959" s="40"/>
      <c r="I959" s="40"/>
      <c r="J959" s="40"/>
      <c r="K959" s="62"/>
      <c r="L959" s="109"/>
      <c r="M959" s="46"/>
      <c r="N959" s="110"/>
      <c r="O959" s="42" t="str">
        <f>IF(D959=0,"",D959/C958)</f>
        <v/>
      </c>
      <c r="P959" s="43"/>
      <c r="Q959" s="117" t="str">
        <f t="shared" si="90"/>
        <v/>
      </c>
      <c r="R959" s="117" t="str">
        <f t="shared" si="91"/>
        <v/>
      </c>
      <c r="S959" s="8">
        <f>P959/P957</f>
        <v>0</v>
      </c>
    </row>
    <row r="960" spans="1:19" s="155" customFormat="1" ht="15.75" customHeight="1" x14ac:dyDescent="0.25">
      <c r="A960" s="39">
        <v>2701</v>
      </c>
      <c r="B960" s="40"/>
      <c r="C960" s="40"/>
      <c r="D960" s="40"/>
      <c r="E960" s="40"/>
      <c r="F960" s="40"/>
      <c r="G960" s="40"/>
      <c r="H960" s="40"/>
      <c r="I960" s="40"/>
      <c r="J960" s="40"/>
      <c r="K960" s="62"/>
      <c r="L960" s="109"/>
      <c r="M960" s="46"/>
      <c r="N960" s="110"/>
      <c r="O960" s="42" t="str">
        <f>IF(E960=0,"",E960/D959)</f>
        <v/>
      </c>
      <c r="P960" s="43"/>
      <c r="Q960" s="117" t="str">
        <f t="shared" si="90"/>
        <v/>
      </c>
      <c r="R960" s="117" t="str">
        <f t="shared" si="91"/>
        <v/>
      </c>
    </row>
    <row r="961" spans="1:18" s="155" customFormat="1" ht="15.75" customHeight="1" x14ac:dyDescent="0.25">
      <c r="A961" s="39">
        <v>2702</v>
      </c>
      <c r="B961" s="40"/>
      <c r="C961" s="40"/>
      <c r="D961" s="40"/>
      <c r="E961" s="40"/>
      <c r="F961" s="40"/>
      <c r="G961" s="40"/>
      <c r="H961" s="40"/>
      <c r="I961" s="40"/>
      <c r="J961" s="40"/>
      <c r="K961" s="62"/>
      <c r="L961" s="109"/>
      <c r="M961" s="46"/>
      <c r="N961" s="110"/>
      <c r="O961" s="42" t="str">
        <f>IF(F961=0,"",F961/E960)</f>
        <v/>
      </c>
      <c r="P961" s="43"/>
      <c r="Q961" s="117" t="str">
        <f t="shared" si="90"/>
        <v/>
      </c>
      <c r="R961" s="117" t="str">
        <f t="shared" si="91"/>
        <v/>
      </c>
    </row>
    <row r="962" spans="1:18" s="155" customFormat="1" ht="15.75" customHeight="1" x14ac:dyDescent="0.25">
      <c r="A962" s="39">
        <v>2801</v>
      </c>
      <c r="B962" s="40"/>
      <c r="C962" s="40"/>
      <c r="D962" s="40"/>
      <c r="E962" s="40"/>
      <c r="F962" s="40"/>
      <c r="G962" s="40"/>
      <c r="H962" s="40"/>
      <c r="I962" s="40"/>
      <c r="J962" s="40"/>
      <c r="K962" s="62"/>
      <c r="L962" s="109"/>
      <c r="M962" s="46"/>
      <c r="N962" s="110"/>
      <c r="O962" s="42" t="str">
        <f>IF(G962=0,"",G962/F961)</f>
        <v/>
      </c>
      <c r="P962" s="43"/>
      <c r="Q962" s="117" t="str">
        <f t="shared" si="90"/>
        <v/>
      </c>
      <c r="R962" s="117" t="str">
        <f t="shared" si="91"/>
        <v/>
      </c>
    </row>
    <row r="963" spans="1:18" s="155" customFormat="1" ht="15.75" customHeight="1" x14ac:dyDescent="0.25">
      <c r="A963" s="39">
        <v>2802</v>
      </c>
      <c r="B963" s="40"/>
      <c r="C963" s="40"/>
      <c r="D963" s="40"/>
      <c r="E963" s="40"/>
      <c r="F963" s="40"/>
      <c r="G963" s="40"/>
      <c r="H963" s="40"/>
      <c r="I963" s="40"/>
      <c r="J963" s="40"/>
      <c r="K963" s="62"/>
      <c r="L963" s="109"/>
      <c r="M963" s="46"/>
      <c r="N963" s="110"/>
      <c r="O963" s="42" t="str">
        <f>IF(H963=0,"",H963/G962)</f>
        <v/>
      </c>
      <c r="P963" s="43"/>
      <c r="Q963" s="117" t="str">
        <f t="shared" si="90"/>
        <v/>
      </c>
      <c r="R963" s="117" t="str">
        <f t="shared" si="91"/>
        <v/>
      </c>
    </row>
    <row r="964" spans="1:18" s="155" customFormat="1" ht="15.75" customHeight="1" x14ac:dyDescent="0.25">
      <c r="A964" s="39">
        <v>2901</v>
      </c>
      <c r="B964" s="40"/>
      <c r="C964" s="40"/>
      <c r="D964" s="40"/>
      <c r="E964" s="40"/>
      <c r="F964" s="40"/>
      <c r="G964" s="40"/>
      <c r="H964" s="40"/>
      <c r="I964" s="40"/>
      <c r="J964" s="40"/>
      <c r="K964" s="62"/>
      <c r="L964" s="109"/>
      <c r="M964" s="46"/>
      <c r="N964" s="110"/>
      <c r="O964" s="42" t="str">
        <f>IF(I964=0,"",I964/H963)</f>
        <v/>
      </c>
      <c r="P964" s="43"/>
      <c r="Q964" s="117" t="str">
        <f t="shared" si="90"/>
        <v/>
      </c>
      <c r="R964" s="117" t="str">
        <f t="shared" si="91"/>
        <v/>
      </c>
    </row>
    <row r="965" spans="1:18" s="155" customFormat="1" ht="15.75" customHeight="1" x14ac:dyDescent="0.25">
      <c r="A965" s="39">
        <v>2902</v>
      </c>
      <c r="B965" s="40"/>
      <c r="C965" s="40"/>
      <c r="D965" s="40"/>
      <c r="E965" s="40"/>
      <c r="F965" s="40"/>
      <c r="G965" s="40"/>
      <c r="H965" s="40"/>
      <c r="I965" s="40"/>
      <c r="J965" s="40"/>
      <c r="K965" s="62"/>
      <c r="L965" s="109"/>
      <c r="M965" s="46"/>
      <c r="N965" s="110"/>
      <c r="O965" s="45" t="str">
        <f>IF(J965=0,"",J965/I964)</f>
        <v/>
      </c>
      <c r="P965" s="43"/>
      <c r="Q965" s="45" t="str">
        <f t="shared" si="90"/>
        <v/>
      </c>
      <c r="R965" s="45" t="str">
        <f t="shared" si="91"/>
        <v/>
      </c>
    </row>
    <row r="966" spans="1:18" s="155" customFormat="1" ht="15.75" customHeight="1" x14ac:dyDescent="0.25">
      <c r="A966" s="39">
        <v>3001</v>
      </c>
      <c r="B966" s="40"/>
      <c r="C966" s="40"/>
      <c r="D966" s="40"/>
      <c r="E966" s="40"/>
      <c r="F966" s="40"/>
      <c r="G966" s="40"/>
      <c r="H966" s="40"/>
      <c r="I966" s="40"/>
      <c r="J966" s="40"/>
      <c r="K966" s="62"/>
      <c r="L966" s="109"/>
      <c r="M966" s="46"/>
      <c r="N966" s="111"/>
      <c r="O966" s="46"/>
      <c r="P966" s="43"/>
      <c r="Q966" s="46"/>
      <c r="R966" s="118"/>
    </row>
    <row r="967" spans="1:18" s="155" customFormat="1" ht="15.75" customHeight="1" x14ac:dyDescent="0.25">
      <c r="A967" s="39">
        <v>3002</v>
      </c>
      <c r="B967" s="40"/>
      <c r="C967" s="40"/>
      <c r="D967" s="40"/>
      <c r="E967" s="40"/>
      <c r="F967" s="40"/>
      <c r="G967" s="40"/>
      <c r="H967" s="40"/>
      <c r="I967" s="40"/>
      <c r="J967" s="40"/>
      <c r="K967" s="62"/>
      <c r="L967" s="109"/>
      <c r="M967" s="46"/>
      <c r="N967" s="111"/>
      <c r="O967" s="119"/>
      <c r="P967" s="47"/>
      <c r="Q967" s="120"/>
      <c r="R967" s="119"/>
    </row>
    <row r="968" spans="1:18" s="155" customFormat="1" ht="15.75" customHeight="1" x14ac:dyDescent="0.25">
      <c r="A968" s="39">
        <v>3101</v>
      </c>
      <c r="B968" s="40"/>
      <c r="C968" s="40"/>
      <c r="D968" s="40"/>
      <c r="E968" s="40"/>
      <c r="F968" s="40"/>
      <c r="G968" s="40"/>
      <c r="H968" s="40"/>
      <c r="I968" s="40"/>
      <c r="J968" s="40"/>
      <c r="K968" s="62"/>
      <c r="L968" s="109"/>
      <c r="M968" s="46"/>
      <c r="N968" s="111"/>
      <c r="O968" s="119"/>
      <c r="P968" s="47"/>
      <c r="Q968" s="120"/>
      <c r="R968" s="119"/>
    </row>
    <row r="969" spans="1:18" s="155" customFormat="1" ht="15.75" customHeight="1" x14ac:dyDescent="0.25">
      <c r="A969" s="39">
        <v>3102</v>
      </c>
      <c r="B969" s="40"/>
      <c r="C969" s="40"/>
      <c r="D969" s="40"/>
      <c r="E969" s="40"/>
      <c r="F969" s="40"/>
      <c r="G969" s="40"/>
      <c r="H969" s="40"/>
      <c r="I969" s="40"/>
      <c r="J969" s="40"/>
      <c r="K969" s="62"/>
      <c r="L969" s="109"/>
      <c r="M969" s="46"/>
      <c r="N969" s="111"/>
      <c r="O969" s="46"/>
      <c r="P969" s="111"/>
      <c r="Q969" s="121"/>
      <c r="R969" s="119"/>
    </row>
    <row r="970" spans="1:18" s="155" customFormat="1" ht="15.75" customHeight="1" x14ac:dyDescent="0.25">
      <c r="A970" s="39">
        <v>3201</v>
      </c>
      <c r="B970" s="40"/>
      <c r="C970" s="40"/>
      <c r="D970" s="40"/>
      <c r="E970" s="40"/>
      <c r="F970" s="40"/>
      <c r="G970" s="40"/>
      <c r="H970" s="40"/>
      <c r="I970" s="40"/>
      <c r="J970" s="40"/>
      <c r="K970" s="62"/>
      <c r="L970" s="109"/>
      <c r="M970" s="46"/>
      <c r="N970" s="111"/>
      <c r="O970" s="122" t="s">
        <v>53</v>
      </c>
      <c r="P970" s="123"/>
      <c r="Q970" s="124" t="str">
        <f>IF(SUM(K959:K970)=0,"",SUM(K959:K970))</f>
        <v/>
      </c>
      <c r="R970" s="125" t="s">
        <v>10</v>
      </c>
    </row>
    <row r="971" spans="1:18" s="155" customFormat="1" ht="15.75" customHeight="1" x14ac:dyDescent="0.25">
      <c r="A971" s="39">
        <v>3202</v>
      </c>
      <c r="B971" s="40"/>
      <c r="C971" s="40"/>
      <c r="D971" s="40"/>
      <c r="E971" s="40"/>
      <c r="F971" s="40"/>
      <c r="G971" s="40"/>
      <c r="H971" s="40"/>
      <c r="I971" s="40"/>
      <c r="J971" s="40"/>
      <c r="K971" s="62"/>
      <c r="L971" s="109"/>
      <c r="M971" s="46"/>
      <c r="N971" s="111"/>
      <c r="O971" s="126" t="s">
        <v>54</v>
      </c>
      <c r="P971" s="53" t="str">
        <f>IF(P970/B957=0,"",P970/B957)</f>
        <v/>
      </c>
      <c r="Q971" s="127" t="e">
        <f>IF(P970/Q970=0,"",P970/Q970)</f>
        <v>#VALUE!</v>
      </c>
      <c r="R971" s="128" t="s">
        <v>55</v>
      </c>
    </row>
    <row r="972" spans="1:18" s="155" customFormat="1" ht="15.75" customHeight="1" x14ac:dyDescent="0.25">
      <c r="A972" s="39">
        <v>3301</v>
      </c>
      <c r="B972" s="40"/>
      <c r="C972" s="40"/>
      <c r="D972" s="40"/>
      <c r="E972" s="40"/>
      <c r="F972" s="40"/>
      <c r="G972" s="40"/>
      <c r="H972" s="40"/>
      <c r="I972" s="40"/>
      <c r="J972" s="40"/>
      <c r="K972" s="62"/>
      <c r="L972" s="112"/>
      <c r="M972" s="113"/>
      <c r="N972" s="114"/>
      <c r="O972" s="83"/>
      <c r="P972" s="129"/>
      <c r="Q972" s="129"/>
      <c r="R972" s="130"/>
    </row>
    <row r="973" spans="1:18" s="155" customFormat="1" ht="18" customHeight="1" x14ac:dyDescent="0.25">
      <c r="A973" s="24"/>
      <c r="B973" s="160" t="s">
        <v>79</v>
      </c>
      <c r="C973" s="160"/>
      <c r="D973" s="160"/>
      <c r="E973" s="160"/>
      <c r="F973" s="160"/>
      <c r="G973" s="160"/>
      <c r="H973" s="160"/>
      <c r="I973" s="160"/>
      <c r="J973" s="160"/>
      <c r="K973" s="59">
        <f>SUM(K957:K969)</f>
        <v>0</v>
      </c>
      <c r="L973" s="60" t="str">
        <f>IF(K965=0,"",K965/B957)</f>
        <v/>
      </c>
      <c r="M973" s="60" t="str">
        <f>IF(K973=0,"",K973/B957)</f>
        <v/>
      </c>
      <c r="N973" s="60" t="str">
        <f>IF(K965=0,"",M973-L973)</f>
        <v/>
      </c>
      <c r="O973" s="2"/>
      <c r="P973" s="1"/>
      <c r="Q973" s="27"/>
      <c r="R973" s="2"/>
    </row>
    <row r="974" spans="1:18" ht="12.75" customHeight="1" x14ac:dyDescent="0.2"/>
    <row r="975" spans="1:18" ht="12.75" customHeight="1" x14ac:dyDescent="0.2"/>
    <row r="976" spans="1:18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</sheetData>
  <mergeCells count="399">
    <mergeCell ref="B841:J841"/>
    <mergeCell ref="B863:J863"/>
    <mergeCell ref="B885:J885"/>
    <mergeCell ref="B907:J907"/>
    <mergeCell ref="B929:J929"/>
    <mergeCell ref="B951:J951"/>
    <mergeCell ref="B577:J577"/>
    <mergeCell ref="B554:J554"/>
    <mergeCell ref="B531:J531"/>
    <mergeCell ref="B620:J620"/>
    <mergeCell ref="B643:J643"/>
    <mergeCell ref="B665:J665"/>
    <mergeCell ref="B687:J687"/>
    <mergeCell ref="B709:J709"/>
    <mergeCell ref="B731:J731"/>
    <mergeCell ref="B753:J753"/>
    <mergeCell ref="B775:J775"/>
    <mergeCell ref="B797:J797"/>
    <mergeCell ref="B646:J646"/>
    <mergeCell ref="B819:J819"/>
    <mergeCell ref="B597:J597"/>
    <mergeCell ref="B574:J574"/>
    <mergeCell ref="B551:J551"/>
    <mergeCell ref="Q933:Q934"/>
    <mergeCell ref="R933:R934"/>
    <mergeCell ref="B932:J932"/>
    <mergeCell ref="A933:A934"/>
    <mergeCell ref="B933:J933"/>
    <mergeCell ref="K933:K934"/>
    <mergeCell ref="L933:L934"/>
    <mergeCell ref="M933:M934"/>
    <mergeCell ref="N933:N934"/>
    <mergeCell ref="O933:O934"/>
    <mergeCell ref="P933:P934"/>
    <mergeCell ref="Q889:Q890"/>
    <mergeCell ref="R889:R890"/>
    <mergeCell ref="B888:J888"/>
    <mergeCell ref="A889:A890"/>
    <mergeCell ref="B889:J889"/>
    <mergeCell ref="K889:K890"/>
    <mergeCell ref="L889:L890"/>
    <mergeCell ref="M889:M890"/>
    <mergeCell ref="N889:N890"/>
    <mergeCell ref="O889:O890"/>
    <mergeCell ref="P889:P890"/>
    <mergeCell ref="Q845:Q846"/>
    <mergeCell ref="R845:R846"/>
    <mergeCell ref="B844:J844"/>
    <mergeCell ref="A845:A846"/>
    <mergeCell ref="B845:J845"/>
    <mergeCell ref="K845:K846"/>
    <mergeCell ref="L845:L846"/>
    <mergeCell ref="M845:M846"/>
    <mergeCell ref="N845:N846"/>
    <mergeCell ref="O845:O846"/>
    <mergeCell ref="P845:P846"/>
    <mergeCell ref="N757:N758"/>
    <mergeCell ref="O757:O758"/>
    <mergeCell ref="P757:P758"/>
    <mergeCell ref="Q757:Q758"/>
    <mergeCell ref="R757:R758"/>
    <mergeCell ref="B756:J756"/>
    <mergeCell ref="A757:A758"/>
    <mergeCell ref="B757:J757"/>
    <mergeCell ref="K757:K758"/>
    <mergeCell ref="L757:L758"/>
    <mergeCell ref="M757:M758"/>
    <mergeCell ref="N735:N736"/>
    <mergeCell ref="O735:O736"/>
    <mergeCell ref="P735:P736"/>
    <mergeCell ref="Q735:Q736"/>
    <mergeCell ref="R735:R736"/>
    <mergeCell ref="B734:J734"/>
    <mergeCell ref="A735:A736"/>
    <mergeCell ref="B735:J735"/>
    <mergeCell ref="K735:K736"/>
    <mergeCell ref="L735:L736"/>
    <mergeCell ref="M735:M736"/>
    <mergeCell ref="N713:N714"/>
    <mergeCell ref="O713:O714"/>
    <mergeCell ref="P713:P714"/>
    <mergeCell ref="Q713:Q714"/>
    <mergeCell ref="R713:R714"/>
    <mergeCell ref="B712:J712"/>
    <mergeCell ref="A713:A714"/>
    <mergeCell ref="B713:J713"/>
    <mergeCell ref="K713:K714"/>
    <mergeCell ref="L713:L714"/>
    <mergeCell ref="M713:M714"/>
    <mergeCell ref="N691:N692"/>
    <mergeCell ref="O691:O692"/>
    <mergeCell ref="P691:P692"/>
    <mergeCell ref="Q691:Q692"/>
    <mergeCell ref="R691:R692"/>
    <mergeCell ref="B690:J690"/>
    <mergeCell ref="A691:A692"/>
    <mergeCell ref="B691:J691"/>
    <mergeCell ref="K691:K692"/>
    <mergeCell ref="L691:L692"/>
    <mergeCell ref="M691:M692"/>
    <mergeCell ref="M647:M648"/>
    <mergeCell ref="N669:N670"/>
    <mergeCell ref="O669:O670"/>
    <mergeCell ref="P669:P670"/>
    <mergeCell ref="Q669:Q670"/>
    <mergeCell ref="R669:R670"/>
    <mergeCell ref="B668:J668"/>
    <mergeCell ref="A669:A670"/>
    <mergeCell ref="B669:J669"/>
    <mergeCell ref="K669:K670"/>
    <mergeCell ref="L669:L670"/>
    <mergeCell ref="M669:M670"/>
    <mergeCell ref="N647:N648"/>
    <mergeCell ref="O647:O648"/>
    <mergeCell ref="P647:P648"/>
    <mergeCell ref="Q647:Q648"/>
    <mergeCell ref="R647:R648"/>
    <mergeCell ref="A647:A648"/>
    <mergeCell ref="B647:J647"/>
    <mergeCell ref="K647:K648"/>
    <mergeCell ref="L647:L648"/>
    <mergeCell ref="N624:N625"/>
    <mergeCell ref="O624:O625"/>
    <mergeCell ref="P624:P625"/>
    <mergeCell ref="Q624:Q625"/>
    <mergeCell ref="R624:R625"/>
    <mergeCell ref="B623:J623"/>
    <mergeCell ref="A624:A625"/>
    <mergeCell ref="B624:J624"/>
    <mergeCell ref="K624:K625"/>
    <mergeCell ref="L624:L625"/>
    <mergeCell ref="M624:M625"/>
    <mergeCell ref="N823:N824"/>
    <mergeCell ref="O823:O824"/>
    <mergeCell ref="P823:P824"/>
    <mergeCell ref="Q823:Q824"/>
    <mergeCell ref="R823:R824"/>
    <mergeCell ref="B822:J822"/>
    <mergeCell ref="A823:A824"/>
    <mergeCell ref="B823:J823"/>
    <mergeCell ref="K823:K824"/>
    <mergeCell ref="L823:L824"/>
    <mergeCell ref="M823:M824"/>
    <mergeCell ref="R256:R257"/>
    <mergeCell ref="B238:J238"/>
    <mergeCell ref="B255:J255"/>
    <mergeCell ref="A256:A257"/>
    <mergeCell ref="B256:J256"/>
    <mergeCell ref="K256:K257"/>
    <mergeCell ref="L256:L257"/>
    <mergeCell ref="M256:M257"/>
    <mergeCell ref="N279:N280"/>
    <mergeCell ref="O279:O280"/>
    <mergeCell ref="P279:P280"/>
    <mergeCell ref="Q279:Q280"/>
    <mergeCell ref="R279:R280"/>
    <mergeCell ref="B278:J278"/>
    <mergeCell ref="A279:A280"/>
    <mergeCell ref="B279:J279"/>
    <mergeCell ref="K279:K280"/>
    <mergeCell ref="L279:L280"/>
    <mergeCell ref="M279:M280"/>
    <mergeCell ref="B275:J275"/>
    <mergeCell ref="B154:J154"/>
    <mergeCell ref="B169:J169"/>
    <mergeCell ref="B185:J185"/>
    <mergeCell ref="B204:J204"/>
    <mergeCell ref="B222:J222"/>
    <mergeCell ref="N256:N257"/>
    <mergeCell ref="O256:O257"/>
    <mergeCell ref="P256:P257"/>
    <mergeCell ref="Q256:Q257"/>
    <mergeCell ref="B16:J16"/>
    <mergeCell ref="B33:J33"/>
    <mergeCell ref="B51:J51"/>
    <mergeCell ref="B68:J68"/>
    <mergeCell ref="B84:J84"/>
    <mergeCell ref="B100:J100"/>
    <mergeCell ref="B115:J115"/>
    <mergeCell ref="B130:J130"/>
    <mergeCell ref="B138:J138"/>
    <mergeCell ref="N801:N802"/>
    <mergeCell ref="O801:O802"/>
    <mergeCell ref="P801:P802"/>
    <mergeCell ref="Q801:Q802"/>
    <mergeCell ref="R801:R802"/>
    <mergeCell ref="B800:J800"/>
    <mergeCell ref="A801:A802"/>
    <mergeCell ref="B801:J801"/>
    <mergeCell ref="K801:K802"/>
    <mergeCell ref="L801:L802"/>
    <mergeCell ref="M801:M802"/>
    <mergeCell ref="N779:N780"/>
    <mergeCell ref="O779:O780"/>
    <mergeCell ref="P779:P780"/>
    <mergeCell ref="Q779:Q780"/>
    <mergeCell ref="R779:R780"/>
    <mergeCell ref="B778:J778"/>
    <mergeCell ref="A779:A780"/>
    <mergeCell ref="B779:J779"/>
    <mergeCell ref="K779:K780"/>
    <mergeCell ref="L779:L780"/>
    <mergeCell ref="M779:M780"/>
    <mergeCell ref="N601:N602"/>
    <mergeCell ref="O601:O602"/>
    <mergeCell ref="P601:P602"/>
    <mergeCell ref="Q601:Q602"/>
    <mergeCell ref="R601:R602"/>
    <mergeCell ref="B600:J600"/>
    <mergeCell ref="A601:A602"/>
    <mergeCell ref="B601:J601"/>
    <mergeCell ref="K601:K602"/>
    <mergeCell ref="L601:L602"/>
    <mergeCell ref="M601:M602"/>
    <mergeCell ref="N578:N579"/>
    <mergeCell ref="O578:O579"/>
    <mergeCell ref="P578:P579"/>
    <mergeCell ref="Q578:Q579"/>
    <mergeCell ref="R578:R579"/>
    <mergeCell ref="A578:A579"/>
    <mergeCell ref="B578:J578"/>
    <mergeCell ref="K578:K579"/>
    <mergeCell ref="L578:L579"/>
    <mergeCell ref="M578:M579"/>
    <mergeCell ref="N555:N556"/>
    <mergeCell ref="O555:O556"/>
    <mergeCell ref="P555:P556"/>
    <mergeCell ref="Q555:Q556"/>
    <mergeCell ref="R555:R556"/>
    <mergeCell ref="A555:A556"/>
    <mergeCell ref="B555:J555"/>
    <mergeCell ref="K555:K556"/>
    <mergeCell ref="L555:L556"/>
    <mergeCell ref="M555:M556"/>
    <mergeCell ref="N532:N533"/>
    <mergeCell ref="O532:O533"/>
    <mergeCell ref="P532:P533"/>
    <mergeCell ref="Q532:Q533"/>
    <mergeCell ref="R532:R533"/>
    <mergeCell ref="A532:A533"/>
    <mergeCell ref="B532:J532"/>
    <mergeCell ref="K532:K533"/>
    <mergeCell ref="L532:L533"/>
    <mergeCell ref="M532:M533"/>
    <mergeCell ref="B528:J528"/>
    <mergeCell ref="N509:N510"/>
    <mergeCell ref="O509:O510"/>
    <mergeCell ref="P509:P510"/>
    <mergeCell ref="Q509:Q510"/>
    <mergeCell ref="R509:R510"/>
    <mergeCell ref="A509:A510"/>
    <mergeCell ref="B509:J509"/>
    <mergeCell ref="K509:K510"/>
    <mergeCell ref="L509:L510"/>
    <mergeCell ref="M509:M510"/>
    <mergeCell ref="B505:J505"/>
    <mergeCell ref="B508:J508"/>
    <mergeCell ref="N486:N487"/>
    <mergeCell ref="O486:O487"/>
    <mergeCell ref="P486:P487"/>
    <mergeCell ref="Q486:Q487"/>
    <mergeCell ref="R486:R487"/>
    <mergeCell ref="B485:J485"/>
    <mergeCell ref="A486:A487"/>
    <mergeCell ref="B486:J486"/>
    <mergeCell ref="K486:K487"/>
    <mergeCell ref="L486:L487"/>
    <mergeCell ref="M486:M487"/>
    <mergeCell ref="B482:J482"/>
    <mergeCell ref="N463:N464"/>
    <mergeCell ref="O463:O464"/>
    <mergeCell ref="P463:P464"/>
    <mergeCell ref="Q463:Q464"/>
    <mergeCell ref="R463:R464"/>
    <mergeCell ref="B462:J462"/>
    <mergeCell ref="A463:A464"/>
    <mergeCell ref="B463:J463"/>
    <mergeCell ref="K463:K464"/>
    <mergeCell ref="L463:L464"/>
    <mergeCell ref="M463:M464"/>
    <mergeCell ref="B459:J459"/>
    <mergeCell ref="N440:N441"/>
    <mergeCell ref="O440:O441"/>
    <mergeCell ref="P440:P441"/>
    <mergeCell ref="Q440:Q441"/>
    <mergeCell ref="R440:R441"/>
    <mergeCell ref="B439:J439"/>
    <mergeCell ref="A440:A441"/>
    <mergeCell ref="B440:J440"/>
    <mergeCell ref="K440:K441"/>
    <mergeCell ref="L440:L441"/>
    <mergeCell ref="M440:M441"/>
    <mergeCell ref="B436:J436"/>
    <mergeCell ref="N417:N418"/>
    <mergeCell ref="O417:O418"/>
    <mergeCell ref="P417:P418"/>
    <mergeCell ref="Q417:Q418"/>
    <mergeCell ref="R417:R418"/>
    <mergeCell ref="B416:J416"/>
    <mergeCell ref="A417:A418"/>
    <mergeCell ref="B417:J417"/>
    <mergeCell ref="K417:K418"/>
    <mergeCell ref="L417:L418"/>
    <mergeCell ref="M417:M418"/>
    <mergeCell ref="B413:J413"/>
    <mergeCell ref="N394:N395"/>
    <mergeCell ref="O394:O395"/>
    <mergeCell ref="P394:P395"/>
    <mergeCell ref="Q394:Q395"/>
    <mergeCell ref="R394:R395"/>
    <mergeCell ref="B393:J393"/>
    <mergeCell ref="A394:A395"/>
    <mergeCell ref="B394:J394"/>
    <mergeCell ref="K394:K395"/>
    <mergeCell ref="L394:L395"/>
    <mergeCell ref="M394:M395"/>
    <mergeCell ref="B390:J390"/>
    <mergeCell ref="N371:N372"/>
    <mergeCell ref="O371:O372"/>
    <mergeCell ref="P371:P372"/>
    <mergeCell ref="Q371:Q372"/>
    <mergeCell ref="R371:R372"/>
    <mergeCell ref="B370:J370"/>
    <mergeCell ref="A371:A372"/>
    <mergeCell ref="B371:J371"/>
    <mergeCell ref="K371:K372"/>
    <mergeCell ref="L371:L372"/>
    <mergeCell ref="M371:M372"/>
    <mergeCell ref="B367:J367"/>
    <mergeCell ref="N348:N349"/>
    <mergeCell ref="O348:O349"/>
    <mergeCell ref="P348:P349"/>
    <mergeCell ref="Q348:Q349"/>
    <mergeCell ref="R348:R349"/>
    <mergeCell ref="B347:J347"/>
    <mergeCell ref="A348:A349"/>
    <mergeCell ref="B348:J348"/>
    <mergeCell ref="K348:K349"/>
    <mergeCell ref="L348:L349"/>
    <mergeCell ref="M348:M349"/>
    <mergeCell ref="B344:J344"/>
    <mergeCell ref="N325:N326"/>
    <mergeCell ref="O325:O326"/>
    <mergeCell ref="P325:P326"/>
    <mergeCell ref="Q325:Q326"/>
    <mergeCell ref="R325:R326"/>
    <mergeCell ref="B324:J324"/>
    <mergeCell ref="A325:A326"/>
    <mergeCell ref="B325:J325"/>
    <mergeCell ref="K325:K326"/>
    <mergeCell ref="L325:L326"/>
    <mergeCell ref="M325:M326"/>
    <mergeCell ref="B298:J298"/>
    <mergeCell ref="Q867:Q868"/>
    <mergeCell ref="R867:R868"/>
    <mergeCell ref="B866:J866"/>
    <mergeCell ref="A867:A868"/>
    <mergeCell ref="B867:J867"/>
    <mergeCell ref="K867:K868"/>
    <mergeCell ref="L867:L868"/>
    <mergeCell ref="M867:M868"/>
    <mergeCell ref="N867:N868"/>
    <mergeCell ref="O867:O868"/>
    <mergeCell ref="P867:P868"/>
    <mergeCell ref="B321:J321"/>
    <mergeCell ref="N302:N303"/>
    <mergeCell ref="O302:O303"/>
    <mergeCell ref="P302:P303"/>
    <mergeCell ref="Q302:Q303"/>
    <mergeCell ref="R302:R303"/>
    <mergeCell ref="B301:J301"/>
    <mergeCell ref="A302:A303"/>
    <mergeCell ref="B302:J302"/>
    <mergeCell ref="K302:K303"/>
    <mergeCell ref="L302:L303"/>
    <mergeCell ref="M302:M303"/>
    <mergeCell ref="Q911:Q912"/>
    <mergeCell ref="R911:R912"/>
    <mergeCell ref="B910:J910"/>
    <mergeCell ref="A911:A912"/>
    <mergeCell ref="B911:J911"/>
    <mergeCell ref="K911:K912"/>
    <mergeCell ref="L911:L912"/>
    <mergeCell ref="M911:M912"/>
    <mergeCell ref="N911:N912"/>
    <mergeCell ref="O911:O912"/>
    <mergeCell ref="P911:P912"/>
    <mergeCell ref="Q955:Q956"/>
    <mergeCell ref="R955:R956"/>
    <mergeCell ref="B973:J973"/>
    <mergeCell ref="B954:J954"/>
    <mergeCell ref="A955:A956"/>
    <mergeCell ref="B955:J955"/>
    <mergeCell ref="K955:K956"/>
    <mergeCell ref="L955:L956"/>
    <mergeCell ref="M955:M956"/>
    <mergeCell ref="N955:N956"/>
    <mergeCell ref="O955:O956"/>
    <mergeCell ref="P955:P95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AX20936"/>
  <sheetViews>
    <sheetView topLeftCell="A655" workbookViewId="0">
      <selection activeCell="AG673" sqref="AG673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29.42578125" hidden="1" customWidth="1"/>
    <col min="12" max="27" width="0.140625" hidden="1" customWidth="1"/>
    <col min="28" max="28" width="15.7109375" style="98" bestFit="1" customWidth="1"/>
    <col min="29" max="35" width="12.85546875" customWidth="1"/>
    <col min="37" max="37" width="8.5703125" customWidth="1"/>
    <col min="38" max="38" width="7.28515625" customWidth="1"/>
    <col min="39" max="39" width="9.7109375" customWidth="1"/>
    <col min="40" max="50" width="10" customWidth="1"/>
  </cols>
  <sheetData>
    <row r="1" spans="1:40" s="153" customFormat="1" ht="15" customHeight="1" x14ac:dyDescent="0.2">
      <c r="K1" s="98"/>
    </row>
    <row r="2" spans="1:40" s="153" customFormat="1" ht="15" customHeight="1" x14ac:dyDescent="0.2">
      <c r="K2" s="98"/>
    </row>
    <row r="3" spans="1:40" s="153" customFormat="1" ht="15" customHeight="1" x14ac:dyDescent="0.2">
      <c r="K3" s="98"/>
    </row>
    <row r="4" spans="1:40" s="153" customFormat="1" ht="15" customHeight="1" x14ac:dyDescent="0.2">
      <c r="K4" s="98"/>
    </row>
    <row r="5" spans="1:40" s="153" customFormat="1" ht="15" customHeight="1" x14ac:dyDescent="0.2">
      <c r="K5" s="98"/>
    </row>
    <row r="6" spans="1:40" s="153" customFormat="1" ht="15" customHeight="1" x14ac:dyDescent="0.2">
      <c r="K6" s="98"/>
    </row>
    <row r="7" spans="1:40" s="153" customFormat="1" ht="15" customHeight="1" x14ac:dyDescent="0.2">
      <c r="K7" s="98"/>
    </row>
    <row r="8" spans="1:40" s="153" customFormat="1" ht="15" customHeight="1" x14ac:dyDescent="0.2">
      <c r="K8" s="98"/>
    </row>
    <row r="9" spans="1:40" s="153" customFormat="1" ht="15" customHeight="1" x14ac:dyDescent="0.2">
      <c r="K9" s="98"/>
    </row>
    <row r="10" spans="1:40" s="153" customFormat="1" ht="15" customHeight="1" x14ac:dyDescent="0.2">
      <c r="K10" s="98"/>
    </row>
    <row r="11" spans="1:40" s="153" customFormat="1" ht="15" customHeight="1" x14ac:dyDescent="0.2">
      <c r="K11" s="98"/>
    </row>
    <row r="12" spans="1:40" s="153" customFormat="1" ht="12.75" x14ac:dyDescent="0.2">
      <c r="K12" s="98"/>
    </row>
    <row r="13" spans="1:40" s="153" customFormat="1" ht="12.75" x14ac:dyDescent="0.2">
      <c r="K13" s="98"/>
    </row>
    <row r="14" spans="1:40" ht="12.75" customHeight="1" x14ac:dyDescent="0.2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97"/>
      <c r="AC14" s="1"/>
      <c r="AD14" s="2"/>
      <c r="AE14" s="2"/>
      <c r="AG14" s="2"/>
    </row>
    <row r="15" spans="1:40" ht="12.75" customHeight="1" x14ac:dyDescent="0.3">
      <c r="A15" s="3" t="s">
        <v>0</v>
      </c>
      <c r="AD15" s="2"/>
      <c r="AE15" s="2"/>
      <c r="AG15" s="2"/>
    </row>
    <row r="16" spans="1:40" ht="25.5" customHeight="1" x14ac:dyDescent="0.2">
      <c r="B16" s="170" t="s">
        <v>1</v>
      </c>
      <c r="C16" s="171"/>
      <c r="D16" s="171"/>
      <c r="E16" s="171"/>
      <c r="F16" s="171"/>
      <c r="G16" s="171"/>
      <c r="H16" s="171"/>
      <c r="I16" s="171"/>
      <c r="J16" s="171"/>
      <c r="R16" s="1" t="s">
        <v>95</v>
      </c>
      <c r="X16" s="1" t="s">
        <v>96</v>
      </c>
      <c r="Y16" s="1" t="s">
        <v>95</v>
      </c>
      <c r="AB16" s="97" t="s">
        <v>96</v>
      </c>
      <c r="AD16" s="4" t="s">
        <v>2</v>
      </c>
      <c r="AE16" s="4" t="s">
        <v>3</v>
      </c>
      <c r="AF16" s="5" t="s">
        <v>4</v>
      </c>
      <c r="AG16" s="4" t="s">
        <v>5</v>
      </c>
      <c r="AH16" s="6" t="s">
        <v>6</v>
      </c>
      <c r="AI16" s="6" t="s">
        <v>7</v>
      </c>
      <c r="AJ16" s="7" t="s">
        <v>8</v>
      </c>
      <c r="AM16" s="8" t="s">
        <v>5</v>
      </c>
      <c r="AN16" s="8"/>
    </row>
    <row r="17" spans="1:42" ht="17.25" customHeight="1" x14ac:dyDescent="0.2">
      <c r="A17" s="9" t="s">
        <v>9</v>
      </c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1" t="s">
        <v>10</v>
      </c>
      <c r="L17" s="172" t="s">
        <v>97</v>
      </c>
      <c r="M17" s="173"/>
      <c r="N17" s="172" t="s">
        <v>98</v>
      </c>
      <c r="O17" s="173"/>
      <c r="P17" s="172" t="s">
        <v>99</v>
      </c>
      <c r="Q17" s="173"/>
      <c r="R17" s="174" t="s">
        <v>95</v>
      </c>
      <c r="S17" s="173"/>
      <c r="T17" s="174" t="s">
        <v>100</v>
      </c>
      <c r="U17" s="173"/>
      <c r="V17" s="175" t="s">
        <v>101</v>
      </c>
      <c r="W17" s="173"/>
      <c r="X17" s="66" t="s">
        <v>97</v>
      </c>
      <c r="Y17" s="66" t="s">
        <v>98</v>
      </c>
      <c r="Z17" s="66" t="s">
        <v>99</v>
      </c>
      <c r="AA17" s="67" t="s">
        <v>95</v>
      </c>
      <c r="AB17" s="135" t="s">
        <v>100</v>
      </c>
      <c r="AC17" s="67" t="s">
        <v>96</v>
      </c>
      <c r="AD17" s="2"/>
      <c r="AE17" s="12"/>
      <c r="AF17" s="13"/>
      <c r="AG17" s="14"/>
      <c r="AH17" s="15"/>
      <c r="AI17" s="15"/>
      <c r="AJ17" s="2"/>
      <c r="AM17" s="16" t="s">
        <v>11</v>
      </c>
      <c r="AN17" s="17"/>
      <c r="AO17" s="8"/>
      <c r="AP17" s="8"/>
    </row>
    <row r="18" spans="1:42" ht="12.75" customHeight="1" x14ac:dyDescent="0.2">
      <c r="A18" s="18" t="s">
        <v>12</v>
      </c>
      <c r="B18" s="19">
        <v>51</v>
      </c>
      <c r="C18" s="19"/>
      <c r="D18" s="19"/>
      <c r="E18" s="19"/>
      <c r="F18" s="19"/>
      <c r="G18" s="19"/>
      <c r="H18" s="19"/>
      <c r="I18" s="19"/>
      <c r="J18" s="19"/>
      <c r="K18" s="20"/>
      <c r="L18" s="68">
        <v>8</v>
      </c>
      <c r="M18" s="69">
        <v>9</v>
      </c>
      <c r="N18" s="68">
        <v>8</v>
      </c>
      <c r="O18" s="69">
        <v>9</v>
      </c>
      <c r="P18" s="68">
        <v>8</v>
      </c>
      <c r="Q18" s="69">
        <v>9</v>
      </c>
      <c r="R18" s="68">
        <v>8</v>
      </c>
      <c r="S18" s="69">
        <v>9</v>
      </c>
      <c r="T18" s="68">
        <v>8</v>
      </c>
      <c r="U18" s="69">
        <v>9</v>
      </c>
      <c r="V18" s="68">
        <v>8</v>
      </c>
      <c r="W18" s="69">
        <v>9</v>
      </c>
      <c r="X18" s="70"/>
      <c r="Y18" s="70"/>
      <c r="Z18" s="70"/>
      <c r="AA18" s="70"/>
      <c r="AB18" s="136"/>
      <c r="AC18" s="70"/>
      <c r="AD18" s="70"/>
      <c r="AE18" s="12"/>
      <c r="AF18" s="13"/>
      <c r="AG18" s="14"/>
      <c r="AH18" s="21">
        <f>B18</f>
        <v>51</v>
      </c>
      <c r="AI18" s="15"/>
      <c r="AJ18" s="2"/>
      <c r="AL18" s="22" t="s">
        <v>13</v>
      </c>
      <c r="AM18" s="23" t="s">
        <v>12</v>
      </c>
      <c r="AN18" s="23" t="s">
        <v>14</v>
      </c>
      <c r="AO18" s="17"/>
      <c r="AP18" s="17"/>
    </row>
    <row r="19" spans="1:42" ht="12.75" customHeight="1" x14ac:dyDescent="0.2">
      <c r="A19" s="24" t="s">
        <v>14</v>
      </c>
      <c r="B19" s="1"/>
      <c r="C19" s="1">
        <v>42</v>
      </c>
      <c r="D19" s="1"/>
      <c r="E19" s="1"/>
      <c r="F19" s="1"/>
      <c r="G19" s="1"/>
      <c r="H19" s="1"/>
      <c r="I19" s="1"/>
      <c r="J19" s="1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01"/>
      <c r="AC19" s="25"/>
      <c r="AD19" s="2"/>
      <c r="AE19" s="2"/>
      <c r="AF19" s="1"/>
      <c r="AG19" s="14">
        <f>C19/B18</f>
        <v>0.82352941176470584</v>
      </c>
      <c r="AH19" s="26">
        <v>42</v>
      </c>
      <c r="AI19" s="27">
        <f t="shared" ref="AI19:AI25" si="0">AH19/AH18</f>
        <v>0.82352941176470584</v>
      </c>
      <c r="AJ19" s="2">
        <f t="shared" ref="AJ19:AJ25" si="1">100%-AI19</f>
        <v>0.17647058823529416</v>
      </c>
      <c r="AL19" s="28" t="s">
        <v>15</v>
      </c>
      <c r="AM19" s="2">
        <f>AG19</f>
        <v>0.82352941176470584</v>
      </c>
      <c r="AN19" s="2">
        <f>AG36</f>
        <v>0.73913043478260865</v>
      </c>
    </row>
    <row r="20" spans="1:42" ht="12.75" customHeight="1" x14ac:dyDescent="0.2">
      <c r="A20" s="24" t="s">
        <v>16</v>
      </c>
      <c r="B20" s="1"/>
      <c r="C20" s="1"/>
      <c r="D20" s="1">
        <v>38</v>
      </c>
      <c r="E20" s="1"/>
      <c r="F20" s="1"/>
      <c r="G20" s="1"/>
      <c r="H20" s="1"/>
      <c r="I20" s="1"/>
      <c r="J20" s="1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101"/>
      <c r="AC20" s="25"/>
      <c r="AD20" s="2"/>
      <c r="AE20" s="2"/>
      <c r="AF20" s="1"/>
      <c r="AG20" s="14">
        <f>D20/C19</f>
        <v>0.90476190476190477</v>
      </c>
      <c r="AH20" s="26">
        <v>40</v>
      </c>
      <c r="AI20" s="27">
        <f t="shared" si="0"/>
        <v>0.95238095238095233</v>
      </c>
      <c r="AJ20" s="2">
        <f t="shared" si="1"/>
        <v>4.7619047619047672E-2</v>
      </c>
      <c r="AL20" s="28" t="s">
        <v>17</v>
      </c>
      <c r="AM20" s="2"/>
    </row>
    <row r="21" spans="1:42" ht="12.75" customHeight="1" x14ac:dyDescent="0.2">
      <c r="A21" s="24" t="s">
        <v>18</v>
      </c>
      <c r="B21" s="1"/>
      <c r="C21" s="1"/>
      <c r="D21" s="1"/>
      <c r="E21" s="1">
        <v>26</v>
      </c>
      <c r="F21" s="1"/>
      <c r="G21" s="1"/>
      <c r="H21" s="1"/>
      <c r="I21" s="1"/>
      <c r="J21" s="1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01"/>
      <c r="AC21" s="25"/>
      <c r="AD21" s="2"/>
      <c r="AE21" s="2"/>
      <c r="AF21" s="1"/>
      <c r="AG21" s="14">
        <f>E21/D20</f>
        <v>0.68421052631578949</v>
      </c>
      <c r="AH21" s="26">
        <v>28</v>
      </c>
      <c r="AI21" s="27">
        <f t="shared" si="0"/>
        <v>0.7</v>
      </c>
      <c r="AJ21" s="2">
        <f t="shared" si="1"/>
        <v>0.30000000000000004</v>
      </c>
      <c r="AL21" s="28"/>
      <c r="AM21" s="2"/>
    </row>
    <row r="22" spans="1:42" ht="12.75" customHeight="1" x14ac:dyDescent="0.2">
      <c r="A22" s="24" t="s">
        <v>19</v>
      </c>
      <c r="B22" s="1"/>
      <c r="C22" s="1"/>
      <c r="D22" s="1"/>
      <c r="E22" s="1"/>
      <c r="F22" s="1">
        <v>25</v>
      </c>
      <c r="G22" s="1"/>
      <c r="H22" s="1"/>
      <c r="I22" s="1"/>
      <c r="J22" s="1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101"/>
      <c r="AC22" s="25"/>
      <c r="AD22" s="2"/>
      <c r="AE22" s="2"/>
      <c r="AF22" s="1"/>
      <c r="AG22" s="14">
        <f>F22/E21</f>
        <v>0.96153846153846156</v>
      </c>
      <c r="AH22" s="26">
        <v>29</v>
      </c>
      <c r="AI22" s="27">
        <f t="shared" si="0"/>
        <v>1.0357142857142858</v>
      </c>
      <c r="AJ22" s="2">
        <f t="shared" si="1"/>
        <v>-3.5714285714285809E-2</v>
      </c>
      <c r="AL22" s="28"/>
      <c r="AM22" s="2"/>
    </row>
    <row r="23" spans="1:42" ht="12.75" customHeight="1" x14ac:dyDescent="0.2">
      <c r="A23" s="24" t="s">
        <v>20</v>
      </c>
      <c r="B23" s="1"/>
      <c r="C23" s="1"/>
      <c r="D23" s="1"/>
      <c r="E23" s="1"/>
      <c r="F23" s="1"/>
      <c r="G23" s="1">
        <v>24</v>
      </c>
      <c r="H23" s="1"/>
      <c r="I23" s="1"/>
      <c r="J23" s="1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101"/>
      <c r="AC23" s="25"/>
      <c r="AD23" s="2"/>
      <c r="AE23" s="2"/>
      <c r="AF23" s="1"/>
      <c r="AG23" s="14">
        <f>G23/F22</f>
        <v>0.96</v>
      </c>
      <c r="AH23" s="26">
        <v>27</v>
      </c>
      <c r="AI23" s="27">
        <f t="shared" si="0"/>
        <v>0.93103448275862066</v>
      </c>
      <c r="AJ23" s="2">
        <f t="shared" si="1"/>
        <v>6.8965517241379337E-2</v>
      </c>
      <c r="AL23" s="28"/>
      <c r="AM23" s="2"/>
    </row>
    <row r="24" spans="1:42" ht="12.75" customHeight="1" x14ac:dyDescent="0.2">
      <c r="A24" s="24" t="s">
        <v>22</v>
      </c>
      <c r="H24" s="1">
        <v>18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01"/>
      <c r="AC24" s="25"/>
      <c r="AD24" s="2"/>
      <c r="AE24" s="2"/>
      <c r="AG24" s="14">
        <f>H24/G23</f>
        <v>0.75</v>
      </c>
      <c r="AH24" s="26">
        <v>22</v>
      </c>
      <c r="AI24" s="27">
        <f t="shared" si="0"/>
        <v>0.81481481481481477</v>
      </c>
      <c r="AJ24" s="2">
        <f t="shared" si="1"/>
        <v>0.18518518518518523</v>
      </c>
      <c r="AL24" s="28" t="s">
        <v>21</v>
      </c>
    </row>
    <row r="25" spans="1:42" ht="12.75" customHeight="1" x14ac:dyDescent="0.2">
      <c r="A25" s="24" t="s">
        <v>24</v>
      </c>
      <c r="I25" s="1">
        <v>18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101"/>
      <c r="AC25" s="25"/>
      <c r="AD25" s="2"/>
      <c r="AE25" s="2"/>
      <c r="AG25" s="2">
        <f>I25/H24</f>
        <v>1</v>
      </c>
      <c r="AH25" s="26">
        <v>22</v>
      </c>
      <c r="AI25" s="27">
        <f t="shared" si="0"/>
        <v>1</v>
      </c>
      <c r="AJ25" s="2">
        <f t="shared" si="1"/>
        <v>0</v>
      </c>
      <c r="AL25" s="28"/>
    </row>
    <row r="26" spans="1:42" ht="12.75" customHeight="1" x14ac:dyDescent="0.2">
      <c r="A26" s="24" t="s">
        <v>25</v>
      </c>
      <c r="K26" s="25"/>
      <c r="L26" s="25"/>
      <c r="M26" s="25"/>
      <c r="N26" s="25"/>
      <c r="O26" s="25"/>
      <c r="P26" s="25"/>
      <c r="Q26" s="25"/>
      <c r="R26" s="25">
        <v>17</v>
      </c>
      <c r="S26" s="25"/>
      <c r="T26" s="25"/>
      <c r="U26" s="25"/>
      <c r="V26" s="25"/>
      <c r="W26" s="25"/>
      <c r="X26" s="25"/>
      <c r="Y26" s="25"/>
      <c r="Z26" s="25"/>
      <c r="AA26" s="25">
        <v>17</v>
      </c>
      <c r="AB26" s="101">
        <f>SUM(Z26:AA26)</f>
        <v>17</v>
      </c>
      <c r="AC26" s="25"/>
      <c r="AD26" s="2"/>
      <c r="AE26" s="2"/>
      <c r="AG26" s="2"/>
      <c r="AH26" s="26"/>
      <c r="AI26" s="27"/>
      <c r="AJ26" s="2"/>
      <c r="AL26" s="28"/>
    </row>
    <row r="27" spans="1:42" ht="12.75" customHeight="1" x14ac:dyDescent="0.2">
      <c r="A27" s="24" t="s">
        <v>26</v>
      </c>
      <c r="K27" s="25"/>
      <c r="L27" s="25"/>
      <c r="M27" s="25"/>
      <c r="N27" s="25"/>
      <c r="O27" s="25"/>
      <c r="P27" s="25"/>
      <c r="Q27" s="25"/>
      <c r="R27" s="25">
        <v>3</v>
      </c>
      <c r="S27" s="25"/>
      <c r="T27" s="25"/>
      <c r="U27" s="25"/>
      <c r="V27" s="25"/>
      <c r="W27" s="25"/>
      <c r="X27" s="25"/>
      <c r="Y27" s="25"/>
      <c r="Z27" s="25"/>
      <c r="AA27" s="25">
        <v>3</v>
      </c>
      <c r="AB27" s="101">
        <v>3</v>
      </c>
      <c r="AC27" s="25"/>
      <c r="AD27" s="2"/>
      <c r="AE27" s="2"/>
      <c r="AG27" s="2"/>
      <c r="AH27" s="26"/>
      <c r="AI27" s="27"/>
      <c r="AJ27" s="2"/>
      <c r="AL27" s="28"/>
    </row>
    <row r="28" spans="1:42" ht="12.75" customHeight="1" x14ac:dyDescent="0.2">
      <c r="A28" s="24" t="s">
        <v>27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01"/>
      <c r="AC28" s="25"/>
      <c r="AD28" s="2"/>
      <c r="AE28" s="2"/>
      <c r="AG28" s="2"/>
      <c r="AH28" s="26"/>
      <c r="AI28" s="27"/>
      <c r="AJ28" s="2"/>
      <c r="AL28" s="28"/>
    </row>
    <row r="29" spans="1:42" ht="12.75" customHeight="1" x14ac:dyDescent="0.2">
      <c r="A29" s="24" t="s">
        <v>28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>
        <v>1</v>
      </c>
      <c r="V29" s="25"/>
      <c r="W29" s="25"/>
      <c r="X29" s="25"/>
      <c r="Y29" s="25"/>
      <c r="Z29" s="25"/>
      <c r="AA29" s="25"/>
      <c r="AB29" s="101">
        <v>1</v>
      </c>
      <c r="AC29" s="25"/>
      <c r="AD29" s="2"/>
      <c r="AE29" s="2"/>
      <c r="AG29" s="2"/>
      <c r="AH29" s="26"/>
      <c r="AI29" s="27"/>
      <c r="AJ29" s="2"/>
      <c r="AL29" s="28"/>
    </row>
    <row r="30" spans="1:42" ht="12.75" customHeight="1" x14ac:dyDescent="0.2">
      <c r="AB30" s="101">
        <f>SUM(AB26:AB29)</f>
        <v>21</v>
      </c>
      <c r="AC30" s="25"/>
      <c r="AD30" s="2">
        <f>AB26/B18</f>
        <v>0.33333333333333331</v>
      </c>
      <c r="AE30" s="2">
        <f>AB30/B18</f>
        <v>0.41176470588235292</v>
      </c>
      <c r="AF30" s="2">
        <f>AE30-AD30</f>
        <v>7.8431372549019607E-2</v>
      </c>
      <c r="AG30" s="2"/>
      <c r="AL30" s="28" t="s">
        <v>23</v>
      </c>
    </row>
    <row r="31" spans="1:42" ht="12.75" customHeight="1" x14ac:dyDescent="0.2">
      <c r="R31" s="1"/>
      <c r="AD31" s="2"/>
      <c r="AE31" s="2"/>
      <c r="AG31" s="2"/>
      <c r="AL31" s="28"/>
    </row>
    <row r="32" spans="1:42" ht="12.75" customHeight="1" x14ac:dyDescent="0.3">
      <c r="A32" s="3" t="s">
        <v>30</v>
      </c>
      <c r="AD32" s="2"/>
      <c r="AE32" s="2"/>
      <c r="AG32" s="2"/>
      <c r="AL32" s="28" t="s">
        <v>31</v>
      </c>
    </row>
    <row r="33" spans="1:38" ht="25.5" customHeight="1" x14ac:dyDescent="0.2">
      <c r="B33" s="170" t="s">
        <v>1</v>
      </c>
      <c r="C33" s="171"/>
      <c r="D33" s="171"/>
      <c r="E33" s="171"/>
      <c r="F33" s="171"/>
      <c r="G33" s="171"/>
      <c r="H33" s="171"/>
      <c r="I33" s="171"/>
      <c r="J33" s="171"/>
      <c r="AD33" s="4" t="s">
        <v>2</v>
      </c>
      <c r="AE33" s="4" t="s">
        <v>3</v>
      </c>
      <c r="AF33" s="5" t="s">
        <v>4</v>
      </c>
      <c r="AG33" s="4" t="s">
        <v>5</v>
      </c>
      <c r="AH33" s="6" t="s">
        <v>6</v>
      </c>
      <c r="AI33" s="6" t="s">
        <v>7</v>
      </c>
      <c r="AJ33" s="7" t="s">
        <v>8</v>
      </c>
      <c r="AL33" s="18" t="s">
        <v>32</v>
      </c>
    </row>
    <row r="34" spans="1:38" ht="12.75" customHeight="1" x14ac:dyDescent="0.2">
      <c r="A34" s="9" t="s">
        <v>9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1" t="s">
        <v>10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136"/>
      <c r="AC34" s="70"/>
      <c r="AD34" s="12"/>
      <c r="AE34" s="12"/>
      <c r="AF34" s="13"/>
      <c r="AG34" s="14"/>
      <c r="AH34" s="15"/>
      <c r="AI34" s="15"/>
      <c r="AJ34" s="2"/>
      <c r="AL34" s="18" t="s">
        <v>33</v>
      </c>
    </row>
    <row r="35" spans="1:38" ht="12.75" customHeight="1" x14ac:dyDescent="0.2">
      <c r="A35" s="24" t="s">
        <v>14</v>
      </c>
      <c r="B35" s="19">
        <v>23</v>
      </c>
      <c r="C35" s="19"/>
      <c r="D35" s="19"/>
      <c r="E35" s="19"/>
      <c r="F35" s="19"/>
      <c r="G35" s="19"/>
      <c r="H35" s="19"/>
      <c r="I35" s="19"/>
      <c r="J35" s="19"/>
      <c r="K35" s="20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137"/>
      <c r="AC35" s="71"/>
      <c r="AD35" s="12"/>
      <c r="AE35" s="12"/>
      <c r="AF35" s="13"/>
      <c r="AG35" s="14"/>
      <c r="AH35" s="21">
        <f>B35</f>
        <v>23</v>
      </c>
      <c r="AI35" s="15"/>
      <c r="AJ35" s="2"/>
      <c r="AL35" s="18" t="s">
        <v>34</v>
      </c>
    </row>
    <row r="36" spans="1:38" ht="12.75" customHeight="1" x14ac:dyDescent="0.2">
      <c r="A36" s="24" t="s">
        <v>16</v>
      </c>
      <c r="C36" s="1">
        <v>17</v>
      </c>
      <c r="K36" s="1"/>
      <c r="L36" s="1"/>
      <c r="M36" s="1"/>
      <c r="N36" s="1"/>
      <c r="O36" s="1"/>
      <c r="P36" s="1"/>
      <c r="Q36" s="1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101"/>
      <c r="AC36" s="25"/>
      <c r="AD36" s="2"/>
      <c r="AE36" s="2"/>
      <c r="AG36" s="14">
        <f>C36/B35</f>
        <v>0.73913043478260865</v>
      </c>
      <c r="AH36" s="26">
        <v>17</v>
      </c>
      <c r="AI36" s="27">
        <f t="shared" ref="AI36:AI42" si="2">AH36/AH35</f>
        <v>0.73913043478260865</v>
      </c>
      <c r="AJ36" s="2">
        <f t="shared" ref="AJ36:AJ42" si="3">100%-AI36</f>
        <v>0.26086956521739135</v>
      </c>
    </row>
    <row r="37" spans="1:38" ht="12.75" customHeight="1" x14ac:dyDescent="0.2">
      <c r="A37" s="24" t="s">
        <v>18</v>
      </c>
      <c r="D37" s="1">
        <v>16</v>
      </c>
      <c r="K37" s="1"/>
      <c r="L37" s="1"/>
      <c r="M37" s="1"/>
      <c r="N37" s="1"/>
      <c r="O37" s="1"/>
      <c r="P37" s="1"/>
      <c r="Q37" s="1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101"/>
      <c r="AC37" s="25"/>
      <c r="AD37" s="2"/>
      <c r="AE37" s="2"/>
      <c r="AG37" s="14">
        <f>D37/C36</f>
        <v>0.94117647058823528</v>
      </c>
      <c r="AH37" s="26">
        <v>17</v>
      </c>
      <c r="AI37" s="27">
        <f t="shared" si="2"/>
        <v>1</v>
      </c>
      <c r="AJ37" s="2">
        <f t="shared" si="3"/>
        <v>0</v>
      </c>
    </row>
    <row r="38" spans="1:38" ht="12.75" customHeight="1" x14ac:dyDescent="0.2">
      <c r="A38" s="24" t="s">
        <v>19</v>
      </c>
      <c r="E38" s="1">
        <v>13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101"/>
      <c r="AC38" s="25"/>
      <c r="AD38" s="2"/>
      <c r="AE38" s="2"/>
      <c r="AG38" s="14">
        <f>E38/D37</f>
        <v>0.8125</v>
      </c>
      <c r="AH38" s="26">
        <v>16</v>
      </c>
      <c r="AI38" s="27">
        <f t="shared" si="2"/>
        <v>0.94117647058823528</v>
      </c>
      <c r="AJ38" s="2">
        <f t="shared" si="3"/>
        <v>5.8823529411764719E-2</v>
      </c>
    </row>
    <row r="39" spans="1:38" ht="12.75" customHeight="1" x14ac:dyDescent="0.2">
      <c r="A39" s="24" t="s">
        <v>20</v>
      </c>
      <c r="F39" s="1">
        <v>11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101"/>
      <c r="AC39" s="25"/>
      <c r="AD39" s="2"/>
      <c r="AE39" s="2"/>
      <c r="AG39" s="14">
        <f>F39/E38</f>
        <v>0.84615384615384615</v>
      </c>
      <c r="AH39" s="26">
        <v>12</v>
      </c>
      <c r="AI39" s="27">
        <f t="shared" si="2"/>
        <v>0.75</v>
      </c>
      <c r="AJ39" s="2">
        <f t="shared" si="3"/>
        <v>0.25</v>
      </c>
    </row>
    <row r="40" spans="1:38" ht="12.75" customHeight="1" x14ac:dyDescent="0.2">
      <c r="A40" s="24" t="s">
        <v>22</v>
      </c>
      <c r="G40" s="1">
        <v>10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101"/>
      <c r="AC40" s="25"/>
      <c r="AD40" s="2"/>
      <c r="AE40" s="2"/>
      <c r="AG40" s="2">
        <f>G40/F39</f>
        <v>0.90909090909090906</v>
      </c>
      <c r="AH40" s="26">
        <v>11</v>
      </c>
      <c r="AI40" s="27">
        <f t="shared" si="2"/>
        <v>0.91666666666666663</v>
      </c>
      <c r="AJ40" s="2">
        <f t="shared" si="3"/>
        <v>8.333333333333337E-2</v>
      </c>
    </row>
    <row r="41" spans="1:38" ht="12.75" customHeight="1" x14ac:dyDescent="0.2">
      <c r="A41" s="24" t="s">
        <v>24</v>
      </c>
      <c r="H41" s="1">
        <v>9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101"/>
      <c r="AC41" s="25"/>
      <c r="AD41" s="2"/>
      <c r="AE41" s="2"/>
      <c r="AG41" s="2">
        <f>H41/G40</f>
        <v>0.9</v>
      </c>
      <c r="AH41" s="26">
        <v>11</v>
      </c>
      <c r="AI41" s="27">
        <f t="shared" si="2"/>
        <v>1</v>
      </c>
      <c r="AJ41" s="2">
        <f t="shared" si="3"/>
        <v>0</v>
      </c>
    </row>
    <row r="42" spans="1:38" ht="12.75" customHeight="1" x14ac:dyDescent="0.2">
      <c r="A42" s="24" t="s">
        <v>25</v>
      </c>
      <c r="I42" s="1">
        <v>9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101"/>
      <c r="AC42" s="25"/>
      <c r="AD42" s="2"/>
      <c r="AE42" s="2"/>
      <c r="AG42" s="2">
        <f>I42/H41</f>
        <v>1</v>
      </c>
      <c r="AH42" s="26">
        <v>11</v>
      </c>
      <c r="AI42" s="27">
        <f t="shared" si="2"/>
        <v>1</v>
      </c>
      <c r="AJ42" s="2">
        <f t="shared" si="3"/>
        <v>0</v>
      </c>
    </row>
    <row r="43" spans="1:38" ht="12.75" customHeight="1" x14ac:dyDescent="0.2">
      <c r="A43" s="24" t="s">
        <v>26</v>
      </c>
      <c r="H43" s="1">
        <v>4</v>
      </c>
      <c r="I43" s="1">
        <v>8</v>
      </c>
      <c r="R43" s="25">
        <v>8</v>
      </c>
      <c r="S43" s="25"/>
      <c r="T43" s="25"/>
      <c r="U43" s="25"/>
      <c r="V43" s="25"/>
      <c r="W43" s="25"/>
      <c r="X43" s="25"/>
      <c r="Y43" s="25">
        <v>8</v>
      </c>
      <c r="Z43" s="25"/>
      <c r="AA43" s="25"/>
      <c r="AB43" s="101"/>
      <c r="AC43" s="25">
        <v>8</v>
      </c>
      <c r="AD43" s="2"/>
      <c r="AE43" s="2"/>
      <c r="AG43" s="2"/>
      <c r="AH43" s="26"/>
      <c r="AI43" s="27"/>
      <c r="AJ43" s="2"/>
    </row>
    <row r="44" spans="1:38" ht="12.75" customHeight="1" x14ac:dyDescent="0.2">
      <c r="A44" s="24" t="s">
        <v>27</v>
      </c>
      <c r="R44" s="25"/>
      <c r="S44" s="25">
        <v>1</v>
      </c>
      <c r="T44" s="25"/>
      <c r="U44" s="25"/>
      <c r="V44" s="25"/>
      <c r="W44" s="25"/>
      <c r="X44" s="25"/>
      <c r="Y44" s="25"/>
      <c r="Z44" s="25"/>
      <c r="AA44" s="25"/>
      <c r="AB44" s="101"/>
      <c r="AC44" s="25"/>
      <c r="AD44" s="2"/>
      <c r="AE44" s="2"/>
      <c r="AG44" s="2"/>
      <c r="AH44" s="26"/>
      <c r="AI44" s="27"/>
      <c r="AJ44" s="2"/>
    </row>
    <row r="45" spans="1:38" ht="12.75" customHeight="1" x14ac:dyDescent="0.2">
      <c r="A45" s="24" t="s">
        <v>28</v>
      </c>
      <c r="R45" s="25"/>
      <c r="S45" s="25">
        <v>1</v>
      </c>
      <c r="T45" s="25"/>
      <c r="U45" s="25"/>
      <c r="V45" s="25"/>
      <c r="W45" s="25"/>
      <c r="X45" s="25"/>
      <c r="Y45" s="25"/>
      <c r="Z45" s="25"/>
      <c r="AA45" s="25">
        <v>1</v>
      </c>
      <c r="AB45" s="101"/>
      <c r="AC45" s="25">
        <v>1</v>
      </c>
      <c r="AD45" s="2"/>
      <c r="AE45" s="2"/>
      <c r="AG45" s="2"/>
      <c r="AH45" s="26"/>
      <c r="AI45" s="27"/>
      <c r="AJ45" s="2"/>
    </row>
    <row r="46" spans="1:38" ht="12.75" customHeight="1" x14ac:dyDescent="0.2">
      <c r="AC46" s="1">
        <f>SUM(AC43:AC45)</f>
        <v>9</v>
      </c>
      <c r="AD46" s="2">
        <f>AC46/B35</f>
        <v>0.39130434782608697</v>
      </c>
      <c r="AE46" s="2">
        <f>AC46/B35</f>
        <v>0.39130434782608697</v>
      </c>
      <c r="AF46" s="2">
        <f>AE46-AD46</f>
        <v>0</v>
      </c>
      <c r="AG46" s="2"/>
    </row>
    <row r="47" spans="1:38" ht="12.75" customHeight="1" x14ac:dyDescent="0.3">
      <c r="A47" s="3" t="s">
        <v>37</v>
      </c>
      <c r="AD47" s="2"/>
      <c r="AE47" s="2"/>
      <c r="AG47" s="2"/>
    </row>
    <row r="48" spans="1:38" ht="25.5" customHeight="1" x14ac:dyDescent="0.2">
      <c r="B48" s="170" t="s">
        <v>1</v>
      </c>
      <c r="C48" s="171"/>
      <c r="D48" s="171"/>
      <c r="E48" s="171"/>
      <c r="F48" s="171"/>
      <c r="G48" s="171"/>
      <c r="H48" s="171"/>
      <c r="I48" s="171"/>
      <c r="J48" s="171"/>
      <c r="R48" s="1" t="s">
        <v>95</v>
      </c>
      <c r="S48" s="1" t="s">
        <v>100</v>
      </c>
      <c r="AD48" s="4" t="s">
        <v>2</v>
      </c>
      <c r="AE48" s="4" t="s">
        <v>3</v>
      </c>
      <c r="AF48" s="5" t="s">
        <v>4</v>
      </c>
      <c r="AG48" s="4" t="s">
        <v>5</v>
      </c>
      <c r="AH48" s="6" t="s">
        <v>6</v>
      </c>
      <c r="AI48" s="6" t="s">
        <v>7</v>
      </c>
      <c r="AJ48" s="7" t="s">
        <v>8</v>
      </c>
    </row>
    <row r="49" spans="1:42" ht="12.75" customHeight="1" x14ac:dyDescent="0.2">
      <c r="A49" s="9" t="s">
        <v>9</v>
      </c>
      <c r="B49" s="10">
        <v>1</v>
      </c>
      <c r="C49" s="10">
        <v>2</v>
      </c>
      <c r="D49" s="10">
        <v>3</v>
      </c>
      <c r="E49" s="10">
        <v>4</v>
      </c>
      <c r="F49" s="10">
        <v>5</v>
      </c>
      <c r="G49" s="10">
        <v>6</v>
      </c>
      <c r="H49" s="10">
        <v>7</v>
      </c>
      <c r="I49" s="10">
        <v>8</v>
      </c>
      <c r="J49" s="10">
        <v>9</v>
      </c>
      <c r="K49" s="11" t="s">
        <v>10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136"/>
      <c r="AC49" s="70"/>
      <c r="AD49" s="12"/>
      <c r="AE49" s="12"/>
      <c r="AF49" s="13"/>
      <c r="AG49" s="14"/>
      <c r="AH49" s="15"/>
      <c r="AI49" s="15"/>
      <c r="AJ49" s="2"/>
      <c r="AL49" s="29"/>
      <c r="AM49" s="8" t="s">
        <v>38</v>
      </c>
      <c r="AN49" s="8"/>
    </row>
    <row r="50" spans="1:42" ht="12.75" customHeight="1" x14ac:dyDescent="0.2">
      <c r="A50" s="24" t="s">
        <v>16</v>
      </c>
      <c r="B50" s="19">
        <v>44</v>
      </c>
      <c r="C50" s="19"/>
      <c r="D50" s="19"/>
      <c r="E50" s="19"/>
      <c r="F50" s="19"/>
      <c r="G50" s="19"/>
      <c r="H50" s="19"/>
      <c r="I50" s="19"/>
      <c r="J50" s="19"/>
      <c r="K50" s="20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137"/>
      <c r="AC50" s="71"/>
      <c r="AD50" s="12"/>
      <c r="AE50" s="12"/>
      <c r="AF50" s="13"/>
      <c r="AG50" s="14"/>
      <c r="AH50" s="21">
        <f>B50</f>
        <v>44</v>
      </c>
      <c r="AI50" s="15"/>
      <c r="AJ50" s="2"/>
      <c r="AM50" s="17"/>
      <c r="AN50" s="17"/>
      <c r="AO50" s="8"/>
      <c r="AP50" s="8"/>
    </row>
    <row r="51" spans="1:42" ht="12.75" customHeight="1" x14ac:dyDescent="0.2">
      <c r="A51" s="24" t="s">
        <v>18</v>
      </c>
      <c r="B51" s="1"/>
      <c r="C51" s="1">
        <v>32</v>
      </c>
      <c r="D51" s="1"/>
      <c r="E51" s="1"/>
      <c r="F51" s="1"/>
      <c r="G51" s="1"/>
      <c r="H51" s="1"/>
      <c r="I51" s="1"/>
      <c r="J51" s="1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101"/>
      <c r="AC51" s="25"/>
      <c r="AD51" s="2"/>
      <c r="AE51" s="2"/>
      <c r="AF51" s="1"/>
      <c r="AG51" s="14">
        <f>C51/B50</f>
        <v>0.72727272727272729</v>
      </c>
      <c r="AH51" s="21">
        <v>32</v>
      </c>
      <c r="AI51" s="27">
        <f t="shared" ref="AI51:AI56" si="4">AH51/AH50</f>
        <v>0.72727272727272729</v>
      </c>
      <c r="AJ51" s="2">
        <f t="shared" ref="AJ51:AJ56" si="5">100%-AI51</f>
        <v>0.27272727272727271</v>
      </c>
      <c r="AM51" s="17"/>
      <c r="AN51" s="17"/>
      <c r="AO51" s="8"/>
      <c r="AP51" s="8"/>
    </row>
    <row r="52" spans="1:42" ht="12.75" customHeight="1" x14ac:dyDescent="0.2">
      <c r="A52" s="24" t="s">
        <v>19</v>
      </c>
      <c r="D52" s="1">
        <v>29</v>
      </c>
      <c r="K52" s="1"/>
      <c r="L52" s="1"/>
      <c r="M52" s="1"/>
      <c r="N52" s="1"/>
      <c r="O52" s="1"/>
      <c r="P52" s="1"/>
      <c r="Q52" s="1"/>
      <c r="R52" s="1"/>
      <c r="S52" s="25"/>
      <c r="T52" s="25"/>
      <c r="U52" s="25"/>
      <c r="V52" s="25"/>
      <c r="W52" s="25"/>
      <c r="X52" s="25"/>
      <c r="Y52" s="25"/>
      <c r="Z52" s="25"/>
      <c r="AA52" s="25"/>
      <c r="AB52" s="101"/>
      <c r="AC52" s="25"/>
      <c r="AD52" s="2"/>
      <c r="AE52" s="2"/>
      <c r="AG52" s="14">
        <f>D52/C51</f>
        <v>0.90625</v>
      </c>
      <c r="AH52" s="26">
        <v>29</v>
      </c>
      <c r="AI52" s="27">
        <f t="shared" si="4"/>
        <v>0.90625</v>
      </c>
      <c r="AJ52" s="2">
        <f t="shared" si="5"/>
        <v>9.375E-2</v>
      </c>
      <c r="AL52" s="22" t="s">
        <v>13</v>
      </c>
      <c r="AM52" s="23" t="s">
        <v>12</v>
      </c>
      <c r="AN52" s="23" t="s">
        <v>14</v>
      </c>
      <c r="AO52" s="17"/>
      <c r="AP52" s="17"/>
    </row>
    <row r="53" spans="1:42" ht="12.75" customHeight="1" x14ac:dyDescent="0.2">
      <c r="A53" s="24" t="s">
        <v>20</v>
      </c>
      <c r="E53" s="1">
        <v>27</v>
      </c>
      <c r="S53" s="25"/>
      <c r="T53" s="25"/>
      <c r="U53" s="25"/>
      <c r="V53" s="25"/>
      <c r="W53" s="25"/>
      <c r="X53" s="25"/>
      <c r="Y53" s="25"/>
      <c r="Z53" s="25"/>
      <c r="AA53" s="25"/>
      <c r="AB53" s="101"/>
      <c r="AC53" s="25"/>
      <c r="AD53" s="2"/>
      <c r="AE53" s="2"/>
      <c r="AG53" s="14">
        <f>E53/D52</f>
        <v>0.93103448275862066</v>
      </c>
      <c r="AH53" s="26">
        <v>29</v>
      </c>
      <c r="AI53" s="27">
        <f t="shared" si="4"/>
        <v>1</v>
      </c>
      <c r="AJ53" s="2">
        <f t="shared" si="5"/>
        <v>0</v>
      </c>
      <c r="AL53" s="28" t="s">
        <v>15</v>
      </c>
      <c r="AM53" s="27">
        <f>AI19</f>
        <v>0.82352941176470584</v>
      </c>
      <c r="AN53" s="27">
        <f>AI36</f>
        <v>0.73913043478260865</v>
      </c>
    </row>
    <row r="54" spans="1:42" ht="12.75" customHeight="1" x14ac:dyDescent="0.2">
      <c r="A54" s="24" t="s">
        <v>22</v>
      </c>
      <c r="F54" s="1">
        <v>23</v>
      </c>
      <c r="S54" s="25"/>
      <c r="T54" s="25"/>
      <c r="U54" s="25"/>
      <c r="V54" s="25"/>
      <c r="W54" s="25"/>
      <c r="X54" s="25"/>
      <c r="Y54" s="25"/>
      <c r="Z54" s="25"/>
      <c r="AA54" s="25"/>
      <c r="AB54" s="101"/>
      <c r="AC54" s="25"/>
      <c r="AD54" s="2"/>
      <c r="AE54" s="2"/>
      <c r="AG54" s="2">
        <f>F54/E53</f>
        <v>0.85185185185185186</v>
      </c>
      <c r="AH54" s="26">
        <v>25</v>
      </c>
      <c r="AI54" s="27">
        <f t="shared" si="4"/>
        <v>0.86206896551724133</v>
      </c>
      <c r="AJ54" s="2">
        <f t="shared" si="5"/>
        <v>0.13793103448275867</v>
      </c>
      <c r="AL54" s="28" t="s">
        <v>17</v>
      </c>
      <c r="AM54" s="27">
        <f>AI24</f>
        <v>0.81481481481481477</v>
      </c>
    </row>
    <row r="55" spans="1:42" ht="12.75" customHeight="1" x14ac:dyDescent="0.2">
      <c r="A55" s="24" t="s">
        <v>24</v>
      </c>
      <c r="G55" s="1">
        <v>23</v>
      </c>
      <c r="S55" s="25"/>
      <c r="T55" s="25"/>
      <c r="U55" s="25"/>
      <c r="V55" s="25"/>
      <c r="W55" s="25"/>
      <c r="X55" s="25"/>
      <c r="Y55" s="25"/>
      <c r="Z55" s="25"/>
      <c r="AA55" s="25"/>
      <c r="AB55" s="101"/>
      <c r="AC55" s="25"/>
      <c r="AD55" s="2"/>
      <c r="AE55" s="2"/>
      <c r="AG55" s="2">
        <f>G55/F54</f>
        <v>1</v>
      </c>
      <c r="AH55" s="26">
        <v>26</v>
      </c>
      <c r="AI55" s="27">
        <f t="shared" si="4"/>
        <v>1.04</v>
      </c>
      <c r="AJ55" s="2">
        <f t="shared" si="5"/>
        <v>-4.0000000000000036E-2</v>
      </c>
      <c r="AL55" s="28"/>
      <c r="AM55" s="27"/>
    </row>
    <row r="56" spans="1:42" ht="12.75" customHeight="1" x14ac:dyDescent="0.2">
      <c r="A56" s="24" t="s">
        <v>25</v>
      </c>
      <c r="H56" s="1">
        <v>21</v>
      </c>
      <c r="S56" s="25"/>
      <c r="T56" s="25"/>
      <c r="U56" s="25"/>
      <c r="V56" s="25"/>
      <c r="W56" s="25"/>
      <c r="X56" s="25"/>
      <c r="Y56" s="25"/>
      <c r="Z56" s="25"/>
      <c r="AA56" s="25"/>
      <c r="AB56" s="101"/>
      <c r="AC56" s="25"/>
      <c r="AD56" s="2"/>
      <c r="AE56" s="2"/>
      <c r="AG56" s="2">
        <f>H56/G55</f>
        <v>0.91304347826086951</v>
      </c>
      <c r="AH56" s="26">
        <v>25</v>
      </c>
      <c r="AI56" s="27">
        <f t="shared" si="4"/>
        <v>0.96153846153846156</v>
      </c>
      <c r="AJ56" s="2">
        <f t="shared" si="5"/>
        <v>3.8461538461538436E-2</v>
      </c>
      <c r="AL56" s="28"/>
      <c r="AM56" s="27"/>
    </row>
    <row r="57" spans="1:42" ht="12.75" customHeight="1" x14ac:dyDescent="0.2">
      <c r="A57" s="24" t="s">
        <v>26</v>
      </c>
      <c r="H57" s="1">
        <v>9</v>
      </c>
      <c r="R57" s="1">
        <v>10</v>
      </c>
      <c r="T57" s="1">
        <v>10</v>
      </c>
      <c r="Y57" s="25"/>
      <c r="Z57" s="25"/>
      <c r="AA57" s="25"/>
      <c r="AB57" s="101"/>
      <c r="AC57" s="25"/>
      <c r="AD57" s="2"/>
      <c r="AE57" s="2"/>
      <c r="AG57" s="2"/>
      <c r="AH57" s="26"/>
      <c r="AI57" s="27"/>
      <c r="AJ57" s="2"/>
      <c r="AL57" s="28"/>
      <c r="AM57" s="27"/>
    </row>
    <row r="58" spans="1:42" ht="12.75" customHeight="1" x14ac:dyDescent="0.2">
      <c r="A58" s="24" t="s">
        <v>27</v>
      </c>
      <c r="S58" s="1">
        <v>10</v>
      </c>
      <c r="U58" s="1">
        <v>10</v>
      </c>
      <c r="Y58" s="25"/>
      <c r="Z58" s="25"/>
      <c r="AA58" s="25">
        <v>10</v>
      </c>
      <c r="AB58" s="101">
        <v>10</v>
      </c>
      <c r="AC58" s="25">
        <f>SUM(X58:AB58)</f>
        <v>20</v>
      </c>
      <c r="AD58" s="2"/>
      <c r="AE58" s="2"/>
      <c r="AG58" s="2"/>
      <c r="AH58" s="26"/>
      <c r="AI58" s="27"/>
      <c r="AJ58" s="2"/>
      <c r="AL58" s="28"/>
      <c r="AM58" s="27"/>
    </row>
    <row r="59" spans="1:42" ht="12.75" customHeight="1" x14ac:dyDescent="0.2">
      <c r="A59" s="24" t="s">
        <v>28</v>
      </c>
      <c r="H59" s="1">
        <v>1</v>
      </c>
      <c r="R59" s="1">
        <v>2</v>
      </c>
      <c r="T59" s="1">
        <v>3</v>
      </c>
      <c r="Y59" s="25"/>
      <c r="Z59" s="25"/>
      <c r="AA59" s="25">
        <v>2</v>
      </c>
      <c r="AB59" s="101">
        <v>3</v>
      </c>
      <c r="AC59" s="25">
        <f>SUM(Y59:AB59)</f>
        <v>5</v>
      </c>
      <c r="AD59" s="2"/>
      <c r="AE59" s="2"/>
      <c r="AG59" s="2"/>
      <c r="AH59" s="26"/>
      <c r="AI59" s="27"/>
      <c r="AJ59" s="2"/>
      <c r="AL59" s="28"/>
      <c r="AM59" s="27"/>
    </row>
    <row r="60" spans="1:42" ht="12.75" customHeight="1" x14ac:dyDescent="0.2">
      <c r="Y60" s="25"/>
      <c r="Z60" s="25"/>
      <c r="AA60" s="25"/>
      <c r="AB60" s="101"/>
      <c r="AC60" s="25">
        <f>SUM(AC58:AC59)</f>
        <v>25</v>
      </c>
      <c r="AD60" s="2">
        <f>AC58/B50</f>
        <v>0.45454545454545453</v>
      </c>
      <c r="AE60" s="2">
        <f>AC60/B50</f>
        <v>0.56818181818181823</v>
      </c>
      <c r="AF60" s="2">
        <f>AE60-AD60</f>
        <v>0.1136363636363637</v>
      </c>
      <c r="AG60" s="2"/>
      <c r="AL60" s="28" t="s">
        <v>21</v>
      </c>
    </row>
    <row r="61" spans="1:42" ht="12.75" customHeight="1" x14ac:dyDescent="0.3">
      <c r="A61" s="3" t="s">
        <v>39</v>
      </c>
      <c r="AD61" s="2"/>
      <c r="AE61" s="2"/>
      <c r="AG61" s="2"/>
      <c r="AL61" s="28" t="s">
        <v>23</v>
      </c>
    </row>
    <row r="62" spans="1:42" ht="25.5" customHeight="1" x14ac:dyDescent="0.2">
      <c r="B62" s="170" t="s">
        <v>1</v>
      </c>
      <c r="C62" s="171"/>
      <c r="D62" s="171"/>
      <c r="E62" s="171"/>
      <c r="F62" s="171"/>
      <c r="G62" s="171"/>
      <c r="H62" s="171"/>
      <c r="I62" s="171"/>
      <c r="J62" s="171"/>
      <c r="AD62" s="4" t="s">
        <v>2</v>
      </c>
      <c r="AE62" s="4" t="s">
        <v>3</v>
      </c>
      <c r="AF62" s="5" t="s">
        <v>4</v>
      </c>
      <c r="AG62" s="4" t="s">
        <v>5</v>
      </c>
      <c r="AH62" s="6" t="s">
        <v>6</v>
      </c>
      <c r="AI62" s="6" t="s">
        <v>7</v>
      </c>
      <c r="AJ62" s="7" t="s">
        <v>8</v>
      </c>
      <c r="AL62" s="28" t="s">
        <v>31</v>
      </c>
    </row>
    <row r="63" spans="1:42" ht="12.75" customHeight="1" x14ac:dyDescent="0.2">
      <c r="A63" s="9" t="s">
        <v>9</v>
      </c>
      <c r="B63" s="10">
        <v>1</v>
      </c>
      <c r="C63" s="10">
        <v>2</v>
      </c>
      <c r="D63" s="10">
        <v>3</v>
      </c>
      <c r="E63" s="10">
        <v>4</v>
      </c>
      <c r="F63" s="10">
        <v>5</v>
      </c>
      <c r="G63" s="10">
        <v>6</v>
      </c>
      <c r="H63" s="10">
        <v>7</v>
      </c>
      <c r="I63" s="10">
        <v>8</v>
      </c>
      <c r="J63" s="10">
        <v>9</v>
      </c>
      <c r="K63" s="11" t="s">
        <v>10</v>
      </c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136"/>
      <c r="AC63" s="70"/>
      <c r="AD63" s="12"/>
      <c r="AE63" s="12"/>
      <c r="AF63" s="13"/>
      <c r="AG63" s="14"/>
      <c r="AH63" s="15"/>
      <c r="AI63" s="15"/>
      <c r="AJ63" s="2"/>
      <c r="AL63" s="18" t="s">
        <v>32</v>
      </c>
    </row>
    <row r="64" spans="1:42" ht="12.75" customHeight="1" x14ac:dyDescent="0.2">
      <c r="A64" s="24" t="s">
        <v>18</v>
      </c>
      <c r="B64" s="19">
        <v>18</v>
      </c>
      <c r="C64" s="19"/>
      <c r="D64" s="19"/>
      <c r="E64" s="19"/>
      <c r="F64" s="19"/>
      <c r="G64" s="19"/>
      <c r="H64" s="19"/>
      <c r="I64" s="19"/>
      <c r="J64" s="19"/>
      <c r="K64" s="20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137"/>
      <c r="AC64" s="71"/>
      <c r="AD64" s="12"/>
      <c r="AE64" s="12"/>
      <c r="AF64" s="13"/>
      <c r="AG64" s="14"/>
      <c r="AH64" s="21">
        <f>B64</f>
        <v>18</v>
      </c>
      <c r="AI64" s="15"/>
      <c r="AJ64" s="2"/>
      <c r="AL64" s="18" t="s">
        <v>33</v>
      </c>
    </row>
    <row r="65" spans="1:42" ht="12.75" customHeight="1" x14ac:dyDescent="0.2">
      <c r="A65" s="24" t="s">
        <v>19</v>
      </c>
      <c r="C65" s="1">
        <v>16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5"/>
      <c r="Y65" s="25"/>
      <c r="Z65" s="25"/>
      <c r="AA65" s="25"/>
      <c r="AB65" s="101"/>
      <c r="AC65" s="25"/>
      <c r="AD65" s="2"/>
      <c r="AE65" s="2"/>
      <c r="AG65" s="14">
        <f>C65/B64</f>
        <v>0.88888888888888884</v>
      </c>
      <c r="AH65" s="26">
        <v>16</v>
      </c>
      <c r="AI65" s="27">
        <f t="shared" ref="AI65:AI71" si="6">AH65/AH64</f>
        <v>0.88888888888888884</v>
      </c>
      <c r="AJ65" s="2">
        <f t="shared" ref="AJ65:AJ71" si="7">100%-AI65</f>
        <v>0.11111111111111116</v>
      </c>
      <c r="AL65" s="18" t="s">
        <v>34</v>
      </c>
    </row>
    <row r="66" spans="1:42" ht="12.75" customHeight="1" x14ac:dyDescent="0.2">
      <c r="A66" s="24" t="s">
        <v>20</v>
      </c>
      <c r="D66" s="1">
        <v>12</v>
      </c>
      <c r="X66" s="25"/>
      <c r="Y66" s="25"/>
      <c r="Z66" s="25"/>
      <c r="AA66" s="25"/>
      <c r="AB66" s="101"/>
      <c r="AC66" s="25"/>
      <c r="AD66" s="2"/>
      <c r="AE66" s="2"/>
      <c r="AG66" s="14">
        <f>D66/C65</f>
        <v>0.75</v>
      </c>
      <c r="AH66" s="26">
        <v>15</v>
      </c>
      <c r="AI66" s="27">
        <f t="shared" si="6"/>
        <v>0.9375</v>
      </c>
      <c r="AJ66" s="2">
        <f t="shared" si="7"/>
        <v>6.25E-2</v>
      </c>
      <c r="AO66" s="30"/>
      <c r="AP66" s="30"/>
    </row>
    <row r="67" spans="1:42" ht="12.75" customHeight="1" x14ac:dyDescent="0.2">
      <c r="A67" s="24" t="s">
        <v>22</v>
      </c>
      <c r="E67" s="1">
        <v>10</v>
      </c>
      <c r="X67" s="25"/>
      <c r="Y67" s="25"/>
      <c r="Z67" s="25"/>
      <c r="AA67" s="25"/>
      <c r="AB67" s="101"/>
      <c r="AC67" s="25"/>
      <c r="AD67" s="2"/>
      <c r="AE67" s="2"/>
      <c r="AG67" s="2">
        <f>E67/D66</f>
        <v>0.83333333333333337</v>
      </c>
      <c r="AH67" s="21">
        <v>14</v>
      </c>
      <c r="AI67" s="27">
        <f t="shared" si="6"/>
        <v>0.93333333333333335</v>
      </c>
      <c r="AJ67" s="2">
        <f t="shared" si="7"/>
        <v>6.6666666666666652E-2</v>
      </c>
      <c r="AO67" s="31"/>
      <c r="AP67" s="31"/>
    </row>
    <row r="68" spans="1:42" ht="12.75" customHeight="1" x14ac:dyDescent="0.2">
      <c r="A68" s="24" t="s">
        <v>24</v>
      </c>
      <c r="F68" s="1">
        <v>9</v>
      </c>
      <c r="X68" s="25"/>
      <c r="Y68" s="25"/>
      <c r="Z68" s="25"/>
      <c r="AA68" s="25"/>
      <c r="AB68" s="101"/>
      <c r="AC68" s="25"/>
      <c r="AD68" s="2"/>
      <c r="AE68" s="2"/>
      <c r="AG68" s="2">
        <f>F68/E67</f>
        <v>0.9</v>
      </c>
      <c r="AH68" s="21">
        <v>12</v>
      </c>
      <c r="AI68" s="27">
        <f t="shared" si="6"/>
        <v>0.8571428571428571</v>
      </c>
      <c r="AJ68" s="2">
        <f t="shared" si="7"/>
        <v>0.1428571428571429</v>
      </c>
      <c r="AO68" s="31"/>
      <c r="AP68" s="31"/>
    </row>
    <row r="69" spans="1:42" ht="12.75" customHeight="1" x14ac:dyDescent="0.2">
      <c r="A69" s="24" t="s">
        <v>25</v>
      </c>
      <c r="G69" s="1">
        <v>9</v>
      </c>
      <c r="X69" s="25"/>
      <c r="Y69" s="25"/>
      <c r="Z69" s="25"/>
      <c r="AA69" s="25"/>
      <c r="AB69" s="101"/>
      <c r="AC69" s="25"/>
      <c r="AD69" s="2"/>
      <c r="AE69" s="2"/>
      <c r="AG69" s="2">
        <f>G69/F68</f>
        <v>1</v>
      </c>
      <c r="AH69" s="21">
        <v>13</v>
      </c>
      <c r="AI69" s="27">
        <f t="shared" si="6"/>
        <v>1.0833333333333333</v>
      </c>
      <c r="AJ69" s="2">
        <f t="shared" si="7"/>
        <v>-8.3333333333333259E-2</v>
      </c>
      <c r="AO69" s="31"/>
      <c r="AP69" s="31"/>
    </row>
    <row r="70" spans="1:42" ht="12.75" customHeight="1" x14ac:dyDescent="0.2">
      <c r="A70" s="24" t="s">
        <v>26</v>
      </c>
      <c r="H70" s="1">
        <v>9</v>
      </c>
      <c r="X70" s="25"/>
      <c r="Y70" s="25"/>
      <c r="Z70" s="25"/>
      <c r="AA70" s="25"/>
      <c r="AB70" s="101"/>
      <c r="AC70" s="25"/>
      <c r="AD70" s="2"/>
      <c r="AE70" s="2"/>
      <c r="AG70" s="2">
        <f>H70/G69</f>
        <v>1</v>
      </c>
      <c r="AH70" s="21">
        <v>9</v>
      </c>
      <c r="AI70" s="27">
        <f t="shared" si="6"/>
        <v>0.69230769230769229</v>
      </c>
      <c r="AJ70" s="2">
        <f t="shared" si="7"/>
        <v>0.30769230769230771</v>
      </c>
      <c r="AO70" s="31"/>
      <c r="AP70" s="31"/>
    </row>
    <row r="71" spans="1:42" ht="12.75" customHeight="1" x14ac:dyDescent="0.2">
      <c r="A71" s="24" t="s">
        <v>27</v>
      </c>
      <c r="I71" s="1">
        <v>1</v>
      </c>
      <c r="X71" s="25"/>
      <c r="Y71" s="25"/>
      <c r="Z71" s="25"/>
      <c r="AA71" s="25"/>
      <c r="AB71" s="101"/>
      <c r="AC71" s="25"/>
      <c r="AD71" s="2"/>
      <c r="AE71" s="2"/>
      <c r="AG71" s="2"/>
      <c r="AH71" s="21">
        <v>4</v>
      </c>
      <c r="AI71" s="27">
        <f t="shared" si="6"/>
        <v>0.44444444444444442</v>
      </c>
      <c r="AJ71" s="2">
        <f t="shared" si="7"/>
        <v>0.55555555555555558</v>
      </c>
      <c r="AO71" s="31"/>
      <c r="AP71" s="31"/>
    </row>
    <row r="72" spans="1:42" ht="12.75" customHeight="1" x14ac:dyDescent="0.2">
      <c r="A72" s="24" t="s">
        <v>28</v>
      </c>
      <c r="H72" s="1">
        <v>2</v>
      </c>
      <c r="S72" s="1">
        <v>6</v>
      </c>
      <c r="T72" s="1">
        <v>2</v>
      </c>
      <c r="U72" s="1">
        <v>3</v>
      </c>
      <c r="X72" s="25"/>
      <c r="Y72" s="25"/>
      <c r="Z72" s="25"/>
      <c r="AA72" s="25">
        <v>5</v>
      </c>
      <c r="AB72" s="101">
        <v>3</v>
      </c>
      <c r="AC72" s="25">
        <f t="shared" ref="AC72:AC73" si="8">SUM(Y72:AB72)</f>
        <v>8</v>
      </c>
      <c r="AD72" s="2"/>
      <c r="AE72" s="2"/>
      <c r="AG72" s="2"/>
      <c r="AH72" s="21"/>
      <c r="AI72" s="27"/>
      <c r="AJ72" s="2"/>
      <c r="AO72" s="31"/>
      <c r="AP72" s="31"/>
    </row>
    <row r="73" spans="1:42" ht="12.75" customHeight="1" x14ac:dyDescent="0.2">
      <c r="A73" s="24" t="s">
        <v>29</v>
      </c>
      <c r="T73" s="1">
        <v>2</v>
      </c>
      <c r="X73" s="25"/>
      <c r="Y73" s="25"/>
      <c r="Z73" s="25"/>
      <c r="AA73" s="25"/>
      <c r="AB73" s="101">
        <v>1</v>
      </c>
      <c r="AC73" s="25">
        <f t="shared" si="8"/>
        <v>1</v>
      </c>
      <c r="AD73" s="2"/>
      <c r="AE73" s="2"/>
      <c r="AG73" s="2"/>
      <c r="AH73" s="21"/>
      <c r="AI73" s="27"/>
      <c r="AJ73" s="2"/>
      <c r="AO73" s="31"/>
      <c r="AP73" s="31"/>
    </row>
    <row r="74" spans="1:42" ht="12.75" customHeight="1" x14ac:dyDescent="0.2">
      <c r="A74" s="24" t="s">
        <v>35</v>
      </c>
      <c r="T74" s="1">
        <v>1</v>
      </c>
      <c r="X74" s="25"/>
      <c r="Y74" s="25"/>
      <c r="Z74" s="25"/>
      <c r="AA74" s="25"/>
      <c r="AB74" s="101"/>
      <c r="AC74" s="25"/>
      <c r="AD74" s="2"/>
      <c r="AE74" s="2"/>
      <c r="AG74" s="2"/>
      <c r="AH74" s="21"/>
      <c r="AI74" s="27"/>
      <c r="AJ74" s="2"/>
      <c r="AO74" s="31"/>
      <c r="AP74" s="31"/>
    </row>
    <row r="75" spans="1:42" ht="12.75" customHeight="1" x14ac:dyDescent="0.2">
      <c r="A75" s="24" t="s">
        <v>36</v>
      </c>
      <c r="H75" s="1">
        <v>1</v>
      </c>
      <c r="X75" s="25"/>
      <c r="Y75" s="25"/>
      <c r="Z75" s="25"/>
      <c r="AA75" s="25"/>
      <c r="AB75" s="101"/>
      <c r="AC75" s="25"/>
      <c r="AD75" s="2"/>
      <c r="AE75" s="2"/>
      <c r="AG75" s="2"/>
      <c r="AH75" s="21"/>
      <c r="AI75" s="27"/>
      <c r="AJ75" s="2"/>
      <c r="AO75" s="31"/>
      <c r="AP75" s="31"/>
    </row>
    <row r="76" spans="1:42" ht="12.75" customHeight="1" x14ac:dyDescent="0.2">
      <c r="A76" s="24" t="s">
        <v>42</v>
      </c>
      <c r="T76" s="1">
        <v>1</v>
      </c>
      <c r="X76" s="25"/>
      <c r="Y76" s="25"/>
      <c r="Z76" s="25"/>
      <c r="AA76" s="25"/>
      <c r="AB76" s="101"/>
      <c r="AC76" s="25"/>
      <c r="AD76" s="2"/>
      <c r="AE76" s="2"/>
      <c r="AG76" s="2"/>
      <c r="AH76" s="21"/>
      <c r="AI76" s="27"/>
      <c r="AJ76" s="2"/>
      <c r="AO76" s="31"/>
      <c r="AP76" s="31"/>
    </row>
    <row r="77" spans="1:42" ht="12.75" customHeight="1" x14ac:dyDescent="0.2">
      <c r="A77" s="24" t="s">
        <v>49</v>
      </c>
      <c r="T77" s="1">
        <v>1</v>
      </c>
      <c r="X77" s="25"/>
      <c r="Y77" s="25"/>
      <c r="Z77" s="25"/>
      <c r="AA77" s="25">
        <v>1</v>
      </c>
      <c r="AB77" s="101"/>
      <c r="AC77" s="25">
        <f>SUM(Y77:AB77)</f>
        <v>1</v>
      </c>
      <c r="AD77" s="2"/>
      <c r="AE77" s="2"/>
      <c r="AG77" s="2"/>
      <c r="AH77" s="21"/>
      <c r="AI77" s="27"/>
      <c r="AJ77" s="2"/>
      <c r="AO77" s="31"/>
      <c r="AP77" s="31"/>
    </row>
    <row r="78" spans="1:42" ht="12.75" customHeight="1" x14ac:dyDescent="0.2">
      <c r="AC78" s="1">
        <f>SUM(AC72:AC77)</f>
        <v>10</v>
      </c>
      <c r="AD78" s="2">
        <f>AC72/B64</f>
        <v>0.44444444444444442</v>
      </c>
      <c r="AE78" s="2">
        <f>AC78/B64</f>
        <v>0.55555555555555558</v>
      </c>
      <c r="AF78" s="2">
        <f>AE78-AD78</f>
        <v>0.11111111111111116</v>
      </c>
      <c r="AG78" s="2"/>
      <c r="AO78" s="31"/>
      <c r="AP78" s="31"/>
    </row>
    <row r="79" spans="1:42" ht="12.75" customHeight="1" x14ac:dyDescent="0.3">
      <c r="A79" s="3" t="s">
        <v>40</v>
      </c>
      <c r="AD79" s="2"/>
      <c r="AE79" s="2"/>
      <c r="AG79" s="2"/>
      <c r="AO79" s="31"/>
      <c r="AP79" s="31"/>
    </row>
    <row r="80" spans="1:42" ht="25.5" customHeight="1" x14ac:dyDescent="0.2">
      <c r="B80" s="170" t="s">
        <v>1</v>
      </c>
      <c r="C80" s="171"/>
      <c r="D80" s="171"/>
      <c r="E80" s="171"/>
      <c r="F80" s="171"/>
      <c r="G80" s="171"/>
      <c r="H80" s="171"/>
      <c r="I80" s="171"/>
      <c r="J80" s="171"/>
      <c r="AD80" s="4" t="s">
        <v>2</v>
      </c>
      <c r="AE80" s="4" t="s">
        <v>3</v>
      </c>
      <c r="AF80" s="5" t="s">
        <v>4</v>
      </c>
      <c r="AG80" s="4" t="s">
        <v>5</v>
      </c>
      <c r="AH80" s="6" t="s">
        <v>6</v>
      </c>
      <c r="AI80" s="6" t="s">
        <v>7</v>
      </c>
      <c r="AJ80" s="7" t="s">
        <v>8</v>
      </c>
      <c r="AO80" s="32"/>
      <c r="AP80" s="32"/>
    </row>
    <row r="81" spans="1:40" ht="12.75" customHeight="1" x14ac:dyDescent="0.2">
      <c r="A81" s="9" t="s">
        <v>9</v>
      </c>
      <c r="B81" s="10">
        <v>1</v>
      </c>
      <c r="C81" s="10">
        <v>2</v>
      </c>
      <c r="D81" s="10">
        <v>3</v>
      </c>
      <c r="E81" s="10">
        <v>4</v>
      </c>
      <c r="F81" s="10">
        <v>5</v>
      </c>
      <c r="G81" s="10">
        <v>6</v>
      </c>
      <c r="H81" s="10">
        <v>7</v>
      </c>
      <c r="I81" s="10">
        <v>8</v>
      </c>
      <c r="J81" s="10">
        <v>9</v>
      </c>
      <c r="K81" s="11" t="s">
        <v>10</v>
      </c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136"/>
      <c r="AC81" s="70"/>
      <c r="AD81" s="12"/>
      <c r="AE81" s="12"/>
      <c r="AF81" s="13"/>
      <c r="AG81" s="14"/>
      <c r="AH81" s="15"/>
      <c r="AI81" s="15"/>
      <c r="AJ81" s="2"/>
    </row>
    <row r="82" spans="1:40" ht="12.75" customHeight="1" x14ac:dyDescent="0.2">
      <c r="A82" s="24" t="s">
        <v>19</v>
      </c>
      <c r="B82" s="19">
        <v>27</v>
      </c>
      <c r="C82" s="19"/>
      <c r="D82" s="19"/>
      <c r="E82" s="19"/>
      <c r="F82" s="19"/>
      <c r="G82" s="19"/>
      <c r="H82" s="19"/>
      <c r="I82" s="19"/>
      <c r="J82" s="19"/>
      <c r="K82" s="2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137"/>
      <c r="AC82" s="71"/>
      <c r="AD82" s="12"/>
      <c r="AE82" s="12"/>
      <c r="AF82" s="13"/>
      <c r="AG82" s="14"/>
      <c r="AH82" s="21">
        <f>B82</f>
        <v>27</v>
      </c>
      <c r="AI82" s="15"/>
      <c r="AJ82" s="2"/>
    </row>
    <row r="83" spans="1:40" ht="12.75" customHeight="1" x14ac:dyDescent="0.2">
      <c r="A83" s="24" t="s">
        <v>20</v>
      </c>
      <c r="C83" s="1">
        <v>25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5"/>
      <c r="Y83" s="25"/>
      <c r="Z83" s="25"/>
      <c r="AA83" s="25"/>
      <c r="AB83" s="101"/>
      <c r="AC83" s="25"/>
      <c r="AD83" s="2"/>
      <c r="AE83" s="2"/>
      <c r="AG83" s="14">
        <f>C83/B82</f>
        <v>0.92592592592592593</v>
      </c>
      <c r="AH83" s="21">
        <v>25</v>
      </c>
      <c r="AI83" s="27">
        <f t="shared" ref="AI83:AI88" si="9">AH83/AH82</f>
        <v>0.92592592592592593</v>
      </c>
      <c r="AJ83" s="2">
        <f t="shared" ref="AJ83:AJ88" si="10">100%-AI83</f>
        <v>7.407407407407407E-2</v>
      </c>
      <c r="AL83" s="29"/>
      <c r="AM83" s="8" t="s">
        <v>41</v>
      </c>
      <c r="AN83" s="8"/>
    </row>
    <row r="84" spans="1:40" ht="12.75" customHeight="1" x14ac:dyDescent="0.2">
      <c r="A84" s="24" t="s">
        <v>22</v>
      </c>
      <c r="D84" s="1">
        <v>23</v>
      </c>
      <c r="X84" s="25"/>
      <c r="Y84" s="25"/>
      <c r="Z84" s="25"/>
      <c r="AA84" s="25"/>
      <c r="AB84" s="101"/>
      <c r="AC84" s="25"/>
      <c r="AD84" s="2"/>
      <c r="AE84" s="2"/>
      <c r="AG84" s="2">
        <f>D84/C83</f>
        <v>0.92</v>
      </c>
      <c r="AH84" s="21">
        <v>24</v>
      </c>
      <c r="AI84" s="27">
        <f t="shared" si="9"/>
        <v>0.96</v>
      </c>
      <c r="AJ84" s="2">
        <f t="shared" si="10"/>
        <v>4.0000000000000036E-2</v>
      </c>
      <c r="AM84" s="17"/>
      <c r="AN84" s="17"/>
    </row>
    <row r="85" spans="1:40" ht="12.75" customHeight="1" x14ac:dyDescent="0.2">
      <c r="A85" s="24" t="s">
        <v>24</v>
      </c>
      <c r="E85" s="1">
        <v>20</v>
      </c>
      <c r="X85" s="25"/>
      <c r="Y85" s="25"/>
      <c r="Z85" s="25"/>
      <c r="AA85" s="25"/>
      <c r="AB85" s="101"/>
      <c r="AC85" s="25"/>
      <c r="AD85" s="2"/>
      <c r="AE85" s="2"/>
      <c r="AG85" s="2">
        <f>E85/D84</f>
        <v>0.86956521739130432</v>
      </c>
      <c r="AH85" s="21">
        <v>22</v>
      </c>
      <c r="AI85" s="27">
        <f t="shared" si="9"/>
        <v>0.91666666666666663</v>
      </c>
      <c r="AJ85" s="2">
        <f t="shared" si="10"/>
        <v>8.333333333333337E-2</v>
      </c>
      <c r="AL85" s="22" t="s">
        <v>13</v>
      </c>
      <c r="AM85" s="23" t="s">
        <v>12</v>
      </c>
      <c r="AN85" s="23" t="s">
        <v>14</v>
      </c>
    </row>
    <row r="86" spans="1:40" ht="12.75" customHeight="1" x14ac:dyDescent="0.2">
      <c r="A86" s="24" t="s">
        <v>25</v>
      </c>
      <c r="F86" s="1">
        <v>16</v>
      </c>
      <c r="X86" s="25"/>
      <c r="Y86" s="25"/>
      <c r="Z86" s="25"/>
      <c r="AA86" s="25"/>
      <c r="AB86" s="101"/>
      <c r="AC86" s="25"/>
      <c r="AD86" s="2"/>
      <c r="AE86" s="2"/>
      <c r="AG86" s="2">
        <f>F86/E85</f>
        <v>0.8</v>
      </c>
      <c r="AH86" s="21">
        <v>21</v>
      </c>
      <c r="AI86" s="27">
        <f t="shared" si="9"/>
        <v>0.95454545454545459</v>
      </c>
      <c r="AJ86" s="2">
        <f t="shared" si="10"/>
        <v>4.5454545454545414E-2</v>
      </c>
      <c r="AL86" s="22"/>
      <c r="AM86" s="23"/>
      <c r="AN86" s="23"/>
    </row>
    <row r="87" spans="1:40" ht="12.75" customHeight="1" x14ac:dyDescent="0.2">
      <c r="A87" s="24" t="s">
        <v>26</v>
      </c>
      <c r="G87" s="1">
        <v>16</v>
      </c>
      <c r="X87" s="25"/>
      <c r="Y87" s="25"/>
      <c r="Z87" s="25"/>
      <c r="AA87" s="25"/>
      <c r="AB87" s="101"/>
      <c r="AC87" s="25"/>
      <c r="AD87" s="2"/>
      <c r="AE87" s="2"/>
      <c r="AG87" s="2">
        <f>G87/F86</f>
        <v>1</v>
      </c>
      <c r="AH87" s="21">
        <v>19</v>
      </c>
      <c r="AI87" s="27">
        <f t="shared" si="9"/>
        <v>0.90476190476190477</v>
      </c>
      <c r="AJ87" s="2">
        <f t="shared" si="10"/>
        <v>9.5238095238095233E-2</v>
      </c>
      <c r="AL87" s="22"/>
      <c r="AM87" s="23"/>
      <c r="AN87" s="23"/>
    </row>
    <row r="88" spans="1:40" ht="12.75" customHeight="1" x14ac:dyDescent="0.2">
      <c r="A88" s="24" t="s">
        <v>27</v>
      </c>
      <c r="H88" s="1">
        <v>16</v>
      </c>
      <c r="X88" s="25"/>
      <c r="Y88" s="25"/>
      <c r="Z88" s="25"/>
      <c r="AA88" s="25"/>
      <c r="AB88" s="101"/>
      <c r="AC88" s="25"/>
      <c r="AD88" s="2"/>
      <c r="AE88" s="2"/>
      <c r="AG88" s="2">
        <f>H88/G87</f>
        <v>1</v>
      </c>
      <c r="AH88" s="21">
        <v>21</v>
      </c>
      <c r="AI88" s="27">
        <f t="shared" si="9"/>
        <v>1.1052631578947369</v>
      </c>
      <c r="AJ88" s="2">
        <f t="shared" si="10"/>
        <v>-0.10526315789473695</v>
      </c>
      <c r="AL88" s="22"/>
      <c r="AM88" s="23"/>
      <c r="AN88" s="23"/>
    </row>
    <row r="89" spans="1:40" ht="12.75" customHeight="1" x14ac:dyDescent="0.2">
      <c r="A89" s="24" t="s">
        <v>28</v>
      </c>
      <c r="H89" s="1">
        <v>1</v>
      </c>
      <c r="R89" s="1">
        <v>3</v>
      </c>
      <c r="T89" s="1">
        <v>13</v>
      </c>
      <c r="X89" s="25"/>
      <c r="Y89" s="25"/>
      <c r="Z89" s="25"/>
      <c r="AA89" s="25"/>
      <c r="AB89" s="101"/>
      <c r="AC89" s="25"/>
      <c r="AD89" s="2"/>
      <c r="AE89" s="2"/>
      <c r="AG89" s="2"/>
      <c r="AH89" s="21"/>
      <c r="AI89" s="27"/>
      <c r="AJ89" s="2"/>
      <c r="AL89" s="22"/>
      <c r="AM89" s="23"/>
      <c r="AN89" s="23"/>
    </row>
    <row r="90" spans="1:40" ht="12.75" customHeight="1" x14ac:dyDescent="0.2">
      <c r="A90" s="24" t="s">
        <v>29</v>
      </c>
      <c r="S90" s="1">
        <v>3</v>
      </c>
      <c r="T90" s="1">
        <v>3</v>
      </c>
      <c r="U90" s="1">
        <v>11</v>
      </c>
      <c r="X90" s="25"/>
      <c r="Y90" s="25"/>
      <c r="Z90" s="25"/>
      <c r="AA90" s="25">
        <v>3</v>
      </c>
      <c r="AB90" s="101">
        <v>10</v>
      </c>
      <c r="AC90" s="25">
        <f>SUM(X90:AB90)</f>
        <v>13</v>
      </c>
      <c r="AD90" s="2"/>
      <c r="AE90" s="2"/>
      <c r="AG90" s="2"/>
      <c r="AH90" s="21"/>
      <c r="AI90" s="27"/>
      <c r="AJ90" s="2"/>
      <c r="AL90" s="22"/>
      <c r="AM90" s="23"/>
      <c r="AN90" s="23"/>
    </row>
    <row r="91" spans="1:40" ht="12.75" customHeight="1" x14ac:dyDescent="0.2">
      <c r="A91" s="24" t="s">
        <v>35</v>
      </c>
      <c r="S91" s="1">
        <v>3</v>
      </c>
      <c r="T91" s="1">
        <v>2</v>
      </c>
      <c r="X91" s="25"/>
      <c r="Y91" s="25"/>
      <c r="Z91" s="25"/>
      <c r="AA91" s="25"/>
      <c r="AB91" s="101"/>
      <c r="AC91" s="25"/>
      <c r="AD91" s="2"/>
      <c r="AE91" s="2"/>
      <c r="AG91" s="2"/>
      <c r="AH91" s="21"/>
      <c r="AI91" s="27"/>
      <c r="AJ91" s="2"/>
      <c r="AL91" s="22"/>
      <c r="AM91" s="23"/>
      <c r="AN91" s="23"/>
    </row>
    <row r="92" spans="1:40" ht="12.75" customHeight="1" x14ac:dyDescent="0.2">
      <c r="A92" s="24" t="s">
        <v>36</v>
      </c>
      <c r="H92" s="1">
        <v>1</v>
      </c>
      <c r="S92" s="1">
        <v>1</v>
      </c>
      <c r="T92" s="1">
        <v>1</v>
      </c>
      <c r="X92" s="25"/>
      <c r="Y92" s="25"/>
      <c r="Z92" s="25"/>
      <c r="AA92" s="25"/>
      <c r="AB92" s="101"/>
      <c r="AC92" s="25"/>
      <c r="AD92" s="2"/>
      <c r="AE92" s="2"/>
      <c r="AG92" s="2"/>
      <c r="AH92" s="21"/>
      <c r="AI92" s="27"/>
      <c r="AJ92" s="2"/>
      <c r="AL92" s="22"/>
      <c r="AM92" s="23"/>
      <c r="AN92" s="23"/>
    </row>
    <row r="93" spans="1:40" ht="12.75" customHeight="1" x14ac:dyDescent="0.2">
      <c r="A93" s="24" t="s">
        <v>42</v>
      </c>
      <c r="R93" s="1">
        <v>2</v>
      </c>
      <c r="X93" s="25"/>
      <c r="Y93" s="25"/>
      <c r="Z93" s="25"/>
      <c r="AA93" s="25">
        <v>2</v>
      </c>
      <c r="AB93" s="101"/>
      <c r="AC93" s="25">
        <f>SUM(X93:AB93)</f>
        <v>2</v>
      </c>
      <c r="AD93" s="2"/>
      <c r="AE93" s="2"/>
      <c r="AG93" s="2"/>
      <c r="AH93" s="21"/>
      <c r="AI93" s="27"/>
      <c r="AJ93" s="2"/>
      <c r="AL93" s="22"/>
      <c r="AM93" s="23"/>
      <c r="AN93" s="23"/>
    </row>
    <row r="94" spans="1:40" ht="12.75" customHeight="1" x14ac:dyDescent="0.2">
      <c r="A94" s="24" t="s">
        <v>49</v>
      </c>
      <c r="H94" s="1">
        <v>1</v>
      </c>
      <c r="X94" s="25"/>
      <c r="Y94" s="25"/>
      <c r="Z94" s="25"/>
      <c r="AA94" s="25"/>
      <c r="AB94" s="101"/>
      <c r="AC94" s="25"/>
      <c r="AD94" s="2"/>
      <c r="AE94" s="2"/>
      <c r="AG94" s="2"/>
      <c r="AH94" s="21"/>
      <c r="AI94" s="27"/>
      <c r="AJ94" s="2"/>
      <c r="AL94" s="22"/>
      <c r="AM94" s="23"/>
      <c r="AN94" s="23"/>
    </row>
    <row r="95" spans="1:40" ht="12.75" customHeight="1" x14ac:dyDescent="0.2">
      <c r="AC95" s="1">
        <f>SUM(AC90:AC93)</f>
        <v>15</v>
      </c>
      <c r="AD95" s="2">
        <f>AC90/B82</f>
        <v>0.48148148148148145</v>
      </c>
      <c r="AE95" s="2">
        <f>AC95/B82</f>
        <v>0.55555555555555558</v>
      </c>
      <c r="AF95" s="2">
        <f>AE95-AD95</f>
        <v>7.4074074074074125E-2</v>
      </c>
      <c r="AG95" s="2"/>
      <c r="AL95" s="28" t="s">
        <v>15</v>
      </c>
      <c r="AM95" s="2">
        <f>AJ19</f>
        <v>0.17647058823529416</v>
      </c>
      <c r="AN95" s="2">
        <f>AJ36</f>
        <v>0.26086956521739135</v>
      </c>
    </row>
    <row r="96" spans="1:40" ht="12.75" customHeight="1" x14ac:dyDescent="0.3">
      <c r="A96" s="3" t="s">
        <v>43</v>
      </c>
      <c r="AD96" s="2"/>
      <c r="AE96" s="2"/>
      <c r="AG96" s="2"/>
      <c r="AL96" s="28" t="s">
        <v>17</v>
      </c>
      <c r="AM96" s="2">
        <f>AJ24</f>
        <v>0.18518518518518523</v>
      </c>
    </row>
    <row r="97" spans="1:40" ht="25.5" customHeight="1" x14ac:dyDescent="0.2">
      <c r="B97" s="170" t="s">
        <v>1</v>
      </c>
      <c r="C97" s="171"/>
      <c r="D97" s="171"/>
      <c r="E97" s="171"/>
      <c r="F97" s="171"/>
      <c r="G97" s="171"/>
      <c r="H97" s="171"/>
      <c r="I97" s="171"/>
      <c r="J97" s="171"/>
      <c r="AD97" s="4" t="s">
        <v>2</v>
      </c>
      <c r="AE97" s="4" t="s">
        <v>3</v>
      </c>
      <c r="AF97" s="5" t="s">
        <v>4</v>
      </c>
      <c r="AG97" s="4" t="s">
        <v>5</v>
      </c>
      <c r="AH97" s="6" t="s">
        <v>6</v>
      </c>
      <c r="AI97" s="6" t="s">
        <v>7</v>
      </c>
      <c r="AJ97" s="7" t="s">
        <v>8</v>
      </c>
      <c r="AL97" s="28" t="s">
        <v>21</v>
      </c>
    </row>
    <row r="98" spans="1:40" ht="12.75" customHeight="1" x14ac:dyDescent="0.2">
      <c r="B98" s="72"/>
      <c r="C98" s="72"/>
      <c r="D98" s="72"/>
      <c r="E98" s="72"/>
      <c r="F98" s="72"/>
      <c r="G98" s="72"/>
      <c r="H98" s="72"/>
      <c r="I98" s="72"/>
      <c r="J98" s="72"/>
      <c r="AD98" s="73"/>
      <c r="AE98" s="73"/>
      <c r="AF98" s="74"/>
      <c r="AG98" s="75"/>
      <c r="AH98" s="6"/>
      <c r="AI98" s="6"/>
      <c r="AJ98" s="7"/>
      <c r="AL98" s="28"/>
    </row>
    <row r="99" spans="1:40" ht="12.75" customHeight="1" x14ac:dyDescent="0.2">
      <c r="B99" s="72"/>
      <c r="C99" s="72"/>
      <c r="D99" s="72"/>
      <c r="E99" s="72"/>
      <c r="F99" s="72"/>
      <c r="G99" s="72"/>
      <c r="H99" s="72"/>
      <c r="I99" s="72"/>
      <c r="J99" s="72"/>
      <c r="AD99" s="73"/>
      <c r="AE99" s="73"/>
      <c r="AF99" s="74"/>
      <c r="AG99" s="75"/>
      <c r="AH99" s="6"/>
      <c r="AI99" s="6"/>
      <c r="AJ99" s="7"/>
      <c r="AL99" s="28"/>
    </row>
    <row r="100" spans="1:40" ht="12.75" customHeight="1" x14ac:dyDescent="0.2">
      <c r="A100" s="9" t="s">
        <v>9</v>
      </c>
      <c r="B100" s="10">
        <v>1</v>
      </c>
      <c r="C100" s="10">
        <v>2</v>
      </c>
      <c r="D100" s="10">
        <v>3</v>
      </c>
      <c r="E100" s="10">
        <v>4</v>
      </c>
      <c r="F100" s="10">
        <v>5</v>
      </c>
      <c r="G100" s="10">
        <v>6</v>
      </c>
      <c r="H100" s="10">
        <v>7</v>
      </c>
      <c r="I100" s="10">
        <v>8</v>
      </c>
      <c r="J100" s="10">
        <v>9</v>
      </c>
      <c r="K100" s="11" t="s">
        <v>10</v>
      </c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136"/>
      <c r="AC100" s="70"/>
      <c r="AD100" s="12"/>
      <c r="AE100" s="12"/>
      <c r="AF100" s="13"/>
      <c r="AG100" s="14"/>
      <c r="AH100" s="15"/>
      <c r="AI100" s="15"/>
      <c r="AJ100" s="2"/>
      <c r="AL100" s="28" t="s">
        <v>23</v>
      </c>
    </row>
    <row r="101" spans="1:40" ht="12.75" customHeight="1" x14ac:dyDescent="0.2">
      <c r="A101" s="24" t="s">
        <v>20</v>
      </c>
      <c r="B101" s="19">
        <v>7</v>
      </c>
      <c r="C101" s="19"/>
      <c r="D101" s="19"/>
      <c r="E101" s="19"/>
      <c r="F101" s="19"/>
      <c r="G101" s="19"/>
      <c r="H101" s="19"/>
      <c r="I101" s="19"/>
      <c r="J101" s="19"/>
      <c r="K101" s="20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137"/>
      <c r="AC101" s="71"/>
      <c r="AD101" s="12"/>
      <c r="AE101" s="12"/>
      <c r="AF101" s="13"/>
      <c r="AG101" s="14"/>
      <c r="AH101" s="21">
        <f>B101</f>
        <v>7</v>
      </c>
      <c r="AI101" s="15"/>
      <c r="AJ101" s="2"/>
      <c r="AL101" s="28" t="s">
        <v>31</v>
      </c>
    </row>
    <row r="102" spans="1:40" ht="12.75" customHeight="1" x14ac:dyDescent="0.2">
      <c r="A102" s="24" t="s">
        <v>22</v>
      </c>
      <c r="C102" s="1">
        <v>4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5"/>
      <c r="Y102" s="25"/>
      <c r="Z102" s="25"/>
      <c r="AA102" s="25"/>
      <c r="AB102" s="101"/>
      <c r="AC102" s="25"/>
      <c r="AD102" s="2"/>
      <c r="AE102" s="2"/>
      <c r="AG102" s="14">
        <f>C102/B101</f>
        <v>0.5714285714285714</v>
      </c>
      <c r="AH102" s="26">
        <v>4</v>
      </c>
      <c r="AI102" s="27">
        <f t="shared" ref="AI102:AI107" si="11">AH102/AH101</f>
        <v>0.5714285714285714</v>
      </c>
      <c r="AJ102" s="2">
        <f t="shared" ref="AJ102:AJ107" si="12">100%-AI102</f>
        <v>0.4285714285714286</v>
      </c>
      <c r="AL102" s="18" t="s">
        <v>32</v>
      </c>
    </row>
    <row r="103" spans="1:40" ht="12.75" customHeight="1" x14ac:dyDescent="0.2">
      <c r="A103" s="24" t="s">
        <v>24</v>
      </c>
      <c r="D103" s="1">
        <v>4</v>
      </c>
      <c r="X103" s="25"/>
      <c r="Y103" s="25"/>
      <c r="Z103" s="25"/>
      <c r="AA103" s="25"/>
      <c r="AB103" s="101"/>
      <c r="AC103" s="25"/>
      <c r="AD103" s="2"/>
      <c r="AE103" s="2"/>
      <c r="AG103" s="2">
        <f>D103/C102</f>
        <v>1</v>
      </c>
      <c r="AH103" s="26">
        <v>4</v>
      </c>
      <c r="AI103" s="27">
        <f t="shared" si="11"/>
        <v>1</v>
      </c>
      <c r="AJ103" s="2">
        <f t="shared" si="12"/>
        <v>0</v>
      </c>
      <c r="AL103" s="18" t="s">
        <v>33</v>
      </c>
    </row>
    <row r="104" spans="1:40" ht="12.75" customHeight="1" x14ac:dyDescent="0.2">
      <c r="A104" s="24" t="s">
        <v>25</v>
      </c>
      <c r="E104" s="1">
        <v>4</v>
      </c>
      <c r="X104" s="25"/>
      <c r="Y104" s="25"/>
      <c r="Z104" s="25"/>
      <c r="AA104" s="25"/>
      <c r="AB104" s="101"/>
      <c r="AC104" s="25"/>
      <c r="AD104" s="2"/>
      <c r="AE104" s="2"/>
      <c r="AG104" s="2">
        <f>E104/D103</f>
        <v>1</v>
      </c>
      <c r="AH104" s="26">
        <v>4</v>
      </c>
      <c r="AI104" s="27">
        <f t="shared" si="11"/>
        <v>1</v>
      </c>
      <c r="AJ104" s="2">
        <f t="shared" si="12"/>
        <v>0</v>
      </c>
      <c r="AL104" s="18"/>
    </row>
    <row r="105" spans="1:40" ht="12.75" customHeight="1" x14ac:dyDescent="0.2">
      <c r="A105" s="24" t="s">
        <v>26</v>
      </c>
      <c r="F105" s="1">
        <v>4</v>
      </c>
      <c r="X105" s="25"/>
      <c r="Y105" s="25"/>
      <c r="Z105" s="25"/>
      <c r="AA105" s="25"/>
      <c r="AB105" s="101"/>
      <c r="AC105" s="25"/>
      <c r="AD105" s="2"/>
      <c r="AE105" s="2"/>
      <c r="AG105" s="2">
        <f>F105/E104</f>
        <v>1</v>
      </c>
      <c r="AH105" s="26">
        <v>4</v>
      </c>
      <c r="AI105" s="27">
        <f t="shared" si="11"/>
        <v>1</v>
      </c>
      <c r="AJ105" s="2">
        <f t="shared" si="12"/>
        <v>0</v>
      </c>
      <c r="AL105" s="18"/>
    </row>
    <row r="106" spans="1:40" ht="12.75" customHeight="1" x14ac:dyDescent="0.2">
      <c r="A106" s="24" t="s">
        <v>27</v>
      </c>
      <c r="G106" s="1">
        <v>4</v>
      </c>
      <c r="X106" s="25"/>
      <c r="Y106" s="25"/>
      <c r="Z106" s="25"/>
      <c r="AA106" s="25"/>
      <c r="AB106" s="101"/>
      <c r="AC106" s="25"/>
      <c r="AD106" s="2"/>
      <c r="AE106" s="2"/>
      <c r="AG106" s="2">
        <f>G106/F105</f>
        <v>1</v>
      </c>
      <c r="AH106" s="26">
        <v>4</v>
      </c>
      <c r="AI106" s="27">
        <f t="shared" si="11"/>
        <v>1</v>
      </c>
      <c r="AJ106" s="2">
        <f t="shared" si="12"/>
        <v>0</v>
      </c>
      <c r="AL106" s="18"/>
    </row>
    <row r="107" spans="1:40" ht="12.75" customHeight="1" x14ac:dyDescent="0.2">
      <c r="A107" s="24" t="s">
        <v>28</v>
      </c>
      <c r="H107" s="1">
        <v>4</v>
      </c>
      <c r="X107" s="25"/>
      <c r="Y107" s="25"/>
      <c r="Z107" s="25"/>
      <c r="AA107" s="25"/>
      <c r="AB107" s="101"/>
      <c r="AC107" s="25"/>
      <c r="AD107" s="2"/>
      <c r="AE107" s="2"/>
      <c r="AG107" s="2">
        <f>H107/G106</f>
        <v>1</v>
      </c>
      <c r="AH107" s="26">
        <v>4</v>
      </c>
      <c r="AI107" s="27">
        <f t="shared" si="11"/>
        <v>1</v>
      </c>
      <c r="AJ107" s="2">
        <f t="shared" si="12"/>
        <v>0</v>
      </c>
      <c r="AL107" s="18"/>
    </row>
    <row r="108" spans="1:40" ht="12.75" customHeight="1" x14ac:dyDescent="0.2">
      <c r="A108" s="24" t="s">
        <v>29</v>
      </c>
      <c r="I108" s="1">
        <v>4</v>
      </c>
      <c r="R108" s="1">
        <v>2</v>
      </c>
      <c r="T108" s="1">
        <v>2</v>
      </c>
      <c r="X108" s="25"/>
      <c r="Y108" s="25"/>
      <c r="Z108" s="25"/>
      <c r="AA108" s="25"/>
      <c r="AB108" s="101"/>
      <c r="AC108" s="25"/>
      <c r="AD108" s="2"/>
      <c r="AE108" s="2"/>
      <c r="AG108" s="2"/>
      <c r="AH108" s="26"/>
      <c r="AI108" s="27"/>
      <c r="AJ108" s="2"/>
      <c r="AL108" s="18"/>
    </row>
    <row r="109" spans="1:40" ht="12.75" customHeight="1" x14ac:dyDescent="0.2">
      <c r="A109" s="24" t="s">
        <v>35</v>
      </c>
      <c r="S109" s="1">
        <v>2</v>
      </c>
      <c r="U109" s="1">
        <v>2</v>
      </c>
      <c r="X109" s="25"/>
      <c r="Y109" s="25"/>
      <c r="Z109" s="25"/>
      <c r="AA109" s="25">
        <v>2</v>
      </c>
      <c r="AB109" s="101">
        <v>2</v>
      </c>
      <c r="AC109" s="25">
        <f>SUM(X109:AB109)</f>
        <v>4</v>
      </c>
      <c r="AD109" s="2"/>
      <c r="AE109" s="2"/>
      <c r="AG109" s="2"/>
      <c r="AH109" s="26"/>
      <c r="AI109" s="27"/>
      <c r="AJ109" s="2"/>
      <c r="AL109" s="18"/>
    </row>
    <row r="110" spans="1:40" ht="12.75" customHeight="1" x14ac:dyDescent="0.2">
      <c r="A110" s="24" t="s">
        <v>36</v>
      </c>
      <c r="X110" s="25"/>
      <c r="Y110" s="25"/>
      <c r="Z110" s="25"/>
      <c r="AA110" s="25"/>
      <c r="AB110" s="101"/>
      <c r="AC110" s="25"/>
      <c r="AD110" s="2"/>
      <c r="AE110" s="2"/>
      <c r="AG110" s="2"/>
      <c r="AH110" s="26"/>
      <c r="AI110" s="27"/>
      <c r="AJ110" s="2"/>
      <c r="AL110" s="18"/>
    </row>
    <row r="111" spans="1:40" ht="12.75" customHeight="1" x14ac:dyDescent="0.2">
      <c r="A111" s="24" t="s">
        <v>42</v>
      </c>
      <c r="X111" s="25"/>
      <c r="Y111" s="25"/>
      <c r="Z111" s="25"/>
      <c r="AA111" s="25"/>
      <c r="AB111" s="101"/>
      <c r="AC111" s="25"/>
      <c r="AD111" s="2"/>
      <c r="AE111" s="2"/>
      <c r="AG111" s="2"/>
      <c r="AH111" s="26"/>
      <c r="AI111" s="27"/>
      <c r="AJ111" s="2"/>
      <c r="AL111" s="18"/>
    </row>
    <row r="112" spans="1:40" ht="12.75" customHeight="1" x14ac:dyDescent="0.2">
      <c r="AC112" s="1">
        <f>SUM(AC109)</f>
        <v>4</v>
      </c>
      <c r="AD112" s="2">
        <f>AC109/B101</f>
        <v>0.5714285714285714</v>
      </c>
      <c r="AE112" s="2">
        <f>AC112/B101</f>
        <v>0.5714285714285714</v>
      </c>
      <c r="AF112" s="2">
        <f>AE112-AD112</f>
        <v>0</v>
      </c>
      <c r="AG112" s="2"/>
      <c r="AL112" s="18" t="s">
        <v>34</v>
      </c>
      <c r="AM112" s="30"/>
      <c r="AN112" s="30"/>
    </row>
    <row r="113" spans="1:50" ht="12.75" customHeight="1" x14ac:dyDescent="0.3">
      <c r="A113" s="3" t="s">
        <v>44</v>
      </c>
      <c r="AD113" s="2"/>
      <c r="AE113" s="2"/>
      <c r="AG113" s="2"/>
      <c r="AL113" s="33"/>
      <c r="AM113" s="31"/>
      <c r="AN113" s="31"/>
    </row>
    <row r="114" spans="1:50" ht="25.5" customHeight="1" x14ac:dyDescent="0.2">
      <c r="B114" s="170" t="s">
        <v>1</v>
      </c>
      <c r="C114" s="171"/>
      <c r="D114" s="171"/>
      <c r="E114" s="171"/>
      <c r="F114" s="171"/>
      <c r="G114" s="171"/>
      <c r="H114" s="171"/>
      <c r="I114" s="171"/>
      <c r="J114" s="171"/>
      <c r="AD114" s="4" t="s">
        <v>2</v>
      </c>
      <c r="AE114" s="4" t="s">
        <v>3</v>
      </c>
      <c r="AF114" s="5" t="s">
        <v>4</v>
      </c>
      <c r="AG114" s="4" t="s">
        <v>5</v>
      </c>
      <c r="AH114" s="6" t="s">
        <v>6</v>
      </c>
      <c r="AI114" s="6" t="s">
        <v>7</v>
      </c>
      <c r="AJ114" s="7" t="s">
        <v>8</v>
      </c>
      <c r="AL114" s="24"/>
      <c r="AM114" s="31"/>
      <c r="AN114" s="31"/>
    </row>
    <row r="115" spans="1:50" ht="12.75" customHeight="1" x14ac:dyDescent="0.2">
      <c r="A115" s="9" t="s">
        <v>9</v>
      </c>
      <c r="B115" s="10">
        <v>1</v>
      </c>
      <c r="C115" s="10">
        <v>2</v>
      </c>
      <c r="D115" s="10">
        <v>3</v>
      </c>
      <c r="E115" s="10">
        <v>4</v>
      </c>
      <c r="F115" s="10">
        <v>5</v>
      </c>
      <c r="G115" s="10">
        <v>6</v>
      </c>
      <c r="H115" s="10">
        <v>7</v>
      </c>
      <c r="I115" s="10">
        <v>8</v>
      </c>
      <c r="J115" s="10">
        <v>9</v>
      </c>
      <c r="K115" s="11" t="s">
        <v>10</v>
      </c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136"/>
      <c r="AC115" s="70"/>
      <c r="AD115" s="12"/>
      <c r="AE115" s="12"/>
      <c r="AF115" s="13"/>
      <c r="AG115" s="14"/>
      <c r="AH115" s="15"/>
      <c r="AI115" s="15"/>
      <c r="AJ115" s="2"/>
      <c r="AL115" s="24"/>
      <c r="AM115" s="31"/>
      <c r="AN115" s="31"/>
    </row>
    <row r="116" spans="1:50" ht="12.75" customHeight="1" x14ac:dyDescent="0.2">
      <c r="A116" s="24" t="s">
        <v>22</v>
      </c>
      <c r="B116" s="19">
        <v>18</v>
      </c>
      <c r="C116" s="19"/>
      <c r="D116" s="19"/>
      <c r="E116" s="19"/>
      <c r="F116" s="19"/>
      <c r="G116" s="19"/>
      <c r="H116" s="19"/>
      <c r="I116" s="19"/>
      <c r="J116" s="19"/>
      <c r="K116" s="20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137"/>
      <c r="AC116" s="71"/>
      <c r="AD116" s="12"/>
      <c r="AE116" s="12"/>
      <c r="AF116" s="13"/>
      <c r="AG116" s="14"/>
      <c r="AH116" s="21">
        <f>B116</f>
        <v>18</v>
      </c>
      <c r="AI116" s="15"/>
      <c r="AJ116" s="2"/>
      <c r="AL116" s="1"/>
      <c r="AM116" s="8" t="s">
        <v>45</v>
      </c>
      <c r="AN116" s="32"/>
    </row>
    <row r="117" spans="1:50" ht="12.75" customHeight="1" x14ac:dyDescent="0.2">
      <c r="A117" s="24" t="s">
        <v>24</v>
      </c>
      <c r="C117" s="1">
        <v>14</v>
      </c>
      <c r="X117" s="25"/>
      <c r="Y117" s="25"/>
      <c r="Z117" s="25"/>
      <c r="AA117" s="25"/>
      <c r="AB117" s="101"/>
      <c r="AC117" s="25"/>
      <c r="AD117" s="2"/>
      <c r="AE117" s="2"/>
      <c r="AG117" s="2">
        <f>C117/B116</f>
        <v>0.77777777777777779</v>
      </c>
      <c r="AH117" s="21">
        <v>14</v>
      </c>
      <c r="AI117" s="27">
        <f t="shared" ref="AI117:AI122" si="13">AH117/AH116</f>
        <v>0.77777777777777779</v>
      </c>
      <c r="AJ117" s="2">
        <f t="shared" ref="AJ117:AJ122" si="14">100%-AI117</f>
        <v>0.22222222222222221</v>
      </c>
      <c r="AL117" s="35" t="s">
        <v>13</v>
      </c>
      <c r="AM117" s="76" t="s">
        <v>12</v>
      </c>
      <c r="AN117" s="76" t="s">
        <v>14</v>
      </c>
      <c r="AO117" s="76" t="s">
        <v>16</v>
      </c>
      <c r="AP117" s="76" t="s">
        <v>18</v>
      </c>
      <c r="AQ117" s="76" t="s">
        <v>19</v>
      </c>
      <c r="AR117" s="76" t="s">
        <v>20</v>
      </c>
      <c r="AS117" s="36" t="s">
        <v>22</v>
      </c>
      <c r="AT117" s="36" t="s">
        <v>25</v>
      </c>
      <c r="AU117" s="36" t="s">
        <v>26</v>
      </c>
      <c r="AV117" s="36" t="s">
        <v>27</v>
      </c>
      <c r="AW117" s="36" t="s">
        <v>29</v>
      </c>
      <c r="AX117" s="36" t="s">
        <v>36</v>
      </c>
    </row>
    <row r="118" spans="1:50" ht="12.75" customHeight="1" x14ac:dyDescent="0.3">
      <c r="A118" s="24" t="s">
        <v>25</v>
      </c>
      <c r="D118" s="1">
        <v>12</v>
      </c>
      <c r="X118" s="25"/>
      <c r="Y118" s="25"/>
      <c r="Z118" s="25"/>
      <c r="AA118" s="25"/>
      <c r="AB118" s="101"/>
      <c r="AC118" s="25"/>
      <c r="AD118" s="2"/>
      <c r="AE118" s="2"/>
      <c r="AG118" s="2">
        <f>D118/C117</f>
        <v>0.8571428571428571</v>
      </c>
      <c r="AH118" s="21">
        <v>12</v>
      </c>
      <c r="AI118" s="27">
        <f t="shared" si="13"/>
        <v>0.8571428571428571</v>
      </c>
      <c r="AJ118" s="2">
        <f t="shared" si="14"/>
        <v>0.1428571428571429</v>
      </c>
      <c r="AL118" s="37" t="s">
        <v>15</v>
      </c>
      <c r="AM118" s="38">
        <f>AH20/AH18</f>
        <v>0.78431372549019607</v>
      </c>
      <c r="AN118" s="38">
        <f>AH37/AH35</f>
        <v>0.73913043478260865</v>
      </c>
      <c r="AO118" s="38">
        <f>AH52/AH50</f>
        <v>0.65909090909090906</v>
      </c>
      <c r="AP118" s="38">
        <f>AH66/AH64</f>
        <v>0.83333333333333337</v>
      </c>
      <c r="AQ118" s="38">
        <f>AH84/AH82</f>
        <v>0.88888888888888884</v>
      </c>
      <c r="AR118" s="38">
        <f>AH103/AH101</f>
        <v>0.5714285714285714</v>
      </c>
      <c r="AS118" s="38">
        <f>AH118/AH116</f>
        <v>0.66666666666666663</v>
      </c>
      <c r="AT118" s="38">
        <f>AH140/AH138</f>
        <v>0.52173913043478259</v>
      </c>
      <c r="AU118" s="38">
        <f>AH154/AH152</f>
        <v>0.5</v>
      </c>
      <c r="AV118" s="38">
        <f>AH169/AH167</f>
        <v>0.69565217391304346</v>
      </c>
      <c r="AW118" s="38">
        <f>AH184/AH182</f>
        <v>0.66666666666666663</v>
      </c>
      <c r="AX118" s="38">
        <f>AH208/AH206</f>
        <v>0.90322580645161288</v>
      </c>
    </row>
    <row r="119" spans="1:50" ht="12.75" customHeight="1" x14ac:dyDescent="0.2">
      <c r="A119" s="24" t="s">
        <v>26</v>
      </c>
      <c r="E119" s="1">
        <v>12</v>
      </c>
      <c r="X119" s="25"/>
      <c r="Y119" s="25"/>
      <c r="Z119" s="25"/>
      <c r="AA119" s="25"/>
      <c r="AB119" s="101"/>
      <c r="AC119" s="25"/>
      <c r="AD119" s="2"/>
      <c r="AE119" s="2"/>
      <c r="AG119" s="2">
        <f>E119/D118</f>
        <v>1</v>
      </c>
      <c r="AH119" s="21">
        <v>12</v>
      </c>
      <c r="AI119" s="27">
        <f t="shared" si="13"/>
        <v>1</v>
      </c>
      <c r="AJ119" s="2">
        <f t="shared" si="14"/>
        <v>0</v>
      </c>
    </row>
    <row r="120" spans="1:50" ht="12.75" customHeight="1" x14ac:dyDescent="0.2">
      <c r="A120" s="24" t="s">
        <v>27</v>
      </c>
      <c r="F120" s="1">
        <v>11</v>
      </c>
      <c r="X120" s="25"/>
      <c r="Y120" s="25"/>
      <c r="Z120" s="25"/>
      <c r="AA120" s="25"/>
      <c r="AB120" s="101"/>
      <c r="AC120" s="25"/>
      <c r="AD120" s="2"/>
      <c r="AE120" s="2"/>
      <c r="AG120" s="2">
        <f>F120/E119</f>
        <v>0.91666666666666663</v>
      </c>
      <c r="AH120" s="21">
        <v>11</v>
      </c>
      <c r="AI120" s="27">
        <f t="shared" si="13"/>
        <v>0.91666666666666663</v>
      </c>
      <c r="AJ120" s="2">
        <f t="shared" si="14"/>
        <v>8.333333333333337E-2</v>
      </c>
    </row>
    <row r="121" spans="1:50" ht="12.75" customHeight="1" x14ac:dyDescent="0.2">
      <c r="A121" s="24" t="s">
        <v>28</v>
      </c>
      <c r="G121" s="1">
        <v>11</v>
      </c>
      <c r="X121" s="25"/>
      <c r="Y121" s="25"/>
      <c r="Z121" s="25"/>
      <c r="AA121" s="25"/>
      <c r="AB121" s="101"/>
      <c r="AC121" s="25"/>
      <c r="AD121" s="2"/>
      <c r="AE121" s="2"/>
      <c r="AG121" s="2">
        <f>G121/F120</f>
        <v>1</v>
      </c>
      <c r="AH121" s="21">
        <v>11</v>
      </c>
      <c r="AI121" s="27">
        <f t="shared" si="13"/>
        <v>1</v>
      </c>
      <c r="AJ121" s="2">
        <f t="shared" si="14"/>
        <v>0</v>
      </c>
    </row>
    <row r="122" spans="1:50" ht="12.75" customHeight="1" x14ac:dyDescent="0.2">
      <c r="A122" s="24" t="s">
        <v>29</v>
      </c>
      <c r="H122" s="1">
        <v>11</v>
      </c>
      <c r="X122" s="25"/>
      <c r="Y122" s="25"/>
      <c r="Z122" s="25"/>
      <c r="AA122" s="25"/>
      <c r="AB122" s="101"/>
      <c r="AC122" s="25"/>
      <c r="AD122" s="2"/>
      <c r="AE122" s="2"/>
      <c r="AG122" s="2">
        <f>H122/G121</f>
        <v>1</v>
      </c>
      <c r="AH122" s="21">
        <v>12</v>
      </c>
      <c r="AI122" s="27">
        <f t="shared" si="13"/>
        <v>1.0909090909090908</v>
      </c>
      <c r="AJ122" s="2">
        <f t="shared" si="14"/>
        <v>-9.0909090909090828E-2</v>
      </c>
    </row>
    <row r="123" spans="1:50" ht="12.75" customHeight="1" x14ac:dyDescent="0.2">
      <c r="A123" s="24" t="s">
        <v>35</v>
      </c>
      <c r="R123" s="1">
        <v>2</v>
      </c>
      <c r="T123" s="1">
        <v>2</v>
      </c>
      <c r="X123" s="25"/>
      <c r="Y123" s="25"/>
      <c r="Z123" s="25"/>
      <c r="AA123" s="25"/>
      <c r="AB123" s="101"/>
      <c r="AC123" s="25"/>
      <c r="AD123" s="2"/>
      <c r="AE123" s="2"/>
      <c r="AG123" s="2"/>
      <c r="AH123" s="21"/>
      <c r="AI123" s="27"/>
      <c r="AJ123" s="2"/>
    </row>
    <row r="124" spans="1:50" ht="12.75" customHeight="1" x14ac:dyDescent="0.2">
      <c r="A124" s="24" t="s">
        <v>36</v>
      </c>
      <c r="S124" s="1">
        <v>2</v>
      </c>
      <c r="U124" s="1">
        <v>8</v>
      </c>
      <c r="X124" s="25"/>
      <c r="Y124" s="25"/>
      <c r="Z124" s="25"/>
      <c r="AA124" s="25">
        <v>2</v>
      </c>
      <c r="AB124" s="101">
        <v>7</v>
      </c>
      <c r="AC124" s="25">
        <f>SUM(X124:AB124)</f>
        <v>9</v>
      </c>
      <c r="AD124" s="2"/>
      <c r="AE124" s="2"/>
      <c r="AG124" s="2"/>
      <c r="AH124" s="21"/>
      <c r="AI124" s="27"/>
      <c r="AJ124" s="2"/>
    </row>
    <row r="125" spans="1:50" ht="12.75" customHeight="1" x14ac:dyDescent="0.2">
      <c r="A125" s="24" t="s">
        <v>42</v>
      </c>
      <c r="X125" s="25"/>
      <c r="Y125" s="25"/>
      <c r="Z125" s="25"/>
      <c r="AA125" s="25"/>
      <c r="AB125" s="101"/>
      <c r="AC125" s="25"/>
      <c r="AD125" s="2"/>
      <c r="AE125" s="2"/>
      <c r="AG125" s="2"/>
      <c r="AH125" s="21"/>
      <c r="AI125" s="27"/>
      <c r="AJ125" s="2"/>
    </row>
    <row r="126" spans="1:50" ht="12.75" customHeight="1" x14ac:dyDescent="0.2">
      <c r="AC126" s="1">
        <f>SUM(AC124)</f>
        <v>9</v>
      </c>
      <c r="AD126" s="2">
        <f>AC124/B116</f>
        <v>0.5</v>
      </c>
      <c r="AE126" s="2">
        <f>AC126/B116</f>
        <v>0.5</v>
      </c>
      <c r="AF126" s="2">
        <f>AE126-AD126</f>
        <v>0</v>
      </c>
      <c r="AG126" s="2"/>
    </row>
    <row r="127" spans="1:50" ht="12.75" customHeight="1" x14ac:dyDescent="0.3">
      <c r="A127" s="3" t="s">
        <v>46</v>
      </c>
      <c r="D127" s="34" t="s">
        <v>47</v>
      </c>
      <c r="AD127" s="2"/>
      <c r="AE127" s="2"/>
      <c r="AG127" s="2"/>
    </row>
    <row r="128" spans="1:50" ht="12.75" customHeight="1" x14ac:dyDescent="0.2">
      <c r="A128" s="1"/>
      <c r="B128" s="176"/>
      <c r="C128" s="173"/>
      <c r="D128" s="173"/>
      <c r="E128" s="173"/>
      <c r="F128" s="173"/>
      <c r="G128" s="173"/>
      <c r="H128" s="173"/>
      <c r="I128" s="173"/>
      <c r="J128" s="17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97"/>
      <c r="AC128" s="1"/>
      <c r="AD128" s="7"/>
      <c r="AE128" s="7"/>
      <c r="AF128" s="77"/>
      <c r="AG128" s="7"/>
      <c r="AH128" s="6"/>
      <c r="AI128" s="6"/>
      <c r="AJ128" s="7"/>
    </row>
    <row r="129" spans="1:36" ht="12.75" customHeight="1" x14ac:dyDescent="0.2">
      <c r="A129" s="29"/>
      <c r="B129" s="1"/>
      <c r="C129" s="1"/>
      <c r="D129" s="1"/>
      <c r="E129" s="1"/>
      <c r="F129" s="1"/>
      <c r="G129" s="1"/>
      <c r="H129" s="1"/>
      <c r="I129" s="1"/>
      <c r="J129" s="1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138"/>
      <c r="AC129" s="29"/>
      <c r="AD129" s="2"/>
      <c r="AE129" s="2"/>
      <c r="AF129" s="1"/>
      <c r="AG129" s="2"/>
      <c r="AH129" s="15"/>
      <c r="AI129" s="15"/>
      <c r="AJ129" s="2"/>
    </row>
    <row r="130" spans="1:36" ht="12.75" customHeight="1" x14ac:dyDescent="0.2">
      <c r="A130" s="2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97"/>
      <c r="AC130" s="1"/>
      <c r="AD130" s="2"/>
      <c r="AE130" s="2"/>
      <c r="AF130" s="1"/>
      <c r="AG130" s="2"/>
      <c r="AH130" s="61"/>
      <c r="AI130" s="15"/>
      <c r="AJ130" s="2"/>
    </row>
    <row r="131" spans="1:36" ht="12.75" customHeight="1" x14ac:dyDescent="0.2">
      <c r="A131" s="2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97"/>
      <c r="AC131" s="1"/>
      <c r="AD131" s="2"/>
      <c r="AE131" s="2"/>
      <c r="AF131" s="1"/>
      <c r="AG131" s="2"/>
      <c r="AH131" s="61"/>
      <c r="AI131" s="27"/>
      <c r="AJ131" s="2"/>
    </row>
    <row r="132" spans="1:36" ht="12.75" customHeight="1" x14ac:dyDescent="0.2">
      <c r="A132" s="2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97"/>
      <c r="AC132" s="1"/>
      <c r="AD132" s="2"/>
      <c r="AE132" s="2"/>
      <c r="AF132" s="1"/>
      <c r="AG132" s="2"/>
      <c r="AH132" s="1"/>
      <c r="AI132" s="1"/>
      <c r="AJ132" s="1"/>
    </row>
    <row r="133" spans="1:36" ht="12.75" customHeight="1" x14ac:dyDescent="0.2">
      <c r="A133" s="2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97"/>
      <c r="AC133" s="1"/>
      <c r="AD133" s="2"/>
      <c r="AE133" s="2"/>
      <c r="AF133" s="1"/>
      <c r="AG133" s="2"/>
      <c r="AH133" s="1"/>
      <c r="AI133" s="1"/>
      <c r="AJ133" s="1"/>
    </row>
    <row r="134" spans="1:36" ht="12.75" customHeight="1" x14ac:dyDescent="0.2">
      <c r="AD134" s="2"/>
      <c r="AE134" s="2"/>
      <c r="AG134" s="2"/>
    </row>
    <row r="135" spans="1:36" ht="12.75" customHeight="1" x14ac:dyDescent="0.3">
      <c r="A135" s="3" t="s">
        <v>48</v>
      </c>
      <c r="D135" s="34"/>
      <c r="AD135" s="2"/>
      <c r="AE135" s="2"/>
      <c r="AG135" s="2"/>
    </row>
    <row r="136" spans="1:36" ht="25.5" customHeight="1" x14ac:dyDescent="0.2">
      <c r="B136" s="170" t="s">
        <v>1</v>
      </c>
      <c r="C136" s="171"/>
      <c r="D136" s="171"/>
      <c r="E136" s="171"/>
      <c r="F136" s="171"/>
      <c r="G136" s="171"/>
      <c r="H136" s="171"/>
      <c r="I136" s="171"/>
      <c r="J136" s="171"/>
      <c r="AD136" s="4" t="s">
        <v>2</v>
      </c>
      <c r="AE136" s="4" t="s">
        <v>3</v>
      </c>
      <c r="AF136" s="5" t="s">
        <v>4</v>
      </c>
      <c r="AG136" s="4" t="s">
        <v>5</v>
      </c>
      <c r="AH136" s="6" t="s">
        <v>6</v>
      </c>
      <c r="AI136" s="6" t="s">
        <v>7</v>
      </c>
      <c r="AJ136" s="7" t="s">
        <v>8</v>
      </c>
    </row>
    <row r="137" spans="1:36" ht="12.75" customHeight="1" x14ac:dyDescent="0.2">
      <c r="A137" s="9" t="s">
        <v>9</v>
      </c>
      <c r="B137" s="10">
        <v>1</v>
      </c>
      <c r="C137" s="10">
        <v>2</v>
      </c>
      <c r="D137" s="10">
        <v>3</v>
      </c>
      <c r="E137" s="10">
        <v>4</v>
      </c>
      <c r="F137" s="10">
        <v>5</v>
      </c>
      <c r="G137" s="10">
        <v>6</v>
      </c>
      <c r="H137" s="10">
        <v>7</v>
      </c>
      <c r="I137" s="10">
        <v>8</v>
      </c>
      <c r="J137" s="10">
        <v>9</v>
      </c>
      <c r="K137" s="11" t="s">
        <v>10</v>
      </c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136"/>
      <c r="AC137" s="70"/>
      <c r="AD137" s="12"/>
      <c r="AE137" s="12"/>
      <c r="AF137" s="13"/>
      <c r="AG137" s="14"/>
      <c r="AH137" s="15"/>
      <c r="AI137" s="15"/>
      <c r="AJ137" s="2"/>
    </row>
    <row r="138" spans="1:36" ht="12.75" customHeight="1" x14ac:dyDescent="0.2">
      <c r="A138" s="24" t="s">
        <v>25</v>
      </c>
      <c r="B138" s="19">
        <v>23</v>
      </c>
      <c r="C138" s="19"/>
      <c r="D138" s="19"/>
      <c r="E138" s="19"/>
      <c r="F138" s="19"/>
      <c r="G138" s="19"/>
      <c r="H138" s="19"/>
      <c r="I138" s="19"/>
      <c r="J138" s="19"/>
      <c r="K138" s="20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137"/>
      <c r="AC138" s="71"/>
      <c r="AD138" s="12"/>
      <c r="AE138" s="12"/>
      <c r="AF138" s="13"/>
      <c r="AG138" s="14"/>
      <c r="AH138" s="21">
        <f>B138</f>
        <v>23</v>
      </c>
      <c r="AI138" s="15"/>
      <c r="AJ138" s="2"/>
    </row>
    <row r="139" spans="1:36" ht="12.75" customHeight="1" x14ac:dyDescent="0.2">
      <c r="A139" s="24" t="s">
        <v>26</v>
      </c>
      <c r="C139" s="1">
        <v>19</v>
      </c>
      <c r="X139" s="25"/>
      <c r="Y139" s="25"/>
      <c r="Z139" s="25"/>
      <c r="AA139" s="25"/>
      <c r="AB139" s="101"/>
      <c r="AC139" s="25"/>
      <c r="AD139" s="2"/>
      <c r="AE139" s="2"/>
      <c r="AG139" s="2">
        <f>C139/B138</f>
        <v>0.82608695652173914</v>
      </c>
      <c r="AH139" s="21">
        <v>19</v>
      </c>
      <c r="AI139" s="27">
        <f t="shared" ref="AI139:AI144" si="15">AH139/AH138</f>
        <v>0.82608695652173914</v>
      </c>
      <c r="AJ139" s="2">
        <f t="shared" ref="AJ139:AJ144" si="16">100%-AI139</f>
        <v>0.17391304347826086</v>
      </c>
    </row>
    <row r="140" spans="1:36" ht="12.75" customHeight="1" x14ac:dyDescent="0.2">
      <c r="A140" s="24" t="s">
        <v>27</v>
      </c>
      <c r="D140" s="1">
        <v>10</v>
      </c>
      <c r="X140" s="25"/>
      <c r="Y140" s="25"/>
      <c r="Z140" s="25"/>
      <c r="AA140" s="25"/>
      <c r="AB140" s="101"/>
      <c r="AC140" s="25"/>
      <c r="AD140" s="2"/>
      <c r="AE140" s="2"/>
      <c r="AG140" s="2">
        <f>D140/C139</f>
        <v>0.52631578947368418</v>
      </c>
      <c r="AH140" s="21">
        <v>12</v>
      </c>
      <c r="AI140" s="27">
        <f t="shared" si="15"/>
        <v>0.63157894736842102</v>
      </c>
      <c r="AJ140" s="2">
        <f t="shared" si="16"/>
        <v>0.36842105263157898</v>
      </c>
    </row>
    <row r="141" spans="1:36" ht="12.75" customHeight="1" x14ac:dyDescent="0.2">
      <c r="A141" s="24" t="s">
        <v>28</v>
      </c>
      <c r="E141" s="1">
        <v>9</v>
      </c>
      <c r="X141" s="25"/>
      <c r="Y141" s="25"/>
      <c r="Z141" s="25"/>
      <c r="AA141" s="25"/>
      <c r="AB141" s="101"/>
      <c r="AC141" s="25"/>
      <c r="AD141" s="2"/>
      <c r="AE141" s="2"/>
      <c r="AG141" s="2">
        <f>E141/D140</f>
        <v>0.9</v>
      </c>
      <c r="AH141" s="21">
        <v>13</v>
      </c>
      <c r="AI141" s="27">
        <f t="shared" si="15"/>
        <v>1.0833333333333333</v>
      </c>
      <c r="AJ141" s="2">
        <f t="shared" si="16"/>
        <v>-8.3333333333333259E-2</v>
      </c>
    </row>
    <row r="142" spans="1:36" ht="12.75" customHeight="1" x14ac:dyDescent="0.2">
      <c r="A142" s="24" t="s">
        <v>29</v>
      </c>
      <c r="F142" s="1">
        <v>9</v>
      </c>
      <c r="X142" s="25"/>
      <c r="Y142" s="25"/>
      <c r="Z142" s="25"/>
      <c r="AA142" s="25"/>
      <c r="AB142" s="101"/>
      <c r="AC142" s="25"/>
      <c r="AD142" s="2"/>
      <c r="AE142" s="2"/>
      <c r="AG142" s="2">
        <f>F142/E141</f>
        <v>1</v>
      </c>
      <c r="AH142" s="21">
        <v>12</v>
      </c>
      <c r="AI142" s="27">
        <f t="shared" si="15"/>
        <v>0.92307692307692313</v>
      </c>
      <c r="AJ142" s="2">
        <f t="shared" si="16"/>
        <v>7.6923076923076872E-2</v>
      </c>
    </row>
    <row r="143" spans="1:36" ht="12.75" customHeight="1" x14ac:dyDescent="0.2">
      <c r="A143" s="24" t="s">
        <v>35</v>
      </c>
      <c r="G143" s="1">
        <v>9</v>
      </c>
      <c r="X143" s="25"/>
      <c r="Y143" s="25"/>
      <c r="Z143" s="25"/>
      <c r="AA143" s="25"/>
      <c r="AB143" s="101"/>
      <c r="AC143" s="25"/>
      <c r="AD143" s="2"/>
      <c r="AE143" s="2"/>
      <c r="AG143" s="2">
        <f>G143/F142</f>
        <v>1</v>
      </c>
      <c r="AH143" s="21">
        <v>12</v>
      </c>
      <c r="AI143" s="27">
        <f t="shared" si="15"/>
        <v>1</v>
      </c>
      <c r="AJ143" s="2">
        <f t="shared" si="16"/>
        <v>0</v>
      </c>
    </row>
    <row r="144" spans="1:36" ht="12.75" customHeight="1" x14ac:dyDescent="0.2">
      <c r="A144" s="24" t="s">
        <v>36</v>
      </c>
      <c r="H144" s="1">
        <v>9</v>
      </c>
      <c r="X144" s="25"/>
      <c r="Y144" s="25"/>
      <c r="Z144" s="25"/>
      <c r="AA144" s="25"/>
      <c r="AB144" s="101"/>
      <c r="AC144" s="25"/>
      <c r="AD144" s="2"/>
      <c r="AE144" s="2"/>
      <c r="AG144" s="2">
        <f>H144/G143</f>
        <v>1</v>
      </c>
      <c r="AH144" s="21">
        <v>12</v>
      </c>
      <c r="AI144" s="27">
        <f t="shared" si="15"/>
        <v>1</v>
      </c>
      <c r="AJ144" s="2">
        <f t="shared" si="16"/>
        <v>0</v>
      </c>
    </row>
    <row r="145" spans="1:40" ht="12.75" customHeight="1" x14ac:dyDescent="0.2">
      <c r="A145" s="24" t="s">
        <v>42</v>
      </c>
      <c r="I145" s="1">
        <v>8</v>
      </c>
      <c r="R145" s="1">
        <v>3</v>
      </c>
      <c r="T145" s="1">
        <v>5</v>
      </c>
      <c r="X145" s="25"/>
      <c r="Y145" s="25"/>
      <c r="Z145" s="25"/>
      <c r="AA145" s="25"/>
      <c r="AB145" s="101"/>
      <c r="AC145" s="25"/>
      <c r="AD145" s="2"/>
      <c r="AE145" s="2"/>
      <c r="AG145" s="2"/>
      <c r="AH145" s="21"/>
      <c r="AI145" s="27"/>
      <c r="AJ145" s="2"/>
    </row>
    <row r="146" spans="1:40" ht="12.75" customHeight="1" x14ac:dyDescent="0.2">
      <c r="A146" s="24" t="s">
        <v>49</v>
      </c>
      <c r="J146" s="1">
        <v>5</v>
      </c>
      <c r="S146" s="1">
        <v>3</v>
      </c>
      <c r="U146" s="1">
        <v>5</v>
      </c>
      <c r="X146" s="25"/>
      <c r="Y146" s="25"/>
      <c r="Z146" s="25"/>
      <c r="AA146" s="25">
        <v>3</v>
      </c>
      <c r="AB146" s="101">
        <v>5</v>
      </c>
      <c r="AC146" s="25">
        <f t="shared" ref="AC146:AC147" si="17">SUM(X146:AB146)</f>
        <v>8</v>
      </c>
      <c r="AD146" s="2"/>
      <c r="AE146" s="2"/>
      <c r="AG146" s="2"/>
      <c r="AH146" s="21"/>
      <c r="AI146" s="27"/>
      <c r="AJ146" s="2"/>
    </row>
    <row r="147" spans="1:40" ht="12.75" customHeight="1" x14ac:dyDescent="0.2">
      <c r="A147" s="24" t="s">
        <v>50</v>
      </c>
      <c r="S147" s="1">
        <v>3</v>
      </c>
      <c r="X147" s="25"/>
      <c r="Y147" s="25"/>
      <c r="Z147" s="25"/>
      <c r="AA147" s="25">
        <v>3</v>
      </c>
      <c r="AB147" s="101"/>
      <c r="AC147" s="25">
        <f t="shared" si="17"/>
        <v>3</v>
      </c>
      <c r="AD147" s="2"/>
      <c r="AE147" s="2"/>
      <c r="AG147" s="2"/>
      <c r="AH147" s="21"/>
      <c r="AI147" s="27"/>
      <c r="AJ147" s="2"/>
    </row>
    <row r="148" spans="1:40" ht="12.75" customHeight="1" x14ac:dyDescent="0.2">
      <c r="A148" s="24"/>
      <c r="AC148" s="1">
        <f>SUM(AC146:AC147)</f>
        <v>11</v>
      </c>
      <c r="AD148" s="2">
        <f>AC146/B138</f>
        <v>0.34782608695652173</v>
      </c>
      <c r="AE148" s="2">
        <f>AC148/B138</f>
        <v>0.47826086956521741</v>
      </c>
      <c r="AF148" s="2">
        <f>AE148-AD148</f>
        <v>0.13043478260869568</v>
      </c>
      <c r="AG148" s="2"/>
    </row>
    <row r="149" spans="1:40" ht="12.75" customHeight="1" x14ac:dyDescent="0.3">
      <c r="A149" s="3" t="s">
        <v>52</v>
      </c>
      <c r="D149" s="34"/>
      <c r="AD149" s="2"/>
      <c r="AE149" s="2"/>
      <c r="AG149" s="2"/>
    </row>
    <row r="150" spans="1:40" ht="25.5" customHeight="1" x14ac:dyDescent="0.2">
      <c r="B150" s="170" t="s">
        <v>1</v>
      </c>
      <c r="C150" s="171"/>
      <c r="D150" s="171"/>
      <c r="E150" s="171"/>
      <c r="F150" s="171"/>
      <c r="G150" s="171"/>
      <c r="H150" s="171"/>
      <c r="I150" s="171"/>
      <c r="J150" s="171"/>
      <c r="AD150" s="4" t="s">
        <v>2</v>
      </c>
      <c r="AE150" s="4" t="s">
        <v>3</v>
      </c>
      <c r="AF150" s="5" t="s">
        <v>4</v>
      </c>
      <c r="AG150" s="4" t="s">
        <v>5</v>
      </c>
      <c r="AH150" s="6" t="s">
        <v>6</v>
      </c>
      <c r="AI150" s="6" t="s">
        <v>7</v>
      </c>
      <c r="AJ150" s="7" t="s">
        <v>8</v>
      </c>
    </row>
    <row r="151" spans="1:40" ht="12.75" customHeight="1" x14ac:dyDescent="0.2">
      <c r="A151" s="9" t="s">
        <v>9</v>
      </c>
      <c r="B151" s="10">
        <v>1</v>
      </c>
      <c r="C151" s="10">
        <v>2</v>
      </c>
      <c r="D151" s="10">
        <v>3</v>
      </c>
      <c r="E151" s="10">
        <v>4</v>
      </c>
      <c r="F151" s="10">
        <v>5</v>
      </c>
      <c r="G151" s="10">
        <v>6</v>
      </c>
      <c r="H151" s="10">
        <v>7</v>
      </c>
      <c r="I151" s="10">
        <v>8</v>
      </c>
      <c r="J151" s="10">
        <v>9</v>
      </c>
      <c r="K151" s="11" t="s">
        <v>10</v>
      </c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136"/>
      <c r="AC151" s="70"/>
      <c r="AD151" s="12"/>
      <c r="AE151" s="12"/>
      <c r="AF151" s="13"/>
      <c r="AG151" s="14"/>
      <c r="AH151" s="15"/>
      <c r="AI151" s="15"/>
      <c r="AJ151" s="2"/>
    </row>
    <row r="152" spans="1:40" ht="12.75" customHeight="1" x14ac:dyDescent="0.2">
      <c r="A152" s="24" t="s">
        <v>26</v>
      </c>
      <c r="B152" s="19">
        <v>8</v>
      </c>
      <c r="C152" s="19"/>
      <c r="D152" s="19"/>
      <c r="E152" s="19"/>
      <c r="F152" s="19"/>
      <c r="G152" s="19"/>
      <c r="H152" s="19"/>
      <c r="I152" s="19"/>
      <c r="J152" s="19"/>
      <c r="K152" s="20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137"/>
      <c r="AC152" s="71"/>
      <c r="AD152" s="12"/>
      <c r="AE152" s="12"/>
      <c r="AF152" s="13"/>
      <c r="AG152" s="14"/>
      <c r="AH152" s="21">
        <f>B152</f>
        <v>8</v>
      </c>
      <c r="AI152" s="15"/>
      <c r="AJ152" s="2"/>
    </row>
    <row r="153" spans="1:40" ht="12.75" customHeight="1" x14ac:dyDescent="0.2">
      <c r="A153" s="24" t="s">
        <v>27</v>
      </c>
      <c r="C153" s="1">
        <v>5</v>
      </c>
      <c r="X153" s="25"/>
      <c r="Y153" s="25"/>
      <c r="Z153" s="25"/>
      <c r="AA153" s="25"/>
      <c r="AB153" s="101"/>
      <c r="AC153" s="25"/>
      <c r="AD153" s="2"/>
      <c r="AE153" s="2"/>
      <c r="AG153" s="2">
        <f>C153/B152</f>
        <v>0.625</v>
      </c>
      <c r="AH153" s="21">
        <v>5</v>
      </c>
      <c r="AI153" s="27">
        <f t="shared" ref="AI153:AI158" si="18">AH153/AH152</f>
        <v>0.625</v>
      </c>
      <c r="AJ153" s="2">
        <f t="shared" ref="AJ153:AJ158" si="19">100%-AI153</f>
        <v>0.375</v>
      </c>
    </row>
    <row r="154" spans="1:40" ht="12.75" customHeight="1" x14ac:dyDescent="0.2">
      <c r="A154" s="24" t="s">
        <v>28</v>
      </c>
      <c r="D154" s="1">
        <v>4</v>
      </c>
      <c r="X154" s="25"/>
      <c r="Y154" s="25"/>
      <c r="Z154" s="25"/>
      <c r="AA154" s="25"/>
      <c r="AB154" s="101"/>
      <c r="AC154" s="25"/>
      <c r="AD154" s="2"/>
      <c r="AE154" s="2"/>
      <c r="AG154" s="2">
        <f>D154/C153</f>
        <v>0.8</v>
      </c>
      <c r="AH154" s="21">
        <v>4</v>
      </c>
      <c r="AI154" s="27">
        <f t="shared" si="18"/>
        <v>0.8</v>
      </c>
      <c r="AJ154" s="2">
        <f t="shared" si="19"/>
        <v>0.19999999999999996</v>
      </c>
    </row>
    <row r="155" spans="1:40" ht="12.75" customHeight="1" x14ac:dyDescent="0.2">
      <c r="A155" s="24" t="s">
        <v>29</v>
      </c>
      <c r="E155" s="1">
        <v>3</v>
      </c>
      <c r="X155" s="25"/>
      <c r="Y155" s="25"/>
      <c r="Z155" s="25"/>
      <c r="AA155" s="25"/>
      <c r="AB155" s="101"/>
      <c r="AC155" s="25"/>
      <c r="AD155" s="2"/>
      <c r="AE155" s="2"/>
      <c r="AG155" s="2">
        <f>E155/D154</f>
        <v>0.75</v>
      </c>
      <c r="AH155" s="21">
        <v>4</v>
      </c>
      <c r="AI155" s="27">
        <f t="shared" si="18"/>
        <v>1</v>
      </c>
      <c r="AJ155" s="2">
        <f t="shared" si="19"/>
        <v>0</v>
      </c>
    </row>
    <row r="156" spans="1:40" ht="12.75" customHeight="1" x14ac:dyDescent="0.2">
      <c r="A156" s="24" t="s">
        <v>35</v>
      </c>
      <c r="F156" s="1">
        <v>3</v>
      </c>
      <c r="X156" s="25"/>
      <c r="Y156" s="25"/>
      <c r="Z156" s="25"/>
      <c r="AA156" s="25"/>
      <c r="AB156" s="101"/>
      <c r="AC156" s="25"/>
      <c r="AD156" s="2"/>
      <c r="AE156" s="2"/>
      <c r="AG156" s="2">
        <f>F156/E155</f>
        <v>1</v>
      </c>
      <c r="AH156" s="21">
        <v>3</v>
      </c>
      <c r="AI156" s="27">
        <f t="shared" si="18"/>
        <v>0.75</v>
      </c>
      <c r="AJ156" s="2">
        <f t="shared" si="19"/>
        <v>0.25</v>
      </c>
    </row>
    <row r="157" spans="1:40" ht="12.75" customHeight="1" x14ac:dyDescent="0.2">
      <c r="A157" s="24" t="s">
        <v>36</v>
      </c>
      <c r="G157" s="1">
        <v>3</v>
      </c>
      <c r="X157" s="25"/>
      <c r="Y157" s="25"/>
      <c r="Z157" s="25"/>
      <c r="AA157" s="25"/>
      <c r="AB157" s="101"/>
      <c r="AC157" s="25"/>
      <c r="AD157" s="2"/>
      <c r="AE157" s="2"/>
      <c r="AG157" s="2">
        <f>G157/F156</f>
        <v>1</v>
      </c>
      <c r="AH157" s="21">
        <v>3</v>
      </c>
      <c r="AI157" s="27">
        <f t="shared" si="18"/>
        <v>1</v>
      </c>
      <c r="AJ157" s="2">
        <f t="shared" si="19"/>
        <v>0</v>
      </c>
    </row>
    <row r="158" spans="1:40" ht="12.75" customHeight="1" x14ac:dyDescent="0.2">
      <c r="A158" s="24" t="s">
        <v>42</v>
      </c>
      <c r="H158" s="1">
        <v>3</v>
      </c>
      <c r="X158" s="25"/>
      <c r="Y158" s="25"/>
      <c r="Z158" s="25"/>
      <c r="AA158" s="25"/>
      <c r="AB158" s="101"/>
      <c r="AC158" s="25"/>
      <c r="AD158" s="2"/>
      <c r="AE158" s="2"/>
      <c r="AG158" s="2">
        <f>H158/G157</f>
        <v>1</v>
      </c>
      <c r="AH158" s="21">
        <v>3</v>
      </c>
      <c r="AI158" s="27">
        <f t="shared" si="18"/>
        <v>1</v>
      </c>
      <c r="AJ158" s="2">
        <f t="shared" si="19"/>
        <v>0</v>
      </c>
    </row>
    <row r="159" spans="1:40" ht="12.75" customHeight="1" x14ac:dyDescent="0.2">
      <c r="A159" s="24" t="s">
        <v>49</v>
      </c>
      <c r="I159" s="1">
        <v>3</v>
      </c>
      <c r="T159" s="1">
        <v>3</v>
      </c>
      <c r="X159" s="25"/>
      <c r="Y159" s="25"/>
      <c r="Z159" s="25"/>
      <c r="AA159" s="25"/>
      <c r="AB159" s="101"/>
      <c r="AC159" s="25"/>
      <c r="AD159" s="2"/>
      <c r="AE159" s="2"/>
      <c r="AG159" s="2"/>
      <c r="AH159" s="21"/>
      <c r="AI159" s="27"/>
      <c r="AJ159" s="2"/>
    </row>
    <row r="160" spans="1:40" ht="12.75" customHeight="1" x14ac:dyDescent="0.2">
      <c r="A160" s="24" t="s">
        <v>50</v>
      </c>
      <c r="J160" s="1">
        <v>3</v>
      </c>
      <c r="U160" s="1">
        <v>3</v>
      </c>
      <c r="X160" s="25"/>
      <c r="Y160" s="25"/>
      <c r="Z160" s="25"/>
      <c r="AA160" s="25"/>
      <c r="AB160" s="101">
        <v>3</v>
      </c>
      <c r="AC160" s="25">
        <f>SUM(X160:AB160)</f>
        <v>3</v>
      </c>
      <c r="AD160" s="2"/>
      <c r="AE160" s="2"/>
      <c r="AG160" s="2"/>
      <c r="AH160" s="21"/>
      <c r="AI160" s="27"/>
      <c r="AJ160" s="2"/>
      <c r="AK160" s="1" t="s">
        <v>53</v>
      </c>
      <c r="AL160" s="1">
        <v>3</v>
      </c>
      <c r="AM160" s="1">
        <f>SUM(AC160)</f>
        <v>3</v>
      </c>
      <c r="AN160" s="1" t="s">
        <v>10</v>
      </c>
    </row>
    <row r="161" spans="1:40" ht="12.75" customHeight="1" x14ac:dyDescent="0.2">
      <c r="AC161" s="1">
        <f>SUM(AC160)</f>
        <v>3</v>
      </c>
      <c r="AD161" s="2">
        <f>AC160/B152</f>
        <v>0.375</v>
      </c>
      <c r="AE161" s="2">
        <f>AC161/B152</f>
        <v>0.375</v>
      </c>
      <c r="AF161" s="2">
        <f>AE161-AD161</f>
        <v>0</v>
      </c>
      <c r="AG161" s="2"/>
      <c r="AK161" s="1" t="s">
        <v>54</v>
      </c>
      <c r="AL161" s="27">
        <f>AL160/B152</f>
        <v>0.375</v>
      </c>
      <c r="AM161" s="27">
        <f>AL160/AM160</f>
        <v>1</v>
      </c>
      <c r="AN161" s="1" t="s">
        <v>55</v>
      </c>
    </row>
    <row r="162" spans="1:40" ht="12.75" customHeight="1" x14ac:dyDescent="0.2">
      <c r="AD162" s="2"/>
      <c r="AE162" s="2"/>
      <c r="AF162" s="2"/>
      <c r="AG162" s="2"/>
      <c r="AK162" s="1"/>
      <c r="AL162" s="27"/>
      <c r="AM162" s="27"/>
      <c r="AN162" s="1"/>
    </row>
    <row r="163" spans="1:40" ht="12.75" customHeight="1" x14ac:dyDescent="0.2">
      <c r="AD163" s="2"/>
      <c r="AE163" s="2"/>
      <c r="AF163" s="2"/>
      <c r="AG163" s="2"/>
      <c r="AK163" s="1"/>
      <c r="AL163" s="27"/>
      <c r="AM163" s="27"/>
      <c r="AN163" s="1"/>
    </row>
    <row r="164" spans="1:40" ht="12.75" customHeight="1" x14ac:dyDescent="0.3">
      <c r="A164" s="3" t="s">
        <v>56</v>
      </c>
      <c r="D164" s="34"/>
      <c r="AD164" s="2"/>
      <c r="AE164" s="2"/>
      <c r="AG164" s="2"/>
    </row>
    <row r="165" spans="1:40" ht="25.5" customHeight="1" x14ac:dyDescent="0.2">
      <c r="B165" s="170" t="s">
        <v>1</v>
      </c>
      <c r="C165" s="171"/>
      <c r="D165" s="171"/>
      <c r="E165" s="171"/>
      <c r="F165" s="171"/>
      <c r="G165" s="171"/>
      <c r="H165" s="171"/>
      <c r="I165" s="171"/>
      <c r="J165" s="171"/>
      <c r="AD165" s="4" t="s">
        <v>2</v>
      </c>
      <c r="AE165" s="4" t="s">
        <v>3</v>
      </c>
      <c r="AF165" s="5" t="s">
        <v>4</v>
      </c>
      <c r="AG165" s="4" t="s">
        <v>5</v>
      </c>
      <c r="AH165" s="6" t="s">
        <v>6</v>
      </c>
      <c r="AI165" s="6" t="s">
        <v>7</v>
      </c>
      <c r="AJ165" s="7" t="s">
        <v>8</v>
      </c>
    </row>
    <row r="166" spans="1:40" ht="12.75" customHeight="1" x14ac:dyDescent="0.2">
      <c r="A166" s="9" t="s">
        <v>9</v>
      </c>
      <c r="B166" s="10">
        <v>1</v>
      </c>
      <c r="C166" s="10">
        <v>2</v>
      </c>
      <c r="D166" s="10">
        <v>3</v>
      </c>
      <c r="E166" s="10">
        <v>4</v>
      </c>
      <c r="F166" s="10">
        <v>5</v>
      </c>
      <c r="G166" s="10">
        <v>6</v>
      </c>
      <c r="H166" s="10">
        <v>7</v>
      </c>
      <c r="I166" s="10">
        <v>8</v>
      </c>
      <c r="J166" s="10">
        <v>9</v>
      </c>
      <c r="K166" s="11" t="s">
        <v>10</v>
      </c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136"/>
      <c r="AC166" s="70"/>
      <c r="AD166" s="12"/>
      <c r="AE166" s="12"/>
      <c r="AF166" s="13"/>
      <c r="AG166" s="14"/>
      <c r="AH166" s="15"/>
      <c r="AI166" s="15"/>
      <c r="AJ166" s="2"/>
    </row>
    <row r="167" spans="1:40" ht="12.75" customHeight="1" x14ac:dyDescent="0.2">
      <c r="A167" s="24" t="s">
        <v>27</v>
      </c>
      <c r="B167" s="19">
        <v>23</v>
      </c>
      <c r="C167" s="19"/>
      <c r="D167" s="19"/>
      <c r="E167" s="19"/>
      <c r="F167" s="19"/>
      <c r="G167" s="19"/>
      <c r="H167" s="19"/>
      <c r="I167" s="19"/>
      <c r="J167" s="19"/>
      <c r="K167" s="20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137"/>
      <c r="AC167" s="71"/>
      <c r="AD167" s="12"/>
      <c r="AE167" s="12"/>
      <c r="AF167" s="13"/>
      <c r="AG167" s="14"/>
      <c r="AH167" s="21">
        <f>B167</f>
        <v>23</v>
      </c>
      <c r="AI167" s="15"/>
      <c r="AJ167" s="2"/>
    </row>
    <row r="168" spans="1:40" ht="12.75" customHeight="1" x14ac:dyDescent="0.2">
      <c r="A168" s="24" t="s">
        <v>28</v>
      </c>
      <c r="C168" s="1">
        <v>19</v>
      </c>
      <c r="X168" s="25"/>
      <c r="Y168" s="25"/>
      <c r="Z168" s="25"/>
      <c r="AA168" s="25"/>
      <c r="AB168" s="101"/>
      <c r="AC168" s="25"/>
      <c r="AD168" s="2"/>
      <c r="AE168" s="2"/>
      <c r="AG168" s="2">
        <f>C168/B167</f>
        <v>0.82608695652173914</v>
      </c>
      <c r="AH168" s="21">
        <v>19</v>
      </c>
      <c r="AI168" s="27">
        <f t="shared" ref="AI168:AI173" si="20">AH168/AH167</f>
        <v>0.82608695652173914</v>
      </c>
      <c r="AJ168" s="2">
        <f t="shared" ref="AJ168:AJ173" si="21">100%-AI168</f>
        <v>0.17391304347826086</v>
      </c>
    </row>
    <row r="169" spans="1:40" ht="12.75" customHeight="1" x14ac:dyDescent="0.2">
      <c r="A169" s="24" t="s">
        <v>29</v>
      </c>
      <c r="D169" s="1">
        <v>16</v>
      </c>
      <c r="X169" s="25"/>
      <c r="Y169" s="25"/>
      <c r="Z169" s="25"/>
      <c r="AA169" s="25"/>
      <c r="AB169" s="101"/>
      <c r="AC169" s="25"/>
      <c r="AD169" s="2"/>
      <c r="AE169" s="2"/>
      <c r="AG169" s="2">
        <f>D169/C168</f>
        <v>0.84210526315789469</v>
      </c>
      <c r="AH169" s="21">
        <v>16</v>
      </c>
      <c r="AI169" s="27">
        <f t="shared" si="20"/>
        <v>0.84210526315789469</v>
      </c>
      <c r="AJ169" s="2">
        <f t="shared" si="21"/>
        <v>0.15789473684210531</v>
      </c>
    </row>
    <row r="170" spans="1:40" ht="12.75" customHeight="1" x14ac:dyDescent="0.2">
      <c r="A170" s="24" t="s">
        <v>35</v>
      </c>
      <c r="E170" s="1">
        <v>12</v>
      </c>
      <c r="X170" s="25"/>
      <c r="Y170" s="25"/>
      <c r="Z170" s="25"/>
      <c r="AA170" s="25"/>
      <c r="AB170" s="101"/>
      <c r="AC170" s="25"/>
      <c r="AD170" s="2"/>
      <c r="AE170" s="2"/>
      <c r="AG170" s="2">
        <f>E170/D169</f>
        <v>0.75</v>
      </c>
      <c r="AH170" s="21">
        <v>13</v>
      </c>
      <c r="AI170" s="27">
        <f t="shared" si="20"/>
        <v>0.8125</v>
      </c>
      <c r="AJ170" s="2">
        <f t="shared" si="21"/>
        <v>0.1875</v>
      </c>
    </row>
    <row r="171" spans="1:40" ht="12.75" customHeight="1" x14ac:dyDescent="0.2">
      <c r="A171" s="24" t="s">
        <v>36</v>
      </c>
      <c r="F171" s="1">
        <v>12</v>
      </c>
      <c r="X171" s="25"/>
      <c r="Y171" s="25"/>
      <c r="Z171" s="25"/>
      <c r="AA171" s="25"/>
      <c r="AB171" s="101"/>
      <c r="AC171" s="25"/>
      <c r="AD171" s="2"/>
      <c r="AE171" s="2"/>
      <c r="AG171" s="2">
        <f>F171/E170</f>
        <v>1</v>
      </c>
      <c r="AH171" s="21">
        <v>13</v>
      </c>
      <c r="AI171" s="27">
        <f t="shared" si="20"/>
        <v>1</v>
      </c>
      <c r="AJ171" s="2">
        <f t="shared" si="21"/>
        <v>0</v>
      </c>
    </row>
    <row r="172" spans="1:40" ht="12.75" customHeight="1" x14ac:dyDescent="0.2">
      <c r="A172" s="24" t="s">
        <v>42</v>
      </c>
      <c r="G172" s="1">
        <v>10</v>
      </c>
      <c r="X172" s="25"/>
      <c r="Y172" s="25"/>
      <c r="Z172" s="25"/>
      <c r="AA172" s="25"/>
      <c r="AB172" s="101"/>
      <c r="AC172" s="25"/>
      <c r="AD172" s="2"/>
      <c r="AE172" s="2"/>
      <c r="AG172" s="2">
        <f>G172/F171</f>
        <v>0.83333333333333337</v>
      </c>
      <c r="AH172" s="21">
        <v>11</v>
      </c>
      <c r="AI172" s="27">
        <f t="shared" si="20"/>
        <v>0.84615384615384615</v>
      </c>
      <c r="AJ172" s="2">
        <f t="shared" si="21"/>
        <v>0.15384615384615385</v>
      </c>
    </row>
    <row r="173" spans="1:40" ht="12.75" customHeight="1" x14ac:dyDescent="0.2">
      <c r="A173" s="24" t="s">
        <v>49</v>
      </c>
      <c r="H173" s="1">
        <v>10</v>
      </c>
      <c r="X173" s="25"/>
      <c r="Y173" s="25"/>
      <c r="Z173" s="25"/>
      <c r="AA173" s="25"/>
      <c r="AB173" s="101"/>
      <c r="AC173" s="25"/>
      <c r="AD173" s="2"/>
      <c r="AE173" s="2"/>
      <c r="AG173" s="2">
        <f>H173/G172</f>
        <v>1</v>
      </c>
      <c r="AH173" s="21">
        <v>12</v>
      </c>
      <c r="AI173" s="27">
        <f t="shared" si="20"/>
        <v>1.0909090909090908</v>
      </c>
      <c r="AJ173" s="2">
        <f t="shared" si="21"/>
        <v>-9.0909090909090828E-2</v>
      </c>
    </row>
    <row r="174" spans="1:40" ht="12.75" customHeight="1" x14ac:dyDescent="0.2">
      <c r="A174" s="24" t="s">
        <v>50</v>
      </c>
      <c r="I174" s="1">
        <v>3</v>
      </c>
      <c r="R174" s="1">
        <v>7</v>
      </c>
      <c r="S174" s="1">
        <v>1</v>
      </c>
      <c r="T174" s="1">
        <v>3</v>
      </c>
      <c r="U174" s="1">
        <v>1</v>
      </c>
      <c r="X174" s="25"/>
      <c r="Y174" s="25"/>
      <c r="Z174" s="25"/>
      <c r="AA174" s="25"/>
      <c r="AB174" s="101"/>
      <c r="AC174" s="25"/>
      <c r="AD174" s="2"/>
      <c r="AE174" s="2"/>
      <c r="AG174" s="2"/>
      <c r="AH174" s="21"/>
      <c r="AI174" s="27"/>
      <c r="AJ174" s="2"/>
    </row>
    <row r="175" spans="1:40" ht="12.75" customHeight="1" x14ac:dyDescent="0.2">
      <c r="A175" s="24" t="s">
        <v>51</v>
      </c>
      <c r="S175" s="1">
        <v>6</v>
      </c>
      <c r="U175" s="1">
        <v>3</v>
      </c>
      <c r="X175" s="25"/>
      <c r="Y175" s="25"/>
      <c r="Z175" s="25"/>
      <c r="AA175" s="25">
        <v>6</v>
      </c>
      <c r="AB175" s="101">
        <v>3</v>
      </c>
      <c r="AC175" s="25">
        <f>SUM(AA175:AB175)</f>
        <v>9</v>
      </c>
      <c r="AD175" s="2"/>
      <c r="AE175" s="2"/>
      <c r="AG175" s="2"/>
      <c r="AH175" s="21"/>
      <c r="AI175" s="27"/>
      <c r="AJ175" s="2"/>
      <c r="AK175" s="1" t="s">
        <v>53</v>
      </c>
      <c r="AL175" s="1">
        <v>8</v>
      </c>
      <c r="AM175" s="1">
        <f>AC178</f>
        <v>10</v>
      </c>
      <c r="AN175" s="1" t="s">
        <v>10</v>
      </c>
    </row>
    <row r="176" spans="1:40" ht="12.75" customHeight="1" x14ac:dyDescent="0.2">
      <c r="A176" s="24" t="s">
        <v>57</v>
      </c>
      <c r="R176" s="1">
        <v>1</v>
      </c>
      <c r="X176" s="25"/>
      <c r="Y176" s="25"/>
      <c r="Z176" s="25"/>
      <c r="AA176" s="25"/>
      <c r="AB176" s="101"/>
      <c r="AC176" s="25"/>
      <c r="AD176" s="2"/>
      <c r="AE176" s="2"/>
      <c r="AG176" s="2"/>
      <c r="AH176" s="21"/>
      <c r="AI176" s="27"/>
      <c r="AJ176" s="2"/>
      <c r="AK176" s="1" t="s">
        <v>54</v>
      </c>
      <c r="AL176" s="27">
        <f>AL175/B167</f>
        <v>0.34782608695652173</v>
      </c>
      <c r="AM176" s="27">
        <f>AL175/AM175</f>
        <v>0.8</v>
      </c>
      <c r="AN176" s="1" t="s">
        <v>55</v>
      </c>
    </row>
    <row r="177" spans="1:40" ht="12.75" customHeight="1" x14ac:dyDescent="0.2">
      <c r="A177" s="24" t="s">
        <v>59</v>
      </c>
      <c r="S177" s="1">
        <v>2</v>
      </c>
      <c r="X177" s="25"/>
      <c r="Y177" s="25"/>
      <c r="Z177" s="25"/>
      <c r="AA177" s="25">
        <v>1</v>
      </c>
      <c r="AB177" s="101"/>
      <c r="AC177" s="25">
        <f>SUM(AA177:AB177)</f>
        <v>1</v>
      </c>
      <c r="AD177" s="2"/>
      <c r="AE177" s="2"/>
      <c r="AG177" s="2"/>
      <c r="AH177" s="21"/>
      <c r="AI177" s="27"/>
      <c r="AJ177" s="2"/>
    </row>
    <row r="178" spans="1:40" ht="12.75" customHeight="1" x14ac:dyDescent="0.2">
      <c r="AC178" s="1">
        <f>SUM(AC175:AC177)</f>
        <v>10</v>
      </c>
      <c r="AD178" s="2">
        <f>AC175/B167</f>
        <v>0.39130434782608697</v>
      </c>
      <c r="AE178" s="2">
        <f>AC178/B167</f>
        <v>0.43478260869565216</v>
      </c>
      <c r="AF178" s="2">
        <f>AE178-AD178</f>
        <v>4.3478260869565188E-2</v>
      </c>
      <c r="AG178" s="2"/>
    </row>
    <row r="179" spans="1:40" ht="12.75" customHeight="1" x14ac:dyDescent="0.3">
      <c r="A179" s="3" t="s">
        <v>63</v>
      </c>
      <c r="D179" s="34"/>
      <c r="AD179" s="2"/>
      <c r="AE179" s="2"/>
      <c r="AG179" s="2"/>
    </row>
    <row r="180" spans="1:40" ht="25.5" customHeight="1" x14ac:dyDescent="0.2">
      <c r="B180" s="170" t="s">
        <v>1</v>
      </c>
      <c r="C180" s="171"/>
      <c r="D180" s="171"/>
      <c r="E180" s="171"/>
      <c r="F180" s="171"/>
      <c r="G180" s="171"/>
      <c r="H180" s="171"/>
      <c r="I180" s="171"/>
      <c r="J180" s="171"/>
      <c r="AD180" s="4" t="s">
        <v>2</v>
      </c>
      <c r="AE180" s="4" t="s">
        <v>3</v>
      </c>
      <c r="AF180" s="5" t="s">
        <v>4</v>
      </c>
      <c r="AG180" s="4" t="s">
        <v>5</v>
      </c>
      <c r="AH180" s="6" t="s">
        <v>6</v>
      </c>
      <c r="AI180" s="6" t="s">
        <v>7</v>
      </c>
      <c r="AJ180" s="7" t="s">
        <v>8</v>
      </c>
    </row>
    <row r="181" spans="1:40" ht="12.75" customHeight="1" x14ac:dyDescent="0.2">
      <c r="A181" s="9" t="s">
        <v>9</v>
      </c>
      <c r="B181" s="10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1" t="s">
        <v>10</v>
      </c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136"/>
      <c r="AC181" s="70"/>
      <c r="AD181" s="12"/>
      <c r="AE181" s="12"/>
      <c r="AF181" s="13"/>
      <c r="AG181" s="14"/>
      <c r="AH181" s="15"/>
      <c r="AI181" s="15"/>
      <c r="AJ181" s="2"/>
    </row>
    <row r="182" spans="1:40" ht="12.75" customHeight="1" x14ac:dyDescent="0.2">
      <c r="A182" s="24" t="s">
        <v>29</v>
      </c>
      <c r="B182" s="19">
        <v>15</v>
      </c>
      <c r="C182" s="19"/>
      <c r="D182" s="19"/>
      <c r="E182" s="19"/>
      <c r="F182" s="19"/>
      <c r="G182" s="19"/>
      <c r="H182" s="19"/>
      <c r="I182" s="19"/>
      <c r="J182" s="19"/>
      <c r="K182" s="20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137"/>
      <c r="AC182" s="71"/>
      <c r="AD182" s="12"/>
      <c r="AE182" s="12"/>
      <c r="AF182" s="13"/>
      <c r="AG182" s="14"/>
      <c r="AH182" s="21">
        <f>B182</f>
        <v>15</v>
      </c>
      <c r="AI182" s="15"/>
      <c r="AJ182" s="2"/>
    </row>
    <row r="183" spans="1:40" ht="12.75" customHeight="1" x14ac:dyDescent="0.2">
      <c r="A183" s="24" t="s">
        <v>35</v>
      </c>
      <c r="C183" s="1">
        <v>11</v>
      </c>
      <c r="X183" s="25"/>
      <c r="Y183" s="25"/>
      <c r="Z183" s="25"/>
      <c r="AA183" s="25"/>
      <c r="AB183" s="101"/>
      <c r="AC183" s="25"/>
      <c r="AD183" s="2"/>
      <c r="AE183" s="2"/>
      <c r="AG183" s="2">
        <f>C183/B182</f>
        <v>0.73333333333333328</v>
      </c>
      <c r="AH183" s="21">
        <v>11</v>
      </c>
      <c r="AI183" s="27">
        <f t="shared" ref="AI183:AI188" si="22">AH183/AH182</f>
        <v>0.73333333333333328</v>
      </c>
      <c r="AJ183" s="2">
        <f t="shared" ref="AJ183:AJ188" si="23">100%-AI183</f>
        <v>0.26666666666666672</v>
      </c>
    </row>
    <row r="184" spans="1:40" ht="12.75" customHeight="1" x14ac:dyDescent="0.2">
      <c r="A184" s="24" t="s">
        <v>36</v>
      </c>
      <c r="D184" s="1">
        <v>10</v>
      </c>
      <c r="X184" s="25"/>
      <c r="Y184" s="25"/>
      <c r="Z184" s="25"/>
      <c r="AA184" s="25"/>
      <c r="AB184" s="101"/>
      <c r="AC184" s="25"/>
      <c r="AD184" s="2"/>
      <c r="AE184" s="2"/>
      <c r="AG184" s="2">
        <f>D184/C183</f>
        <v>0.90909090909090906</v>
      </c>
      <c r="AH184" s="21">
        <v>10</v>
      </c>
      <c r="AI184" s="27">
        <f t="shared" si="22"/>
        <v>0.90909090909090906</v>
      </c>
      <c r="AJ184" s="2">
        <f t="shared" si="23"/>
        <v>9.0909090909090939E-2</v>
      </c>
    </row>
    <row r="185" spans="1:40" ht="12.75" customHeight="1" x14ac:dyDescent="0.2">
      <c r="A185" s="1">
        <v>1001</v>
      </c>
      <c r="E185" s="1">
        <v>10</v>
      </c>
      <c r="X185" s="25"/>
      <c r="Y185" s="25"/>
      <c r="Z185" s="25"/>
      <c r="AA185" s="25"/>
      <c r="AB185" s="101"/>
      <c r="AC185" s="25"/>
      <c r="AD185" s="2"/>
      <c r="AE185" s="2"/>
      <c r="AG185" s="2">
        <f>E185/D184</f>
        <v>1</v>
      </c>
      <c r="AH185" s="21">
        <v>10</v>
      </c>
      <c r="AI185" s="27">
        <f t="shared" si="22"/>
        <v>1</v>
      </c>
      <c r="AJ185" s="2">
        <f t="shared" si="23"/>
        <v>0</v>
      </c>
    </row>
    <row r="186" spans="1:40" ht="12.75" customHeight="1" x14ac:dyDescent="0.2">
      <c r="A186" s="1">
        <v>1002</v>
      </c>
      <c r="F186" s="1">
        <v>10</v>
      </c>
      <c r="X186" s="25"/>
      <c r="Y186" s="25"/>
      <c r="Z186" s="25"/>
      <c r="AA186" s="25"/>
      <c r="AB186" s="101"/>
      <c r="AC186" s="25"/>
      <c r="AD186" s="2"/>
      <c r="AE186" s="2"/>
      <c r="AG186" s="2">
        <f>F186/E185</f>
        <v>1</v>
      </c>
      <c r="AH186" s="21">
        <v>10</v>
      </c>
      <c r="AI186" s="27">
        <f t="shared" si="22"/>
        <v>1</v>
      </c>
      <c r="AJ186" s="2">
        <f t="shared" si="23"/>
        <v>0</v>
      </c>
    </row>
    <row r="187" spans="1:40" ht="12.75" customHeight="1" x14ac:dyDescent="0.2">
      <c r="A187" s="24" t="s">
        <v>50</v>
      </c>
      <c r="G187" s="1">
        <v>10</v>
      </c>
      <c r="X187" s="25"/>
      <c r="Y187" s="25"/>
      <c r="Z187" s="25"/>
      <c r="AA187" s="25"/>
      <c r="AB187" s="101"/>
      <c r="AC187" s="25"/>
      <c r="AD187" s="2"/>
      <c r="AE187" s="2"/>
      <c r="AG187" s="2">
        <f>G187/F186</f>
        <v>1</v>
      </c>
      <c r="AH187" s="21">
        <v>10</v>
      </c>
      <c r="AI187" s="27">
        <f t="shared" si="22"/>
        <v>1</v>
      </c>
      <c r="AJ187" s="2">
        <f t="shared" si="23"/>
        <v>0</v>
      </c>
    </row>
    <row r="188" spans="1:40" ht="12.75" customHeight="1" x14ac:dyDescent="0.2">
      <c r="A188" s="24" t="s">
        <v>51</v>
      </c>
      <c r="H188" s="1">
        <v>8</v>
      </c>
      <c r="X188" s="25"/>
      <c r="Y188" s="25"/>
      <c r="Z188" s="25"/>
      <c r="AA188" s="25"/>
      <c r="AB188" s="101"/>
      <c r="AC188" s="25"/>
      <c r="AD188" s="2"/>
      <c r="AE188" s="2"/>
      <c r="AG188" s="2">
        <f>H188/G187</f>
        <v>0.8</v>
      </c>
      <c r="AH188" s="21">
        <v>10</v>
      </c>
      <c r="AI188" s="27">
        <f t="shared" si="22"/>
        <v>1</v>
      </c>
      <c r="AJ188" s="2">
        <f t="shared" si="23"/>
        <v>0</v>
      </c>
    </row>
    <row r="189" spans="1:40" ht="12.75" customHeight="1" x14ac:dyDescent="0.2">
      <c r="A189" s="24" t="s">
        <v>57</v>
      </c>
      <c r="R189" s="1">
        <v>5</v>
      </c>
      <c r="T189" s="1">
        <v>5</v>
      </c>
      <c r="X189" s="25"/>
      <c r="Y189" s="25"/>
      <c r="Z189" s="25"/>
      <c r="AA189" s="25"/>
      <c r="AB189" s="101"/>
      <c r="AC189" s="25"/>
      <c r="AD189" s="2"/>
      <c r="AE189" s="2"/>
      <c r="AG189" s="2"/>
      <c r="AH189" s="21"/>
      <c r="AI189" s="27"/>
      <c r="AJ189" s="2"/>
    </row>
    <row r="190" spans="1:40" ht="12.75" customHeight="1" x14ac:dyDescent="0.2">
      <c r="A190" s="24" t="s">
        <v>59</v>
      </c>
      <c r="R190" s="1">
        <v>1</v>
      </c>
      <c r="S190" s="1">
        <v>5</v>
      </c>
      <c r="T190" s="1">
        <v>2</v>
      </c>
      <c r="U190" s="1">
        <v>5</v>
      </c>
      <c r="X190" s="25"/>
      <c r="Y190" s="25"/>
      <c r="Z190" s="25"/>
      <c r="AA190" s="25">
        <v>5</v>
      </c>
      <c r="AB190" s="101">
        <v>2</v>
      </c>
      <c r="AC190" s="25">
        <f t="shared" ref="AC190:AC191" si="24">SUM(AA190:AB190)</f>
        <v>7</v>
      </c>
      <c r="AD190" s="2"/>
      <c r="AE190" s="2"/>
      <c r="AG190" s="2"/>
      <c r="AH190" s="21"/>
      <c r="AI190" s="27"/>
      <c r="AJ190" s="2"/>
    </row>
    <row r="191" spans="1:40" ht="12.75" customHeight="1" x14ac:dyDescent="0.2">
      <c r="A191" s="24" t="s">
        <v>60</v>
      </c>
      <c r="T191" s="1">
        <v>1</v>
      </c>
      <c r="X191" s="25"/>
      <c r="Y191" s="25"/>
      <c r="Z191" s="25"/>
      <c r="AA191" s="25"/>
      <c r="AB191" s="101">
        <v>1</v>
      </c>
      <c r="AC191" s="25">
        <f t="shared" si="24"/>
        <v>1</v>
      </c>
      <c r="AD191" s="2"/>
      <c r="AE191" s="2"/>
      <c r="AG191" s="2"/>
      <c r="AH191" s="21"/>
      <c r="AI191" s="27"/>
      <c r="AJ191" s="2"/>
      <c r="AK191" s="1" t="s">
        <v>53</v>
      </c>
      <c r="AL191" s="1">
        <v>8</v>
      </c>
      <c r="AM191" s="1">
        <f>SUM(AC189:AC191)</f>
        <v>8</v>
      </c>
      <c r="AN191" s="1" t="s">
        <v>10</v>
      </c>
    </row>
    <row r="192" spans="1:40" ht="12.75" customHeight="1" x14ac:dyDescent="0.2">
      <c r="A192" s="24"/>
      <c r="AC192" s="1">
        <f>SUM(AC190:AC191)</f>
        <v>8</v>
      </c>
      <c r="AD192" s="2">
        <f>AC190/B182</f>
        <v>0.46666666666666667</v>
      </c>
      <c r="AE192" s="2">
        <f>AC192/B182</f>
        <v>0.53333333333333333</v>
      </c>
      <c r="AF192" s="2">
        <f>AE192-AD192</f>
        <v>6.6666666666666652E-2</v>
      </c>
      <c r="AG192" s="2"/>
      <c r="AK192" s="1" t="s">
        <v>54</v>
      </c>
      <c r="AL192" s="27">
        <f>AL191/B182</f>
        <v>0.53333333333333333</v>
      </c>
      <c r="AM192" s="27">
        <f>AL191/AM191</f>
        <v>1</v>
      </c>
      <c r="AN192" s="1" t="s">
        <v>55</v>
      </c>
    </row>
    <row r="193" spans="1:44" ht="12.75" customHeight="1" x14ac:dyDescent="0.3">
      <c r="A193" s="37" t="s">
        <v>102</v>
      </c>
      <c r="D193" s="34"/>
      <c r="AD193" s="2"/>
      <c r="AE193" s="2"/>
      <c r="AG193" s="2"/>
    </row>
    <row r="194" spans="1:44" ht="25.5" customHeight="1" x14ac:dyDescent="0.2">
      <c r="B194" s="170" t="s">
        <v>1</v>
      </c>
      <c r="C194" s="171"/>
      <c r="D194" s="171"/>
      <c r="E194" s="171"/>
      <c r="F194" s="171"/>
      <c r="G194" s="171"/>
      <c r="H194" s="171"/>
      <c r="I194" s="171"/>
      <c r="J194" s="171"/>
      <c r="AD194" s="4" t="s">
        <v>2</v>
      </c>
      <c r="AE194" s="4" t="s">
        <v>3</v>
      </c>
      <c r="AF194" s="5" t="s">
        <v>4</v>
      </c>
      <c r="AG194" s="4" t="s">
        <v>5</v>
      </c>
      <c r="AH194" s="6" t="s">
        <v>6</v>
      </c>
      <c r="AI194" s="6" t="s">
        <v>7</v>
      </c>
      <c r="AJ194" s="7" t="s">
        <v>8</v>
      </c>
    </row>
    <row r="195" spans="1:44" ht="12.75" customHeight="1" x14ac:dyDescent="0.2">
      <c r="A195" s="9" t="s">
        <v>9</v>
      </c>
      <c r="B195" s="10">
        <v>1</v>
      </c>
      <c r="C195" s="10">
        <v>2</v>
      </c>
      <c r="D195" s="10">
        <v>3</v>
      </c>
      <c r="E195" s="10">
        <v>4</v>
      </c>
      <c r="F195" s="10">
        <v>5</v>
      </c>
      <c r="G195" s="10">
        <v>6</v>
      </c>
      <c r="H195" s="10">
        <v>7</v>
      </c>
      <c r="I195" s="10">
        <v>8</v>
      </c>
      <c r="J195" s="10">
        <v>9</v>
      </c>
      <c r="K195" s="11" t="s">
        <v>10</v>
      </c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136"/>
      <c r="AC195" s="70"/>
      <c r="AD195" s="12"/>
      <c r="AE195" s="12"/>
      <c r="AF195" s="13"/>
      <c r="AG195" s="14"/>
      <c r="AH195" s="15"/>
      <c r="AI195" s="15"/>
      <c r="AJ195" s="2"/>
    </row>
    <row r="196" spans="1:44" ht="12.75" customHeight="1" x14ac:dyDescent="0.2">
      <c r="A196" s="24" t="s">
        <v>35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20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137"/>
      <c r="AC196" s="71"/>
      <c r="AD196" s="12"/>
      <c r="AE196" s="12"/>
      <c r="AF196" s="13"/>
      <c r="AG196" s="14"/>
      <c r="AH196" s="21">
        <f>B196</f>
        <v>0</v>
      </c>
      <c r="AI196" s="15"/>
      <c r="AJ196" s="2"/>
      <c r="AQ196" s="44" t="s">
        <v>29</v>
      </c>
      <c r="AR196" s="1">
        <v>6</v>
      </c>
    </row>
    <row r="197" spans="1:44" ht="12.75" customHeight="1" x14ac:dyDescent="0.2">
      <c r="AD197" s="2"/>
      <c r="AE197" s="2"/>
      <c r="AG197" s="2" t="e">
        <f>C197/B196</f>
        <v>#DIV/0!</v>
      </c>
      <c r="AH197" s="21"/>
      <c r="AI197" s="27" t="e">
        <f>AH197/AH196</f>
        <v>#DIV/0!</v>
      </c>
      <c r="AJ197" s="2" t="e">
        <f>100%-AI197</f>
        <v>#DIV/0!</v>
      </c>
      <c r="AQ197" s="44" t="s">
        <v>36</v>
      </c>
      <c r="AR197" s="1">
        <v>16</v>
      </c>
    </row>
    <row r="198" spans="1:44" ht="12.75" customHeight="1" x14ac:dyDescent="0.2">
      <c r="AD198" s="2"/>
      <c r="AE198" s="2"/>
      <c r="AG198" s="2"/>
    </row>
    <row r="199" spans="1:44" ht="12.75" customHeight="1" x14ac:dyDescent="0.2">
      <c r="AD199" s="2"/>
      <c r="AE199" s="2"/>
      <c r="AG199" s="2"/>
    </row>
    <row r="200" spans="1:44" ht="12.75" customHeight="1" x14ac:dyDescent="0.2">
      <c r="AD200" s="2"/>
      <c r="AE200" s="2"/>
      <c r="AG200" s="2"/>
    </row>
    <row r="201" spans="1:44" ht="12.75" customHeight="1" x14ac:dyDescent="0.2">
      <c r="AD201" s="2"/>
      <c r="AE201" s="2"/>
      <c r="AG201" s="2"/>
    </row>
    <row r="202" spans="1:44" ht="12.75" customHeight="1" x14ac:dyDescent="0.2">
      <c r="AD202" s="2"/>
      <c r="AE202" s="2"/>
      <c r="AG202" s="2"/>
    </row>
    <row r="203" spans="1:44" ht="12.75" customHeight="1" x14ac:dyDescent="0.3">
      <c r="A203" s="3" t="s">
        <v>65</v>
      </c>
      <c r="D203" s="34"/>
      <c r="AD203" s="2"/>
      <c r="AE203" s="2"/>
      <c r="AG203" s="2"/>
    </row>
    <row r="204" spans="1:44" ht="25.5" customHeight="1" x14ac:dyDescent="0.2">
      <c r="B204" s="170" t="s">
        <v>1</v>
      </c>
      <c r="C204" s="171"/>
      <c r="D204" s="171"/>
      <c r="E204" s="171"/>
      <c r="F204" s="171"/>
      <c r="G204" s="171"/>
      <c r="H204" s="171"/>
      <c r="I204" s="171"/>
      <c r="J204" s="171"/>
      <c r="AD204" s="4" t="s">
        <v>2</v>
      </c>
      <c r="AE204" s="4" t="s">
        <v>3</v>
      </c>
      <c r="AF204" s="5" t="s">
        <v>4</v>
      </c>
      <c r="AG204" s="4" t="s">
        <v>5</v>
      </c>
      <c r="AH204" s="6" t="s">
        <v>6</v>
      </c>
      <c r="AI204" s="6" t="s">
        <v>7</v>
      </c>
      <c r="AJ204" s="7" t="s">
        <v>8</v>
      </c>
    </row>
    <row r="205" spans="1:44" ht="12.75" customHeight="1" x14ac:dyDescent="0.2">
      <c r="A205" s="9" t="s">
        <v>9</v>
      </c>
      <c r="B205" s="10">
        <v>1</v>
      </c>
      <c r="C205" s="10">
        <v>2</v>
      </c>
      <c r="D205" s="10">
        <v>3</v>
      </c>
      <c r="E205" s="10">
        <v>4</v>
      </c>
      <c r="F205" s="10">
        <v>5</v>
      </c>
      <c r="G205" s="10">
        <v>6</v>
      </c>
      <c r="H205" s="10">
        <v>7</v>
      </c>
      <c r="I205" s="10">
        <v>8</v>
      </c>
      <c r="J205" s="10">
        <v>9</v>
      </c>
      <c r="K205" s="11" t="s">
        <v>10</v>
      </c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136"/>
      <c r="AC205" s="70"/>
      <c r="AD205" s="12"/>
      <c r="AE205" s="12"/>
      <c r="AF205" s="13"/>
      <c r="AG205" s="14"/>
      <c r="AH205" s="15"/>
      <c r="AI205" s="15"/>
      <c r="AJ205" s="2"/>
    </row>
    <row r="206" spans="1:44" ht="12.75" customHeight="1" x14ac:dyDescent="0.2">
      <c r="A206" s="24" t="s">
        <v>36</v>
      </c>
      <c r="B206" s="19">
        <v>31</v>
      </c>
      <c r="C206" s="19"/>
      <c r="D206" s="19"/>
      <c r="E206" s="19"/>
      <c r="F206" s="19"/>
      <c r="G206" s="19"/>
      <c r="H206" s="19"/>
      <c r="I206" s="19"/>
      <c r="J206" s="19"/>
      <c r="K206" s="20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137"/>
      <c r="AC206" s="71"/>
      <c r="AD206" s="12"/>
      <c r="AE206" s="12"/>
      <c r="AF206" s="13"/>
      <c r="AG206" s="14"/>
      <c r="AH206" s="21">
        <f>B206</f>
        <v>31</v>
      </c>
      <c r="AI206" s="15"/>
      <c r="AJ206" s="2"/>
    </row>
    <row r="207" spans="1:44" ht="12.75" customHeight="1" x14ac:dyDescent="0.2">
      <c r="A207" s="1">
        <v>1001</v>
      </c>
      <c r="C207" s="1">
        <v>30</v>
      </c>
      <c r="X207" s="25"/>
      <c r="Y207" s="25"/>
      <c r="Z207" s="25"/>
      <c r="AA207" s="25"/>
      <c r="AB207" s="101"/>
      <c r="AC207" s="25"/>
      <c r="AD207" s="2"/>
      <c r="AE207" s="2"/>
      <c r="AG207" s="2">
        <f>C207/B206</f>
        <v>0.967741935483871</v>
      </c>
      <c r="AH207" s="21">
        <v>30</v>
      </c>
      <c r="AI207" s="27">
        <f t="shared" ref="AI207:AI213" si="25">AH207/AH206</f>
        <v>0.967741935483871</v>
      </c>
      <c r="AJ207" s="2">
        <f t="shared" ref="AJ207:AJ213" si="26">100%-AI207</f>
        <v>3.2258064516129004E-2</v>
      </c>
    </row>
    <row r="208" spans="1:44" ht="12.75" customHeight="1" x14ac:dyDescent="0.2">
      <c r="A208" s="1">
        <v>1002</v>
      </c>
      <c r="D208" s="1">
        <v>27</v>
      </c>
      <c r="X208" s="25"/>
      <c r="Y208" s="25"/>
      <c r="Z208" s="25"/>
      <c r="AA208" s="25"/>
      <c r="AB208" s="101"/>
      <c r="AC208" s="25"/>
      <c r="AD208" s="2"/>
      <c r="AE208" s="2"/>
      <c r="AG208" s="2">
        <f>D208/C207</f>
        <v>0.9</v>
      </c>
      <c r="AH208" s="21">
        <v>28</v>
      </c>
      <c r="AI208" s="27">
        <f t="shared" si="25"/>
        <v>0.93333333333333335</v>
      </c>
      <c r="AJ208" s="2">
        <f t="shared" si="26"/>
        <v>6.6666666666666652E-2</v>
      </c>
    </row>
    <row r="209" spans="1:40" ht="12.75" customHeight="1" x14ac:dyDescent="0.2">
      <c r="A209" s="24" t="s">
        <v>50</v>
      </c>
      <c r="E209" s="1">
        <v>25</v>
      </c>
      <c r="X209" s="25"/>
      <c r="Y209" s="25"/>
      <c r="Z209" s="25"/>
      <c r="AA209" s="25"/>
      <c r="AB209" s="101"/>
      <c r="AC209" s="25"/>
      <c r="AD209" s="2"/>
      <c r="AE209" s="2"/>
      <c r="AG209" s="2">
        <f>E209/D208</f>
        <v>0.92592592592592593</v>
      </c>
      <c r="AH209" s="21">
        <v>28</v>
      </c>
      <c r="AI209" s="27">
        <f t="shared" si="25"/>
        <v>1</v>
      </c>
      <c r="AJ209" s="2">
        <f t="shared" si="26"/>
        <v>0</v>
      </c>
    </row>
    <row r="210" spans="1:40" ht="12.75" customHeight="1" x14ac:dyDescent="0.2">
      <c r="A210" s="24" t="s">
        <v>51</v>
      </c>
      <c r="F210" s="1">
        <v>24</v>
      </c>
      <c r="X210" s="25"/>
      <c r="Y210" s="25"/>
      <c r="Z210" s="25"/>
      <c r="AA210" s="25"/>
      <c r="AB210" s="101"/>
      <c r="AC210" s="25"/>
      <c r="AD210" s="2"/>
      <c r="AE210" s="2"/>
      <c r="AG210" s="2">
        <f>F210/E209</f>
        <v>0.96</v>
      </c>
      <c r="AH210" s="21">
        <v>29</v>
      </c>
      <c r="AI210" s="27">
        <f t="shared" si="25"/>
        <v>1.0357142857142858</v>
      </c>
      <c r="AJ210" s="2">
        <f t="shared" si="26"/>
        <v>-3.5714285714285809E-2</v>
      </c>
    </row>
    <row r="211" spans="1:40" ht="12.75" customHeight="1" x14ac:dyDescent="0.2">
      <c r="A211" s="24" t="s">
        <v>57</v>
      </c>
      <c r="G211" s="1">
        <v>21</v>
      </c>
      <c r="X211" s="25"/>
      <c r="Y211" s="25"/>
      <c r="Z211" s="25"/>
      <c r="AA211" s="25"/>
      <c r="AB211" s="101"/>
      <c r="AC211" s="25"/>
      <c r="AD211" s="2"/>
      <c r="AE211" s="2"/>
      <c r="AG211" s="2">
        <f>G211/F210</f>
        <v>0.875</v>
      </c>
      <c r="AH211" s="21">
        <v>28</v>
      </c>
      <c r="AI211" s="27">
        <f t="shared" si="25"/>
        <v>0.96551724137931039</v>
      </c>
      <c r="AJ211" s="2">
        <f t="shared" si="26"/>
        <v>3.4482758620689613E-2</v>
      </c>
    </row>
    <row r="212" spans="1:40" ht="12.75" customHeight="1" x14ac:dyDescent="0.2">
      <c r="A212" s="24" t="s">
        <v>59</v>
      </c>
      <c r="H212" s="1">
        <v>21</v>
      </c>
      <c r="X212" s="25"/>
      <c r="Y212" s="25"/>
      <c r="Z212" s="25"/>
      <c r="AA212" s="25"/>
      <c r="AB212" s="101"/>
      <c r="AC212" s="25"/>
      <c r="AD212" s="2"/>
      <c r="AE212" s="2"/>
      <c r="AG212" s="2">
        <f>H212/G211</f>
        <v>1</v>
      </c>
      <c r="AH212" s="21">
        <v>26</v>
      </c>
      <c r="AI212" s="27">
        <f t="shared" si="25"/>
        <v>0.9285714285714286</v>
      </c>
      <c r="AJ212" s="2">
        <f t="shared" si="26"/>
        <v>7.1428571428571397E-2</v>
      </c>
    </row>
    <row r="213" spans="1:40" ht="12.75" customHeight="1" x14ac:dyDescent="0.2">
      <c r="A213" s="24" t="s">
        <v>60</v>
      </c>
      <c r="I213" s="1">
        <v>21</v>
      </c>
      <c r="R213" s="1">
        <v>10</v>
      </c>
      <c r="T213" s="1">
        <v>12</v>
      </c>
      <c r="X213" s="25"/>
      <c r="Y213" s="25"/>
      <c r="Z213" s="25"/>
      <c r="AA213" s="25">
        <v>9</v>
      </c>
      <c r="AB213" s="101">
        <v>12</v>
      </c>
      <c r="AC213" s="25"/>
      <c r="AD213" s="2"/>
      <c r="AE213" s="2"/>
      <c r="AG213" s="2">
        <f>I213/H212</f>
        <v>1</v>
      </c>
      <c r="AH213" s="21">
        <v>22</v>
      </c>
      <c r="AI213" s="27">
        <f t="shared" si="25"/>
        <v>0.84615384615384615</v>
      </c>
      <c r="AJ213" s="2">
        <f t="shared" si="26"/>
        <v>0.15384615384615385</v>
      </c>
    </row>
    <row r="214" spans="1:40" ht="12.75" customHeight="1" x14ac:dyDescent="0.2">
      <c r="A214" s="24" t="s">
        <v>61</v>
      </c>
      <c r="J214" s="1">
        <v>21</v>
      </c>
      <c r="X214" s="25"/>
      <c r="Y214" s="25"/>
      <c r="Z214" s="25"/>
      <c r="AA214" s="25"/>
      <c r="AB214" s="101"/>
      <c r="AC214" s="25">
        <v>21</v>
      </c>
      <c r="AD214" s="2"/>
      <c r="AE214" s="2"/>
      <c r="AG214" s="2"/>
      <c r="AH214" s="21"/>
      <c r="AI214" s="27"/>
      <c r="AJ214" s="2"/>
    </row>
    <row r="215" spans="1:40" ht="12.75" customHeight="1" x14ac:dyDescent="0.2">
      <c r="A215" s="24" t="s">
        <v>62</v>
      </c>
      <c r="R215" s="1">
        <v>1</v>
      </c>
      <c r="T215" s="1">
        <v>1</v>
      </c>
      <c r="X215" s="25"/>
      <c r="Y215" s="25"/>
      <c r="Z215" s="25"/>
      <c r="AA215" s="25"/>
      <c r="AB215" s="101"/>
      <c r="AC215" s="25">
        <f t="shared" ref="AC215:AC216" si="27">SUM(X215:AB215)</f>
        <v>0</v>
      </c>
      <c r="AD215" s="2"/>
      <c r="AE215" s="2"/>
      <c r="AF215" s="2"/>
      <c r="AG215" s="2"/>
      <c r="AH215" s="21"/>
      <c r="AI215" s="27"/>
      <c r="AJ215" s="2"/>
    </row>
    <row r="216" spans="1:40" ht="12.75" customHeight="1" x14ac:dyDescent="0.2">
      <c r="A216" s="24" t="s">
        <v>66</v>
      </c>
      <c r="S216" s="1">
        <v>1</v>
      </c>
      <c r="U216" s="1">
        <v>1</v>
      </c>
      <c r="X216" s="25"/>
      <c r="Y216" s="25"/>
      <c r="Z216" s="25"/>
      <c r="AA216" s="25"/>
      <c r="AB216" s="101">
        <v>1</v>
      </c>
      <c r="AC216" s="25">
        <f t="shared" si="27"/>
        <v>1</v>
      </c>
      <c r="AD216" s="2"/>
      <c r="AE216" s="2"/>
      <c r="AF216" s="2"/>
      <c r="AG216" s="2"/>
      <c r="AH216" s="21"/>
      <c r="AI216" s="27"/>
      <c r="AJ216" s="2"/>
      <c r="AK216" s="1" t="s">
        <v>53</v>
      </c>
      <c r="AL216" s="1">
        <v>21</v>
      </c>
      <c r="AM216" s="1">
        <f>AC218</f>
        <v>23</v>
      </c>
      <c r="AN216" s="1" t="s">
        <v>10</v>
      </c>
    </row>
    <row r="217" spans="1:40" ht="12.75" customHeight="1" x14ac:dyDescent="0.2">
      <c r="A217" s="24" t="s">
        <v>67</v>
      </c>
      <c r="J217" s="1">
        <v>1</v>
      </c>
      <c r="X217" s="25"/>
      <c r="Y217" s="25"/>
      <c r="Z217" s="25"/>
      <c r="AA217" s="25"/>
      <c r="AB217" s="101"/>
      <c r="AC217" s="25">
        <v>1</v>
      </c>
      <c r="AD217" s="2"/>
      <c r="AE217" s="2"/>
      <c r="AF217" s="2"/>
      <c r="AG217" s="2"/>
      <c r="AH217" s="21">
        <v>1</v>
      </c>
      <c r="AI217" s="27"/>
      <c r="AJ217" s="2"/>
      <c r="AK217" s="1" t="s">
        <v>54</v>
      </c>
      <c r="AL217" s="27">
        <f>AL216/B206</f>
        <v>0.67741935483870963</v>
      </c>
      <c r="AM217" s="27">
        <f>AL216/AM216</f>
        <v>0.91304347826086951</v>
      </c>
      <c r="AN217" s="1" t="s">
        <v>55</v>
      </c>
    </row>
    <row r="218" spans="1:40" ht="12.75" customHeight="1" x14ac:dyDescent="0.2">
      <c r="A218" s="24"/>
      <c r="AC218" s="1">
        <f>SUM(AC213:AC217)</f>
        <v>23</v>
      </c>
      <c r="AD218" s="2">
        <f>AC214/B206</f>
        <v>0.67741935483870963</v>
      </c>
      <c r="AE218" s="2">
        <f>AC218/B206</f>
        <v>0.74193548387096775</v>
      </c>
      <c r="AF218" s="2">
        <f>AE218-AD218</f>
        <v>6.4516129032258118E-2</v>
      </c>
      <c r="AG218" s="2"/>
    </row>
    <row r="219" spans="1:40" ht="12.75" customHeight="1" x14ac:dyDescent="0.3">
      <c r="A219" s="37" t="s">
        <v>103</v>
      </c>
      <c r="D219" s="34"/>
      <c r="AD219" s="2"/>
      <c r="AE219" s="2"/>
      <c r="AG219" s="2"/>
    </row>
    <row r="220" spans="1:40" ht="12.75" customHeight="1" x14ac:dyDescent="0.2">
      <c r="AD220" s="2"/>
      <c r="AE220" s="2"/>
      <c r="AF220" s="2"/>
      <c r="AG220" s="2"/>
    </row>
    <row r="221" spans="1:40" ht="26.25" customHeight="1" x14ac:dyDescent="0.4">
      <c r="B221" s="161" t="s">
        <v>68</v>
      </c>
      <c r="C221" s="162"/>
      <c r="D221" s="162"/>
      <c r="E221" s="162"/>
      <c r="F221" s="162"/>
      <c r="G221" s="162"/>
      <c r="H221" s="162"/>
      <c r="I221" s="162"/>
      <c r="J221" s="162"/>
      <c r="AB221" s="103" t="s">
        <v>49</v>
      </c>
      <c r="AC221" s="2"/>
      <c r="AD221" s="2"/>
      <c r="AE221" s="1"/>
      <c r="AF221" s="2"/>
      <c r="AG221" s="1"/>
      <c r="AH221" s="1"/>
      <c r="AI221" s="1"/>
    </row>
    <row r="222" spans="1:40" ht="20.25" customHeight="1" x14ac:dyDescent="0.2">
      <c r="A222" s="163" t="s">
        <v>9</v>
      </c>
      <c r="B222" s="164" t="s">
        <v>69</v>
      </c>
      <c r="C222" s="165"/>
      <c r="D222" s="165"/>
      <c r="E222" s="165"/>
      <c r="F222" s="165"/>
      <c r="G222" s="165"/>
      <c r="H222" s="165"/>
      <c r="I222" s="165"/>
      <c r="J222" s="166"/>
      <c r="AB222" s="167" t="s">
        <v>10</v>
      </c>
      <c r="AC222" s="159" t="s">
        <v>2</v>
      </c>
      <c r="AD222" s="159" t="s">
        <v>3</v>
      </c>
      <c r="AE222" s="169" t="s">
        <v>4</v>
      </c>
      <c r="AF222" s="159" t="s">
        <v>5</v>
      </c>
      <c r="AG222" s="157" t="s">
        <v>6</v>
      </c>
      <c r="AH222" s="157" t="s">
        <v>7</v>
      </c>
      <c r="AI222" s="159" t="s">
        <v>8</v>
      </c>
    </row>
    <row r="223" spans="1:40" ht="15.75" customHeight="1" x14ac:dyDescent="0.25">
      <c r="A223" s="158"/>
      <c r="B223" s="39" t="s">
        <v>70</v>
      </c>
      <c r="C223" s="39" t="s">
        <v>71</v>
      </c>
      <c r="D223" s="39" t="s">
        <v>72</v>
      </c>
      <c r="E223" s="39" t="s">
        <v>73</v>
      </c>
      <c r="F223" s="39" t="s">
        <v>74</v>
      </c>
      <c r="G223" s="39" t="s">
        <v>75</v>
      </c>
      <c r="H223" s="39" t="s">
        <v>76</v>
      </c>
      <c r="I223" s="39" t="s">
        <v>77</v>
      </c>
      <c r="J223" s="39" t="s">
        <v>78</v>
      </c>
      <c r="AB223" s="168"/>
      <c r="AC223" s="158"/>
      <c r="AD223" s="158"/>
      <c r="AE223" s="158"/>
      <c r="AF223" s="158"/>
      <c r="AG223" s="158"/>
      <c r="AH223" s="158"/>
      <c r="AI223" s="158"/>
    </row>
    <row r="224" spans="1:40" ht="15.75" customHeight="1" x14ac:dyDescent="0.25">
      <c r="A224" s="39">
        <v>1002</v>
      </c>
      <c r="B224" s="40">
        <v>33</v>
      </c>
      <c r="C224" s="40"/>
      <c r="D224" s="40"/>
      <c r="E224" s="40"/>
      <c r="F224" s="40"/>
      <c r="G224" s="40"/>
      <c r="H224" s="40"/>
      <c r="I224" s="40"/>
      <c r="J224" s="40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62"/>
      <c r="AC224" s="106"/>
      <c r="AD224" s="107"/>
      <c r="AE224" s="108"/>
      <c r="AF224" s="115"/>
      <c r="AG224" s="41">
        <f>B224</f>
        <v>33</v>
      </c>
      <c r="AH224" s="116"/>
      <c r="AI224" s="115"/>
    </row>
    <row r="225" spans="1:36" ht="15.75" customHeight="1" x14ac:dyDescent="0.25">
      <c r="A225" s="39">
        <v>1101</v>
      </c>
      <c r="B225" s="40"/>
      <c r="C225" s="40">
        <v>31</v>
      </c>
      <c r="D225" s="40"/>
      <c r="E225" s="40"/>
      <c r="F225" s="40"/>
      <c r="G225" s="40"/>
      <c r="H225" s="40"/>
      <c r="I225" s="40"/>
      <c r="J225" s="40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62"/>
      <c r="AC225" s="109"/>
      <c r="AD225" s="46"/>
      <c r="AE225" s="110"/>
      <c r="AF225" s="42">
        <f>IF(C225=0,"",C225/B224)</f>
        <v>0.93939393939393945</v>
      </c>
      <c r="AG225" s="43">
        <v>31</v>
      </c>
      <c r="AH225" s="117">
        <f t="shared" ref="AH225:AH232" si="28">IF(AG225=0,"",AG225/AG224)</f>
        <v>0.93939393939393945</v>
      </c>
      <c r="AI225" s="117">
        <f t="shared" ref="AI225:AI232" si="29">IF(AG225=0,"",100%-AH225)</f>
        <v>6.0606060606060552E-2</v>
      </c>
    </row>
    <row r="226" spans="1:36" ht="15.75" customHeight="1" x14ac:dyDescent="0.25">
      <c r="A226" s="39">
        <v>1102</v>
      </c>
      <c r="B226" s="40"/>
      <c r="C226" s="40"/>
      <c r="D226" s="40">
        <v>26</v>
      </c>
      <c r="E226" s="40"/>
      <c r="F226" s="40"/>
      <c r="G226" s="40"/>
      <c r="H226" s="40"/>
      <c r="I226" s="40"/>
      <c r="J226" s="40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62"/>
      <c r="AC226" s="109"/>
      <c r="AD226" s="46"/>
      <c r="AE226" s="110"/>
      <c r="AF226" s="42">
        <f>IF(D226=0,"",D226/C225)</f>
        <v>0.83870967741935487</v>
      </c>
      <c r="AG226" s="43">
        <v>28</v>
      </c>
      <c r="AH226" s="117">
        <f t="shared" si="28"/>
        <v>0.90322580645161288</v>
      </c>
      <c r="AI226" s="117">
        <f t="shared" si="29"/>
        <v>9.6774193548387122E-2</v>
      </c>
      <c r="AJ226" s="8">
        <f>AG226/AG224</f>
        <v>0.84848484848484851</v>
      </c>
    </row>
    <row r="227" spans="1:36" ht="15.75" customHeight="1" x14ac:dyDescent="0.25">
      <c r="A227" s="39">
        <v>1201</v>
      </c>
      <c r="B227" s="40"/>
      <c r="C227" s="40"/>
      <c r="D227" s="40"/>
      <c r="E227" s="40">
        <v>25</v>
      </c>
      <c r="F227" s="40"/>
      <c r="G227" s="40"/>
      <c r="H227" s="40"/>
      <c r="I227" s="40"/>
      <c r="J227" s="40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62"/>
      <c r="AC227" s="109"/>
      <c r="AD227" s="46"/>
      <c r="AE227" s="110"/>
      <c r="AF227" s="42">
        <f>IF(E227=0,"",E227/D226)</f>
        <v>0.96153846153846156</v>
      </c>
      <c r="AG227" s="43">
        <v>27</v>
      </c>
      <c r="AH227" s="117">
        <f t="shared" si="28"/>
        <v>0.9642857142857143</v>
      </c>
      <c r="AI227" s="117">
        <f t="shared" si="29"/>
        <v>3.5714285714285698E-2</v>
      </c>
    </row>
    <row r="228" spans="1:36" ht="15.75" customHeight="1" x14ac:dyDescent="0.25">
      <c r="A228" s="39">
        <v>1202</v>
      </c>
      <c r="B228" s="40"/>
      <c r="C228" s="40"/>
      <c r="D228" s="40"/>
      <c r="E228" s="40"/>
      <c r="F228" s="40">
        <v>24</v>
      </c>
      <c r="G228" s="40"/>
      <c r="H228" s="40"/>
      <c r="I228" s="40"/>
      <c r="J228" s="40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62"/>
      <c r="AC228" s="109"/>
      <c r="AD228" s="46"/>
      <c r="AE228" s="110"/>
      <c r="AF228" s="42">
        <f>IF(F228=0,"",F228/E227)</f>
        <v>0.96</v>
      </c>
      <c r="AG228" s="43">
        <v>26</v>
      </c>
      <c r="AH228" s="117">
        <f t="shared" si="28"/>
        <v>0.96296296296296291</v>
      </c>
      <c r="AI228" s="117">
        <f t="shared" si="29"/>
        <v>3.703703703703709E-2</v>
      </c>
    </row>
    <row r="229" spans="1:36" ht="15.75" customHeight="1" x14ac:dyDescent="0.25">
      <c r="A229" s="39">
        <v>1301</v>
      </c>
      <c r="B229" s="40"/>
      <c r="C229" s="40"/>
      <c r="D229" s="40"/>
      <c r="E229" s="40"/>
      <c r="F229" s="40"/>
      <c r="G229" s="40">
        <v>23</v>
      </c>
      <c r="H229" s="40"/>
      <c r="I229" s="40"/>
      <c r="J229" s="40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62"/>
      <c r="AC229" s="109"/>
      <c r="AD229" s="46"/>
      <c r="AE229" s="110"/>
      <c r="AF229" s="42">
        <f>IF(G229=0,"",G229/F228)</f>
        <v>0.95833333333333337</v>
      </c>
      <c r="AG229" s="43">
        <v>25</v>
      </c>
      <c r="AH229" s="117">
        <f t="shared" si="28"/>
        <v>0.96153846153846156</v>
      </c>
      <c r="AI229" s="117">
        <f t="shared" si="29"/>
        <v>3.8461538461538436E-2</v>
      </c>
    </row>
    <row r="230" spans="1:36" ht="15.75" customHeight="1" x14ac:dyDescent="0.25">
      <c r="A230" s="39">
        <v>1302</v>
      </c>
      <c r="B230" s="40"/>
      <c r="C230" s="40"/>
      <c r="D230" s="40"/>
      <c r="E230" s="40"/>
      <c r="F230" s="40"/>
      <c r="G230" s="40"/>
      <c r="H230" s="40">
        <v>22</v>
      </c>
      <c r="I230" s="40"/>
      <c r="J230" s="40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62"/>
      <c r="AC230" s="109"/>
      <c r="AD230" s="46"/>
      <c r="AE230" s="110"/>
      <c r="AF230" s="42">
        <f>IF(H230=0,"",H230/G229)</f>
        <v>0.95652173913043481</v>
      </c>
      <c r="AG230" s="43">
        <v>24</v>
      </c>
      <c r="AH230" s="117">
        <f t="shared" si="28"/>
        <v>0.96</v>
      </c>
      <c r="AI230" s="117">
        <f t="shared" si="29"/>
        <v>4.0000000000000036E-2</v>
      </c>
    </row>
    <row r="231" spans="1:36" ht="15.75" customHeight="1" x14ac:dyDescent="0.25">
      <c r="A231" s="39">
        <v>1401</v>
      </c>
      <c r="B231" s="40"/>
      <c r="C231" s="40"/>
      <c r="D231" s="40"/>
      <c r="E231" s="40"/>
      <c r="F231" s="40"/>
      <c r="G231" s="40"/>
      <c r="H231" s="40"/>
      <c r="I231" s="40">
        <v>21</v>
      </c>
      <c r="J231" s="40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62"/>
      <c r="AC231" s="109"/>
      <c r="AD231" s="46"/>
      <c r="AE231" s="110"/>
      <c r="AF231" s="42">
        <f>IF(I231=0,"",I231/H230)</f>
        <v>0.95454545454545459</v>
      </c>
      <c r="AG231" s="43">
        <v>24</v>
      </c>
      <c r="AH231" s="117">
        <f t="shared" si="28"/>
        <v>1</v>
      </c>
      <c r="AI231" s="117">
        <f t="shared" si="29"/>
        <v>0</v>
      </c>
    </row>
    <row r="232" spans="1:36" ht="15.75" customHeight="1" x14ac:dyDescent="0.25">
      <c r="A232" s="39">
        <v>1402</v>
      </c>
      <c r="B232" s="40"/>
      <c r="C232" s="40"/>
      <c r="D232" s="40"/>
      <c r="E232" s="40"/>
      <c r="F232" s="40"/>
      <c r="G232" s="40"/>
      <c r="H232" s="40"/>
      <c r="I232" s="40"/>
      <c r="J232" s="40">
        <v>21</v>
      </c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62">
        <v>18</v>
      </c>
      <c r="AC232" s="109"/>
      <c r="AD232" s="46"/>
      <c r="AE232" s="110"/>
      <c r="AF232" s="45">
        <f>IF(J232=0,"",J232/I231)</f>
        <v>1</v>
      </c>
      <c r="AG232" s="43">
        <v>24</v>
      </c>
      <c r="AH232" s="45">
        <f t="shared" si="28"/>
        <v>1</v>
      </c>
      <c r="AI232" s="45">
        <f t="shared" si="29"/>
        <v>0</v>
      </c>
    </row>
    <row r="233" spans="1:36" ht="15.75" customHeight="1" x14ac:dyDescent="0.25">
      <c r="A233" s="39">
        <v>1501</v>
      </c>
      <c r="B233" s="40"/>
      <c r="C233" s="40"/>
      <c r="D233" s="40"/>
      <c r="E233" s="40"/>
      <c r="F233" s="40"/>
      <c r="G233" s="40"/>
      <c r="H233" s="40"/>
      <c r="I233" s="40"/>
      <c r="J233" s="40">
        <v>1</v>
      </c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62">
        <v>1</v>
      </c>
      <c r="AC233" s="109"/>
      <c r="AD233" s="46"/>
      <c r="AE233" s="111"/>
      <c r="AF233" s="46"/>
      <c r="AG233" s="43">
        <v>3</v>
      </c>
      <c r="AH233" s="46"/>
      <c r="AI233" s="118"/>
    </row>
    <row r="234" spans="1:36" ht="15.75" customHeight="1" x14ac:dyDescent="0.25">
      <c r="A234" s="39">
        <v>1502</v>
      </c>
      <c r="B234" s="40"/>
      <c r="C234" s="40"/>
      <c r="D234" s="40"/>
      <c r="E234" s="40"/>
      <c r="F234" s="40"/>
      <c r="G234" s="40"/>
      <c r="H234" s="40"/>
      <c r="I234" s="40"/>
      <c r="J234" s="40">
        <v>1</v>
      </c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62">
        <v>1</v>
      </c>
      <c r="AC234" s="109"/>
      <c r="AD234" s="46"/>
      <c r="AE234" s="111"/>
      <c r="AF234" s="119"/>
      <c r="AG234" s="47">
        <v>1</v>
      </c>
      <c r="AH234" s="120"/>
      <c r="AI234" s="119"/>
    </row>
    <row r="235" spans="1:36" ht="15.75" customHeight="1" x14ac:dyDescent="0.25">
      <c r="A235" s="39">
        <v>1601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62"/>
      <c r="AC235" s="109"/>
      <c r="AD235" s="46"/>
      <c r="AE235" s="111"/>
      <c r="AF235" s="119"/>
      <c r="AG235" s="47"/>
      <c r="AH235" s="120"/>
      <c r="AI235" s="119"/>
    </row>
    <row r="236" spans="1:36" ht="15.75" customHeight="1" x14ac:dyDescent="0.25">
      <c r="A236" s="39">
        <v>1602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62"/>
      <c r="AC236" s="109"/>
      <c r="AD236" s="46"/>
      <c r="AE236" s="111"/>
      <c r="AF236" s="119"/>
      <c r="AG236" s="47"/>
      <c r="AH236" s="120"/>
      <c r="AI236" s="119"/>
    </row>
    <row r="237" spans="1:36" ht="15.75" customHeight="1" x14ac:dyDescent="0.25">
      <c r="A237" s="39">
        <v>1701</v>
      </c>
      <c r="B237" s="40"/>
      <c r="C237" s="40"/>
      <c r="D237" s="40"/>
      <c r="E237" s="40"/>
      <c r="F237" s="40"/>
      <c r="G237" s="40"/>
      <c r="H237" s="40"/>
      <c r="I237" s="40"/>
      <c r="J237" s="40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62"/>
      <c r="AC237" s="109"/>
      <c r="AD237" s="46"/>
      <c r="AE237" s="111"/>
      <c r="AF237" s="46"/>
      <c r="AG237" s="111"/>
      <c r="AH237" s="121"/>
      <c r="AI237" s="119"/>
    </row>
    <row r="238" spans="1:36" ht="15.75" customHeight="1" x14ac:dyDescent="0.25">
      <c r="A238" s="39">
        <v>1702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62"/>
      <c r="AC238" s="109"/>
      <c r="AD238" s="46"/>
      <c r="AE238" s="111"/>
      <c r="AF238" s="48" t="s">
        <v>53</v>
      </c>
      <c r="AG238" s="49">
        <v>20</v>
      </c>
      <c r="AH238" s="50">
        <f>IF(SUM(AB230:AB234)=0,"",SUM(AB230:AB234))</f>
        <v>20</v>
      </c>
      <c r="AI238" s="51" t="s">
        <v>10</v>
      </c>
    </row>
    <row r="239" spans="1:36" ht="15.75" customHeight="1" x14ac:dyDescent="0.25">
      <c r="A239" s="39">
        <v>1801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62"/>
      <c r="AC239" s="109"/>
      <c r="AD239" s="46"/>
      <c r="AE239" s="111"/>
      <c r="AF239" s="52" t="s">
        <v>54</v>
      </c>
      <c r="AG239" s="53">
        <f>IF(AG238/B224=0,"",AG238/B224)</f>
        <v>0.60606060606060608</v>
      </c>
      <c r="AH239" s="54">
        <f>IF(AG238/AH238=0,"",AG238/AH238)</f>
        <v>1</v>
      </c>
      <c r="AI239" s="55" t="s">
        <v>55</v>
      </c>
    </row>
    <row r="240" spans="1:36" ht="15.75" customHeight="1" x14ac:dyDescent="0.25">
      <c r="A240" s="39">
        <v>1802</v>
      </c>
      <c r="B240" s="105"/>
      <c r="C240" s="105"/>
      <c r="D240" s="105"/>
      <c r="E240" s="105"/>
      <c r="F240" s="105"/>
      <c r="G240" s="105"/>
      <c r="H240" s="105"/>
      <c r="I240" s="105"/>
      <c r="J240" s="105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62"/>
      <c r="AC240" s="112"/>
      <c r="AD240" s="113"/>
      <c r="AE240" s="114"/>
      <c r="AF240" s="56"/>
      <c r="AG240" s="57"/>
      <c r="AH240" s="57"/>
      <c r="AI240" s="58"/>
    </row>
    <row r="241" spans="1:43" ht="18" customHeight="1" x14ac:dyDescent="0.25">
      <c r="A241" s="24"/>
      <c r="B241" s="160" t="s">
        <v>79</v>
      </c>
      <c r="C241" s="160"/>
      <c r="D241" s="160"/>
      <c r="E241" s="160"/>
      <c r="F241" s="160"/>
      <c r="G241" s="160"/>
      <c r="H241" s="160"/>
      <c r="I241" s="160"/>
      <c r="J241" s="160"/>
      <c r="AB241" s="59">
        <f>SUM(AB224:AB237)</f>
        <v>20</v>
      </c>
      <c r="AC241" s="60">
        <f>IF(AB232=0,"",AB232/B224)</f>
        <v>0.54545454545454541</v>
      </c>
      <c r="AD241" s="60">
        <f>IF(AB241=0,"",AB241/B224)</f>
        <v>0.60606060606060608</v>
      </c>
      <c r="AE241" s="60">
        <f>IF(AB232=0,"",AD241-AC241)</f>
        <v>6.0606060606060663E-2</v>
      </c>
      <c r="AF241" s="2"/>
      <c r="AG241" s="1"/>
      <c r="AH241" s="27"/>
      <c r="AI241" s="2"/>
    </row>
    <row r="242" spans="1:43" ht="12.75" customHeight="1" x14ac:dyDescent="0.2">
      <c r="AC242" s="2"/>
      <c r="AD242" s="2"/>
      <c r="AE242" s="2"/>
      <c r="AF242" s="2"/>
    </row>
    <row r="243" spans="1:43" ht="12.75" customHeight="1" x14ac:dyDescent="0.2">
      <c r="AC243" s="2"/>
      <c r="AD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26.25" customHeight="1" x14ac:dyDescent="0.4">
      <c r="B244" s="161" t="s">
        <v>68</v>
      </c>
      <c r="C244" s="162"/>
      <c r="D244" s="162"/>
      <c r="E244" s="162"/>
      <c r="F244" s="162"/>
      <c r="G244" s="162"/>
      <c r="H244" s="162"/>
      <c r="I244" s="162"/>
      <c r="J244" s="162"/>
      <c r="AB244" s="103" t="s">
        <v>50</v>
      </c>
      <c r="AC244" s="2"/>
      <c r="AD244" s="2"/>
      <c r="AE244" s="1"/>
      <c r="AF244" s="2"/>
      <c r="AG244" s="1"/>
      <c r="AH244" s="1"/>
      <c r="AI244" s="1"/>
    </row>
    <row r="245" spans="1:43" ht="20.25" customHeight="1" x14ac:dyDescent="0.2">
      <c r="A245" s="163" t="s">
        <v>9</v>
      </c>
      <c r="B245" s="164" t="s">
        <v>69</v>
      </c>
      <c r="C245" s="165"/>
      <c r="D245" s="165"/>
      <c r="E245" s="165"/>
      <c r="F245" s="165"/>
      <c r="G245" s="165"/>
      <c r="H245" s="165"/>
      <c r="I245" s="165"/>
      <c r="J245" s="166"/>
      <c r="AB245" s="167" t="s">
        <v>10</v>
      </c>
      <c r="AC245" s="159" t="s">
        <v>2</v>
      </c>
      <c r="AD245" s="159" t="s">
        <v>3</v>
      </c>
      <c r="AE245" s="169" t="s">
        <v>4</v>
      </c>
      <c r="AF245" s="159" t="s">
        <v>5</v>
      </c>
      <c r="AG245" s="157" t="s">
        <v>6</v>
      </c>
      <c r="AH245" s="157" t="s">
        <v>7</v>
      </c>
      <c r="AI245" s="159" t="s">
        <v>8</v>
      </c>
    </row>
    <row r="246" spans="1:43" ht="15.75" customHeight="1" x14ac:dyDescent="0.25">
      <c r="A246" s="158"/>
      <c r="B246" s="39" t="s">
        <v>70</v>
      </c>
      <c r="C246" s="39" t="s">
        <v>71</v>
      </c>
      <c r="D246" s="39" t="s">
        <v>72</v>
      </c>
      <c r="E246" s="39" t="s">
        <v>73</v>
      </c>
      <c r="F246" s="39" t="s">
        <v>74</v>
      </c>
      <c r="G246" s="39" t="s">
        <v>75</v>
      </c>
      <c r="H246" s="39" t="s">
        <v>76</v>
      </c>
      <c r="I246" s="39" t="s">
        <v>77</v>
      </c>
      <c r="J246" s="39" t="s">
        <v>78</v>
      </c>
      <c r="AB246" s="168"/>
      <c r="AC246" s="158"/>
      <c r="AD246" s="158"/>
      <c r="AE246" s="158"/>
      <c r="AF246" s="158"/>
      <c r="AG246" s="158"/>
      <c r="AH246" s="158"/>
      <c r="AI246" s="158"/>
    </row>
    <row r="247" spans="1:43" ht="15.75" customHeight="1" x14ac:dyDescent="0.25">
      <c r="A247" s="39">
        <v>1101</v>
      </c>
      <c r="B247" s="40">
        <v>13</v>
      </c>
      <c r="C247" s="40"/>
      <c r="D247" s="40"/>
      <c r="E247" s="40"/>
      <c r="F247" s="40"/>
      <c r="G247" s="40"/>
      <c r="H247" s="40"/>
      <c r="I247" s="40"/>
      <c r="J247" s="40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62"/>
      <c r="AC247" s="106"/>
      <c r="AD247" s="107"/>
      <c r="AE247" s="108"/>
      <c r="AF247" s="115"/>
      <c r="AG247" s="142">
        <f>B247</f>
        <v>13</v>
      </c>
      <c r="AH247" s="116"/>
      <c r="AI247" s="115"/>
    </row>
    <row r="248" spans="1:43" ht="15.75" customHeight="1" x14ac:dyDescent="0.25">
      <c r="A248" s="39">
        <v>1102</v>
      </c>
      <c r="B248" s="40"/>
      <c r="C248" s="40">
        <v>11</v>
      </c>
      <c r="D248" s="40"/>
      <c r="E248" s="40"/>
      <c r="F248" s="40"/>
      <c r="G248" s="40"/>
      <c r="H248" s="40"/>
      <c r="I248" s="40"/>
      <c r="J248" s="40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62"/>
      <c r="AC248" s="109"/>
      <c r="AD248" s="46"/>
      <c r="AE248" s="110"/>
      <c r="AF248" s="140">
        <f>IF(C248=0,"",C248/B247)</f>
        <v>0.84615384615384615</v>
      </c>
      <c r="AG248" s="144">
        <v>11</v>
      </c>
      <c r="AH248" s="42">
        <f t="shared" ref="AH248:AH255" si="30">IF(AG248=0,"",AG248/AG247)</f>
        <v>0.84615384615384615</v>
      </c>
      <c r="AI248" s="117">
        <f t="shared" ref="AI248:AI255" si="31">IF(AG248=0,"",100%-AH248)</f>
        <v>0.15384615384615385</v>
      </c>
    </row>
    <row r="249" spans="1:43" ht="15.75" customHeight="1" x14ac:dyDescent="0.25">
      <c r="A249" s="39">
        <v>1201</v>
      </c>
      <c r="B249" s="40"/>
      <c r="C249" s="40"/>
      <c r="D249" s="40">
        <v>10</v>
      </c>
      <c r="E249" s="40"/>
      <c r="F249" s="40"/>
      <c r="G249" s="40"/>
      <c r="H249" s="40"/>
      <c r="I249" s="40"/>
      <c r="J249" s="40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62"/>
      <c r="AC249" s="109"/>
      <c r="AD249" s="46"/>
      <c r="AE249" s="110"/>
      <c r="AF249" s="140">
        <f>IF(D249=0,"",D249/C248)</f>
        <v>0.90909090909090906</v>
      </c>
      <c r="AG249" s="144">
        <v>11</v>
      </c>
      <c r="AH249" s="42">
        <f t="shared" si="30"/>
        <v>1</v>
      </c>
      <c r="AI249" s="117">
        <f t="shared" si="31"/>
        <v>0</v>
      </c>
      <c r="AJ249" s="8">
        <f>AG249/AG247</f>
        <v>0.84615384615384615</v>
      </c>
    </row>
    <row r="250" spans="1:43" ht="15.75" customHeight="1" x14ac:dyDescent="0.25">
      <c r="A250" s="39">
        <v>1202</v>
      </c>
      <c r="B250" s="40"/>
      <c r="C250" s="40"/>
      <c r="D250" s="40"/>
      <c r="E250" s="40">
        <v>10</v>
      </c>
      <c r="F250" s="40"/>
      <c r="G250" s="40"/>
      <c r="H250" s="40"/>
      <c r="I250" s="40"/>
      <c r="J250" s="40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62"/>
      <c r="AC250" s="109"/>
      <c r="AD250" s="46"/>
      <c r="AE250" s="110"/>
      <c r="AF250" s="140">
        <f>IF(E250=0,"",E250/D249)</f>
        <v>1</v>
      </c>
      <c r="AG250" s="144">
        <v>11</v>
      </c>
      <c r="AH250" s="42">
        <f t="shared" si="30"/>
        <v>1</v>
      </c>
      <c r="AI250" s="117">
        <f t="shared" si="31"/>
        <v>0</v>
      </c>
    </row>
    <row r="251" spans="1:43" ht="15.75" customHeight="1" x14ac:dyDescent="0.25">
      <c r="A251" s="39">
        <v>1301</v>
      </c>
      <c r="B251" s="40"/>
      <c r="C251" s="40"/>
      <c r="D251" s="40"/>
      <c r="E251" s="40"/>
      <c r="F251" s="40">
        <v>10</v>
      </c>
      <c r="G251" s="40"/>
      <c r="H251" s="40"/>
      <c r="I251" s="40"/>
      <c r="J251" s="40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62"/>
      <c r="AC251" s="109"/>
      <c r="AD251" s="46"/>
      <c r="AE251" s="110"/>
      <c r="AF251" s="140">
        <f>IF(F251=0,"",F251/E250)</f>
        <v>1</v>
      </c>
      <c r="AG251" s="144">
        <v>11</v>
      </c>
      <c r="AH251" s="42">
        <f t="shared" si="30"/>
        <v>1</v>
      </c>
      <c r="AI251" s="117">
        <f t="shared" si="31"/>
        <v>0</v>
      </c>
    </row>
    <row r="252" spans="1:43" ht="15.75" customHeight="1" x14ac:dyDescent="0.25">
      <c r="A252" s="39">
        <v>1302</v>
      </c>
      <c r="B252" s="40"/>
      <c r="C252" s="40"/>
      <c r="D252" s="40"/>
      <c r="E252" s="40"/>
      <c r="F252" s="40"/>
      <c r="G252" s="40">
        <v>9</v>
      </c>
      <c r="H252" s="40"/>
      <c r="I252" s="40"/>
      <c r="J252" s="40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62"/>
      <c r="AC252" s="109"/>
      <c r="AD252" s="46"/>
      <c r="AE252" s="110"/>
      <c r="AF252" s="140">
        <f>IF(G252=0,"",G252/F251)</f>
        <v>0.9</v>
      </c>
      <c r="AG252" s="144">
        <v>10</v>
      </c>
      <c r="AH252" s="42">
        <f t="shared" si="30"/>
        <v>0.90909090909090906</v>
      </c>
      <c r="AI252" s="117">
        <f t="shared" si="31"/>
        <v>9.0909090909090939E-2</v>
      </c>
    </row>
    <row r="253" spans="1:43" ht="15.75" customHeight="1" x14ac:dyDescent="0.25">
      <c r="A253" s="39">
        <v>1401</v>
      </c>
      <c r="B253" s="40"/>
      <c r="C253" s="40"/>
      <c r="D253" s="40"/>
      <c r="E253" s="40"/>
      <c r="F253" s="40"/>
      <c r="G253" s="40"/>
      <c r="H253" s="40">
        <v>9</v>
      </c>
      <c r="I253" s="40"/>
      <c r="J253" s="40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62"/>
      <c r="AC253" s="109"/>
      <c r="AD253" s="46"/>
      <c r="AE253" s="110"/>
      <c r="AF253" s="140">
        <f>IF(H253=0,"",H253/G252)</f>
        <v>1</v>
      </c>
      <c r="AG253" s="144">
        <v>10</v>
      </c>
      <c r="AH253" s="42">
        <f t="shared" si="30"/>
        <v>1</v>
      </c>
      <c r="AI253" s="117">
        <f t="shared" si="31"/>
        <v>0</v>
      </c>
    </row>
    <row r="254" spans="1:43" ht="15.75" customHeight="1" x14ac:dyDescent="0.25">
      <c r="A254" s="39">
        <v>1402</v>
      </c>
      <c r="B254" s="40"/>
      <c r="C254" s="40"/>
      <c r="D254" s="40"/>
      <c r="E254" s="40"/>
      <c r="F254" s="40"/>
      <c r="G254" s="40"/>
      <c r="H254" s="40"/>
      <c r="I254" s="40">
        <v>9</v>
      </c>
      <c r="J254" s="40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62"/>
      <c r="AC254" s="109"/>
      <c r="AD254" s="46"/>
      <c r="AE254" s="110"/>
      <c r="AF254" s="140">
        <f>IF(I254=0,"",I254/H253)</f>
        <v>1</v>
      </c>
      <c r="AG254" s="144">
        <v>10</v>
      </c>
      <c r="AH254" s="42">
        <f t="shared" si="30"/>
        <v>1</v>
      </c>
      <c r="AI254" s="117">
        <f t="shared" si="31"/>
        <v>0</v>
      </c>
    </row>
    <row r="255" spans="1:43" ht="15.75" customHeight="1" x14ac:dyDescent="0.25">
      <c r="A255" s="39">
        <v>1501</v>
      </c>
      <c r="B255" s="40"/>
      <c r="C255" s="40"/>
      <c r="D255" s="40"/>
      <c r="E255" s="40"/>
      <c r="F255" s="40"/>
      <c r="G255" s="40"/>
      <c r="H255" s="40"/>
      <c r="I255" s="40"/>
      <c r="J255" s="40">
        <v>9</v>
      </c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62">
        <v>9</v>
      </c>
      <c r="AC255" s="109"/>
      <c r="AD255" s="46"/>
      <c r="AE255" s="110"/>
      <c r="AF255" s="141">
        <f>IF(J255=0,"",J255/I254)</f>
        <v>1</v>
      </c>
      <c r="AG255" s="144">
        <v>10</v>
      </c>
      <c r="AH255" s="115">
        <f t="shared" si="30"/>
        <v>1</v>
      </c>
      <c r="AI255" s="45">
        <f t="shared" si="31"/>
        <v>0</v>
      </c>
    </row>
    <row r="256" spans="1:43" ht="15.75" customHeight="1" x14ac:dyDescent="0.25">
      <c r="A256" s="39">
        <v>1502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62"/>
      <c r="AC256" s="109"/>
      <c r="AD256" s="46"/>
      <c r="AE256" s="111"/>
      <c r="AF256" s="46"/>
      <c r="AG256" s="143"/>
      <c r="AH256" s="46"/>
      <c r="AI256" s="118"/>
    </row>
    <row r="257" spans="1:36" ht="15.75" customHeight="1" x14ac:dyDescent="0.25">
      <c r="A257" s="39">
        <v>1601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62"/>
      <c r="AC257" s="109"/>
      <c r="AD257" s="46"/>
      <c r="AE257" s="111"/>
      <c r="AF257" s="119"/>
      <c r="AG257" s="47"/>
      <c r="AH257" s="120"/>
      <c r="AI257" s="119"/>
    </row>
    <row r="258" spans="1:36" ht="15.75" customHeight="1" x14ac:dyDescent="0.25">
      <c r="A258" s="39">
        <v>1602</v>
      </c>
      <c r="B258" s="40"/>
      <c r="C258" s="40"/>
      <c r="D258" s="40"/>
      <c r="E258" s="40"/>
      <c r="F258" s="40"/>
      <c r="G258" s="40"/>
      <c r="H258" s="40"/>
      <c r="I258" s="40"/>
      <c r="J258" s="40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62"/>
      <c r="AC258" s="109"/>
      <c r="AD258" s="46"/>
      <c r="AE258" s="111"/>
      <c r="AF258" s="119"/>
      <c r="AG258" s="47"/>
      <c r="AH258" s="120"/>
      <c r="AI258" s="119"/>
    </row>
    <row r="259" spans="1:36" ht="15.75" customHeight="1" x14ac:dyDescent="0.25">
      <c r="A259" s="39">
        <v>1701</v>
      </c>
      <c r="B259" s="40"/>
      <c r="C259" s="40"/>
      <c r="D259" s="40"/>
      <c r="E259" s="40"/>
      <c r="F259" s="40"/>
      <c r="G259" s="40"/>
      <c r="H259" s="40"/>
      <c r="I259" s="40"/>
      <c r="J259" s="40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  <c r="AA259" s="139"/>
      <c r="AB259" s="62"/>
      <c r="AC259" s="109"/>
      <c r="AD259" s="46"/>
      <c r="AE259" s="111"/>
      <c r="AF259" s="119"/>
      <c r="AG259" s="47"/>
      <c r="AH259" s="120"/>
      <c r="AI259" s="119"/>
    </row>
    <row r="260" spans="1:36" ht="15.75" customHeight="1" x14ac:dyDescent="0.25">
      <c r="A260" s="39">
        <v>1702</v>
      </c>
      <c r="B260" s="40"/>
      <c r="C260" s="40"/>
      <c r="D260" s="40"/>
      <c r="E260" s="40"/>
      <c r="F260" s="40"/>
      <c r="G260" s="40"/>
      <c r="H260" s="40"/>
      <c r="I260" s="40"/>
      <c r="J260" s="40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62"/>
      <c r="AC260" s="109"/>
      <c r="AD260" s="46"/>
      <c r="AE260" s="111"/>
      <c r="AF260" s="46"/>
      <c r="AG260" s="111"/>
      <c r="AH260" s="121"/>
      <c r="AI260" s="119"/>
    </row>
    <row r="261" spans="1:36" ht="15.75" customHeight="1" x14ac:dyDescent="0.25">
      <c r="A261" s="39">
        <v>1801</v>
      </c>
      <c r="B261" s="40"/>
      <c r="C261" s="40"/>
      <c r="D261" s="40"/>
      <c r="E261" s="40"/>
      <c r="F261" s="40"/>
      <c r="G261" s="40"/>
      <c r="H261" s="40"/>
      <c r="I261" s="40"/>
      <c r="J261" s="40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  <c r="AA261" s="139"/>
      <c r="AB261" s="62"/>
      <c r="AC261" s="109"/>
      <c r="AD261" s="46"/>
      <c r="AE261" s="111"/>
      <c r="AF261" s="48" t="s">
        <v>53</v>
      </c>
      <c r="AG261" s="49">
        <v>7</v>
      </c>
      <c r="AH261" s="50">
        <f>IF(SUM(AB253:AB257)=0,"",SUM(AB253:AB257))</f>
        <v>9</v>
      </c>
      <c r="AI261" s="51" t="s">
        <v>10</v>
      </c>
    </row>
    <row r="262" spans="1:36" ht="15.75" customHeight="1" x14ac:dyDescent="0.25">
      <c r="A262" s="39">
        <v>1802</v>
      </c>
      <c r="B262" s="40"/>
      <c r="C262" s="40"/>
      <c r="D262" s="40"/>
      <c r="E262" s="40"/>
      <c r="F262" s="40"/>
      <c r="G262" s="40"/>
      <c r="H262" s="40"/>
      <c r="I262" s="40"/>
      <c r="J262" s="40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62"/>
      <c r="AC262" s="109"/>
      <c r="AD262" s="46"/>
      <c r="AE262" s="111"/>
      <c r="AF262" s="52" t="s">
        <v>54</v>
      </c>
      <c r="AG262" s="53">
        <f>IF(AG261/B247=0,"",AG261/B247)</f>
        <v>0.53846153846153844</v>
      </c>
      <c r="AH262" s="54">
        <f>IF(AG261/AH261=0,"",AG261/AH261)</f>
        <v>0.77777777777777779</v>
      </c>
      <c r="AI262" s="55" t="s">
        <v>55</v>
      </c>
    </row>
    <row r="263" spans="1:36" ht="15.75" customHeight="1" x14ac:dyDescent="0.25">
      <c r="A263" s="39">
        <v>1901</v>
      </c>
      <c r="B263" s="40"/>
      <c r="C263" s="40"/>
      <c r="D263" s="40"/>
      <c r="E263" s="40"/>
      <c r="F263" s="40"/>
      <c r="G263" s="40"/>
      <c r="H263" s="40"/>
      <c r="I263" s="40"/>
      <c r="J263" s="40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62"/>
      <c r="AC263" s="112"/>
      <c r="AD263" s="113"/>
      <c r="AE263" s="114"/>
      <c r="AF263" s="56"/>
      <c r="AG263" s="57"/>
      <c r="AH263" s="57"/>
      <c r="AI263" s="58"/>
    </row>
    <row r="264" spans="1:36" ht="18" customHeight="1" x14ac:dyDescent="0.25">
      <c r="A264" s="24"/>
      <c r="B264" s="160" t="s">
        <v>79</v>
      </c>
      <c r="C264" s="160"/>
      <c r="D264" s="160"/>
      <c r="E264" s="160"/>
      <c r="F264" s="160"/>
      <c r="G264" s="160"/>
      <c r="H264" s="160"/>
      <c r="I264" s="160"/>
      <c r="J264" s="160"/>
      <c r="AB264" s="59">
        <f>SUM(AB247:AB260)</f>
        <v>9</v>
      </c>
      <c r="AC264" s="60">
        <f>IF(AB255=0,"",AB255/B247)</f>
        <v>0.69230769230769229</v>
      </c>
      <c r="AD264" s="60">
        <f>IF(AB264=0,"",AB264/B247)</f>
        <v>0.69230769230769229</v>
      </c>
      <c r="AE264" s="60">
        <f>IF(AB255=0,"",AD264-AC264)</f>
        <v>0</v>
      </c>
      <c r="AF264" s="2"/>
      <c r="AG264" s="1"/>
      <c r="AH264" s="27"/>
      <c r="AI264" s="2"/>
    </row>
    <row r="265" spans="1:36" ht="12.75" customHeight="1" x14ac:dyDescent="0.2">
      <c r="AC265" s="2"/>
      <c r="AD265" s="2"/>
      <c r="AF265" s="2"/>
    </row>
    <row r="266" spans="1:36" ht="12.75" customHeight="1" x14ac:dyDescent="0.2">
      <c r="AC266" s="2"/>
      <c r="AD266" s="2"/>
      <c r="AF266" s="2"/>
    </row>
    <row r="267" spans="1:36" ht="26.25" customHeight="1" x14ac:dyDescent="0.4">
      <c r="B267" s="161" t="s">
        <v>68</v>
      </c>
      <c r="C267" s="162"/>
      <c r="D267" s="162"/>
      <c r="E267" s="162"/>
      <c r="F267" s="162"/>
      <c r="G267" s="162"/>
      <c r="H267" s="162"/>
      <c r="I267" s="162"/>
      <c r="J267" s="162"/>
      <c r="AB267" s="103" t="s">
        <v>51</v>
      </c>
      <c r="AC267" s="2"/>
      <c r="AD267" s="2"/>
      <c r="AE267" s="1"/>
      <c r="AF267" s="2"/>
      <c r="AG267" s="1"/>
      <c r="AH267" s="1"/>
      <c r="AI267" s="1"/>
    </row>
    <row r="268" spans="1:36" ht="20.25" customHeight="1" x14ac:dyDescent="0.2">
      <c r="A268" s="163" t="s">
        <v>9</v>
      </c>
      <c r="B268" s="164" t="s">
        <v>69</v>
      </c>
      <c r="C268" s="165"/>
      <c r="D268" s="165"/>
      <c r="E268" s="165"/>
      <c r="F268" s="165"/>
      <c r="G268" s="165"/>
      <c r="H268" s="165"/>
      <c r="I268" s="165"/>
      <c r="J268" s="166"/>
      <c r="AB268" s="167" t="s">
        <v>10</v>
      </c>
      <c r="AC268" s="159" t="s">
        <v>2</v>
      </c>
      <c r="AD268" s="159" t="s">
        <v>3</v>
      </c>
      <c r="AE268" s="169" t="s">
        <v>4</v>
      </c>
      <c r="AF268" s="159" t="s">
        <v>5</v>
      </c>
      <c r="AG268" s="157" t="s">
        <v>6</v>
      </c>
      <c r="AH268" s="157" t="s">
        <v>7</v>
      </c>
      <c r="AI268" s="159" t="s">
        <v>8</v>
      </c>
    </row>
    <row r="269" spans="1:36" ht="15.75" customHeight="1" x14ac:dyDescent="0.25">
      <c r="A269" s="158"/>
      <c r="B269" s="39" t="s">
        <v>70</v>
      </c>
      <c r="C269" s="39" t="s">
        <v>71</v>
      </c>
      <c r="D269" s="39" t="s">
        <v>72</v>
      </c>
      <c r="E269" s="39" t="s">
        <v>73</v>
      </c>
      <c r="F269" s="39" t="s">
        <v>74</v>
      </c>
      <c r="G269" s="39" t="s">
        <v>75</v>
      </c>
      <c r="H269" s="39" t="s">
        <v>76</v>
      </c>
      <c r="I269" s="39" t="s">
        <v>77</v>
      </c>
      <c r="J269" s="39" t="s">
        <v>78</v>
      </c>
      <c r="AB269" s="168"/>
      <c r="AC269" s="158"/>
      <c r="AD269" s="158"/>
      <c r="AE269" s="158"/>
      <c r="AF269" s="158"/>
      <c r="AG269" s="158"/>
      <c r="AH269" s="158"/>
      <c r="AI269" s="158"/>
    </row>
    <row r="270" spans="1:36" ht="15.75" customHeight="1" x14ac:dyDescent="0.25">
      <c r="A270" s="39">
        <v>1102</v>
      </c>
      <c r="B270" s="40">
        <v>30</v>
      </c>
      <c r="C270" s="40"/>
      <c r="D270" s="40"/>
      <c r="E270" s="40"/>
      <c r="F270" s="40"/>
      <c r="G270" s="40"/>
      <c r="H270" s="40"/>
      <c r="I270" s="40"/>
      <c r="J270" s="40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62"/>
      <c r="AC270" s="106"/>
      <c r="AD270" s="107"/>
      <c r="AE270" s="108"/>
      <c r="AF270" s="115"/>
      <c r="AG270" s="41">
        <f>B270</f>
        <v>30</v>
      </c>
      <c r="AH270" s="116"/>
      <c r="AI270" s="115"/>
    </row>
    <row r="271" spans="1:36" ht="15.75" customHeight="1" x14ac:dyDescent="0.25">
      <c r="A271" s="39">
        <v>1201</v>
      </c>
      <c r="B271" s="40"/>
      <c r="C271" s="40">
        <v>28</v>
      </c>
      <c r="D271" s="40"/>
      <c r="E271" s="40"/>
      <c r="F271" s="40"/>
      <c r="G271" s="40"/>
      <c r="H271" s="40"/>
      <c r="I271" s="40"/>
      <c r="J271" s="40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62"/>
      <c r="AC271" s="109"/>
      <c r="AD271" s="46"/>
      <c r="AE271" s="110"/>
      <c r="AF271" s="42">
        <f>IF(C271=0,"",C271/B270)</f>
        <v>0.93333333333333335</v>
      </c>
      <c r="AG271" s="43">
        <v>28</v>
      </c>
      <c r="AH271" s="117">
        <f t="shared" ref="AH271:AH278" si="32">IF(AG271=0,"",AG271/AG270)</f>
        <v>0.93333333333333335</v>
      </c>
      <c r="AI271" s="117">
        <f t="shared" ref="AI271:AI278" si="33">IF(AG271=0,"",100%-AH271)</f>
        <v>6.6666666666666652E-2</v>
      </c>
    </row>
    <row r="272" spans="1:36" ht="15.75" customHeight="1" x14ac:dyDescent="0.25">
      <c r="A272" s="39">
        <v>1202</v>
      </c>
      <c r="B272" s="40"/>
      <c r="C272" s="40"/>
      <c r="D272" s="40">
        <v>24</v>
      </c>
      <c r="E272" s="40"/>
      <c r="F272" s="40"/>
      <c r="G272" s="40"/>
      <c r="H272" s="40"/>
      <c r="I272" s="40"/>
      <c r="J272" s="40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  <c r="AA272" s="139"/>
      <c r="AB272" s="62"/>
      <c r="AC272" s="109"/>
      <c r="AD272" s="46"/>
      <c r="AE272" s="110"/>
      <c r="AF272" s="42">
        <f>IF(D272=0,"",D272/C271)</f>
        <v>0.8571428571428571</v>
      </c>
      <c r="AG272" s="43">
        <v>25</v>
      </c>
      <c r="AH272" s="117">
        <f t="shared" si="32"/>
        <v>0.8928571428571429</v>
      </c>
      <c r="AI272" s="117">
        <f t="shared" si="33"/>
        <v>0.1071428571428571</v>
      </c>
      <c r="AJ272" s="8">
        <f>AG272/AG270</f>
        <v>0.83333333333333337</v>
      </c>
    </row>
    <row r="273" spans="1:35" ht="15.75" customHeight="1" x14ac:dyDescent="0.25">
      <c r="A273" s="39">
        <v>1301</v>
      </c>
      <c r="B273" s="40"/>
      <c r="C273" s="40"/>
      <c r="D273" s="40"/>
      <c r="E273" s="40">
        <v>21</v>
      </c>
      <c r="F273" s="40"/>
      <c r="G273" s="40"/>
      <c r="H273" s="40"/>
      <c r="I273" s="40"/>
      <c r="J273" s="40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  <c r="AA273" s="139"/>
      <c r="AB273" s="62"/>
      <c r="AC273" s="109"/>
      <c r="AD273" s="46"/>
      <c r="AE273" s="110"/>
      <c r="AF273" s="42">
        <f>IF(E273=0,"",E273/D272)</f>
        <v>0.875</v>
      </c>
      <c r="AG273" s="43">
        <v>25</v>
      </c>
      <c r="AH273" s="117">
        <f t="shared" si="32"/>
        <v>1</v>
      </c>
      <c r="AI273" s="117">
        <f t="shared" si="33"/>
        <v>0</v>
      </c>
    </row>
    <row r="274" spans="1:35" ht="15.75" customHeight="1" x14ac:dyDescent="0.25">
      <c r="A274" s="39">
        <v>1302</v>
      </c>
      <c r="B274" s="40"/>
      <c r="C274" s="40"/>
      <c r="D274" s="40"/>
      <c r="E274" s="40"/>
      <c r="F274" s="40">
        <v>19</v>
      </c>
      <c r="G274" s="40"/>
      <c r="H274" s="40"/>
      <c r="I274" s="40"/>
      <c r="J274" s="40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  <c r="AA274" s="139"/>
      <c r="AB274" s="62"/>
      <c r="AC274" s="109"/>
      <c r="AD274" s="46"/>
      <c r="AE274" s="110"/>
      <c r="AF274" s="42">
        <f>IF(F274=0,"",F274/E273)</f>
        <v>0.90476190476190477</v>
      </c>
      <c r="AG274" s="43">
        <v>23</v>
      </c>
      <c r="AH274" s="117">
        <f t="shared" si="32"/>
        <v>0.92</v>
      </c>
      <c r="AI274" s="117">
        <f t="shared" si="33"/>
        <v>7.999999999999996E-2</v>
      </c>
    </row>
    <row r="275" spans="1:35" ht="15.75" customHeight="1" x14ac:dyDescent="0.25">
      <c r="A275" s="39">
        <v>1401</v>
      </c>
      <c r="B275" s="40"/>
      <c r="C275" s="40"/>
      <c r="D275" s="40"/>
      <c r="E275" s="40"/>
      <c r="F275" s="40"/>
      <c r="G275" s="40">
        <v>15</v>
      </c>
      <c r="H275" s="40"/>
      <c r="I275" s="40"/>
      <c r="J275" s="40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  <c r="AA275" s="139"/>
      <c r="AB275" s="62"/>
      <c r="AC275" s="109"/>
      <c r="AD275" s="46"/>
      <c r="AE275" s="110"/>
      <c r="AF275" s="42">
        <f>IF(G275=0,"",G275/F274)</f>
        <v>0.78947368421052633</v>
      </c>
      <c r="AG275" s="43">
        <v>21</v>
      </c>
      <c r="AH275" s="117">
        <f t="shared" si="32"/>
        <v>0.91304347826086951</v>
      </c>
      <c r="AI275" s="117">
        <f t="shared" si="33"/>
        <v>8.6956521739130488E-2</v>
      </c>
    </row>
    <row r="276" spans="1:35" ht="15.75" customHeight="1" x14ac:dyDescent="0.25">
      <c r="A276" s="39">
        <v>1402</v>
      </c>
      <c r="B276" s="40"/>
      <c r="C276" s="40"/>
      <c r="D276" s="40"/>
      <c r="E276" s="40"/>
      <c r="F276" s="40"/>
      <c r="G276" s="40"/>
      <c r="H276" s="40">
        <v>15</v>
      </c>
      <c r="I276" s="40"/>
      <c r="J276" s="40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  <c r="AA276" s="139"/>
      <c r="AB276" s="62"/>
      <c r="AC276" s="109"/>
      <c r="AD276" s="46"/>
      <c r="AE276" s="110"/>
      <c r="AF276" s="42">
        <f>IF(H276=0,"",H276/G275)</f>
        <v>1</v>
      </c>
      <c r="AG276" s="43">
        <v>21</v>
      </c>
      <c r="AH276" s="117">
        <f t="shared" si="32"/>
        <v>1</v>
      </c>
      <c r="AI276" s="117">
        <f t="shared" si="33"/>
        <v>0</v>
      </c>
    </row>
    <row r="277" spans="1:35" ht="15.75" customHeight="1" x14ac:dyDescent="0.25">
      <c r="A277" s="39">
        <v>1501</v>
      </c>
      <c r="B277" s="40"/>
      <c r="C277" s="40"/>
      <c r="D277" s="40"/>
      <c r="E277" s="40"/>
      <c r="F277" s="40"/>
      <c r="G277" s="40"/>
      <c r="H277" s="40"/>
      <c r="I277" s="40">
        <v>15</v>
      </c>
      <c r="J277" s="40"/>
      <c r="K277" s="139"/>
      <c r="L277" s="139"/>
      <c r="M277" s="139"/>
      <c r="N277" s="139"/>
      <c r="O277" s="139"/>
      <c r="P277" s="139"/>
      <c r="Q277" s="139"/>
      <c r="R277" s="111">
        <v>9</v>
      </c>
      <c r="S277" s="139"/>
      <c r="T277" s="111">
        <v>6</v>
      </c>
      <c r="U277" s="139"/>
      <c r="V277" s="139"/>
      <c r="W277" s="139"/>
      <c r="X277" s="139"/>
      <c r="Y277" s="139"/>
      <c r="Z277" s="139"/>
      <c r="AA277" s="139"/>
      <c r="AB277" s="62"/>
      <c r="AC277" s="109"/>
      <c r="AD277" s="46"/>
      <c r="AE277" s="110"/>
      <c r="AF277" s="42">
        <f>IF(I277=0,"",I277/H276)</f>
        <v>1</v>
      </c>
      <c r="AG277" s="43">
        <v>21</v>
      </c>
      <c r="AH277" s="117">
        <f t="shared" si="32"/>
        <v>1</v>
      </c>
      <c r="AI277" s="117">
        <f t="shared" si="33"/>
        <v>0</v>
      </c>
    </row>
    <row r="278" spans="1:35" ht="15.75" customHeight="1" x14ac:dyDescent="0.25">
      <c r="A278" s="39">
        <v>1502</v>
      </c>
      <c r="B278" s="40"/>
      <c r="C278" s="40"/>
      <c r="D278" s="40"/>
      <c r="E278" s="40"/>
      <c r="F278" s="40"/>
      <c r="G278" s="40"/>
      <c r="H278" s="40"/>
      <c r="I278" s="40"/>
      <c r="J278" s="40">
        <v>14</v>
      </c>
      <c r="K278" s="139"/>
      <c r="L278" s="139"/>
      <c r="M278" s="139"/>
      <c r="N278" s="139"/>
      <c r="O278" s="139"/>
      <c r="P278" s="139"/>
      <c r="Q278" s="139"/>
      <c r="R278" s="139"/>
      <c r="S278" s="111">
        <v>9</v>
      </c>
      <c r="T278" s="139"/>
      <c r="U278" s="111">
        <v>5</v>
      </c>
      <c r="V278" s="139"/>
      <c r="W278" s="139"/>
      <c r="X278" s="139"/>
      <c r="Y278" s="139"/>
      <c r="Z278" s="139"/>
      <c r="AA278" s="111">
        <v>9</v>
      </c>
      <c r="AB278" s="62">
        <v>13</v>
      </c>
      <c r="AC278" s="109"/>
      <c r="AD278" s="46"/>
      <c r="AE278" s="110"/>
      <c r="AF278" s="45">
        <f>IF(J278=0,"",J278/I277)</f>
        <v>0.93333333333333335</v>
      </c>
      <c r="AG278" s="43">
        <v>19</v>
      </c>
      <c r="AH278" s="45">
        <f t="shared" si="32"/>
        <v>0.90476190476190477</v>
      </c>
      <c r="AI278" s="45">
        <f t="shared" si="33"/>
        <v>9.5238095238095233E-2</v>
      </c>
    </row>
    <row r="279" spans="1:35" ht="15.75" customHeight="1" x14ac:dyDescent="0.25">
      <c r="A279" s="39">
        <v>1601</v>
      </c>
      <c r="B279" s="40"/>
      <c r="C279" s="40"/>
      <c r="D279" s="40"/>
      <c r="E279" s="40"/>
      <c r="F279" s="40"/>
      <c r="G279" s="40"/>
      <c r="H279" s="40"/>
      <c r="I279" s="40"/>
      <c r="J279" s="40">
        <v>4</v>
      </c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62">
        <v>3</v>
      </c>
      <c r="AC279" s="109"/>
      <c r="AD279" s="46"/>
      <c r="AE279" s="111"/>
      <c r="AF279" s="46"/>
      <c r="AG279" s="43">
        <v>5</v>
      </c>
      <c r="AH279" s="46"/>
      <c r="AI279" s="118"/>
    </row>
    <row r="280" spans="1:35" ht="15.75" customHeight="1" x14ac:dyDescent="0.25">
      <c r="A280" s="39">
        <v>1602</v>
      </c>
      <c r="B280" s="40"/>
      <c r="C280" s="40"/>
      <c r="D280" s="40"/>
      <c r="E280" s="40"/>
      <c r="F280" s="40"/>
      <c r="G280" s="40"/>
      <c r="H280" s="40"/>
      <c r="I280" s="40"/>
      <c r="J280" s="40">
        <v>2</v>
      </c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  <c r="AA280" s="139"/>
      <c r="AB280" s="62">
        <v>2</v>
      </c>
      <c r="AC280" s="109"/>
      <c r="AD280" s="46"/>
      <c r="AE280" s="111"/>
      <c r="AF280" s="119"/>
      <c r="AG280" s="47">
        <v>2</v>
      </c>
      <c r="AH280" s="120"/>
      <c r="AI280" s="119"/>
    </row>
    <row r="281" spans="1:35" ht="15.75" customHeight="1" x14ac:dyDescent="0.25">
      <c r="A281" s="39">
        <v>1701</v>
      </c>
      <c r="B281" s="40"/>
      <c r="C281" s="40"/>
      <c r="D281" s="40"/>
      <c r="E281" s="40"/>
      <c r="F281" s="40"/>
      <c r="G281" s="40"/>
      <c r="H281" s="40"/>
      <c r="I281" s="40"/>
      <c r="J281" s="40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62"/>
      <c r="AC281" s="109"/>
      <c r="AD281" s="46"/>
      <c r="AE281" s="111"/>
      <c r="AF281" s="119"/>
      <c r="AG281" s="47"/>
      <c r="AH281" s="120"/>
      <c r="AI281" s="119"/>
    </row>
    <row r="282" spans="1:35" ht="15.75" customHeight="1" x14ac:dyDescent="0.25">
      <c r="A282" s="39">
        <v>1702</v>
      </c>
      <c r="B282" s="40"/>
      <c r="C282" s="40"/>
      <c r="D282" s="40"/>
      <c r="E282" s="40"/>
      <c r="F282" s="40"/>
      <c r="G282" s="40"/>
      <c r="H282" s="40"/>
      <c r="I282" s="40"/>
      <c r="J282" s="40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62"/>
      <c r="AC282" s="109"/>
      <c r="AD282" s="46"/>
      <c r="AE282" s="111"/>
      <c r="AF282" s="119"/>
      <c r="AG282" s="47"/>
      <c r="AH282" s="120"/>
      <c r="AI282" s="119"/>
    </row>
    <row r="283" spans="1:35" ht="15.75" customHeight="1" x14ac:dyDescent="0.25">
      <c r="A283" s="39">
        <v>1801</v>
      </c>
      <c r="B283" s="40"/>
      <c r="C283" s="40"/>
      <c r="D283" s="40"/>
      <c r="E283" s="40"/>
      <c r="F283" s="40"/>
      <c r="G283" s="40"/>
      <c r="H283" s="40"/>
      <c r="I283" s="40"/>
      <c r="J283" s="40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62"/>
      <c r="AC283" s="109"/>
      <c r="AD283" s="46"/>
      <c r="AE283" s="111"/>
      <c r="AF283" s="46"/>
      <c r="AG283" s="111"/>
      <c r="AH283" s="121"/>
      <c r="AI283" s="119"/>
    </row>
    <row r="284" spans="1:35" ht="15.75" customHeight="1" x14ac:dyDescent="0.25">
      <c r="A284" s="39">
        <v>1802</v>
      </c>
      <c r="B284" s="40"/>
      <c r="C284" s="40"/>
      <c r="D284" s="40"/>
      <c r="E284" s="40"/>
      <c r="F284" s="40"/>
      <c r="G284" s="40"/>
      <c r="H284" s="40"/>
      <c r="I284" s="40"/>
      <c r="J284" s="40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  <c r="AA284" s="139"/>
      <c r="AB284" s="62"/>
      <c r="AC284" s="109"/>
      <c r="AD284" s="46"/>
      <c r="AE284" s="111"/>
      <c r="AF284" s="48" t="s">
        <v>53</v>
      </c>
      <c r="AG284" s="49">
        <v>13</v>
      </c>
      <c r="AH284" s="50">
        <f>IF(SUM(AB276:AB280)=0,"",SUM(AB276:AB280))</f>
        <v>18</v>
      </c>
      <c r="AI284" s="51" t="s">
        <v>10</v>
      </c>
    </row>
    <row r="285" spans="1:35" ht="15.75" customHeight="1" x14ac:dyDescent="0.25">
      <c r="A285" s="39">
        <v>1901</v>
      </c>
      <c r="B285" s="40"/>
      <c r="C285" s="40"/>
      <c r="D285" s="40"/>
      <c r="E285" s="40"/>
      <c r="F285" s="40"/>
      <c r="G285" s="40"/>
      <c r="H285" s="40"/>
      <c r="I285" s="40"/>
      <c r="J285" s="40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  <c r="AA285" s="139"/>
      <c r="AB285" s="62"/>
      <c r="AC285" s="109"/>
      <c r="AD285" s="46"/>
      <c r="AE285" s="111"/>
      <c r="AF285" s="52" t="s">
        <v>54</v>
      </c>
      <c r="AG285" s="53">
        <f>IF(AG284/B270=0,"",AG284/B270)</f>
        <v>0.43333333333333335</v>
      </c>
      <c r="AH285" s="54">
        <f>IF(AG284/AH284=0,"",AG284/AH284)</f>
        <v>0.72222222222222221</v>
      </c>
      <c r="AI285" s="55" t="s">
        <v>55</v>
      </c>
    </row>
    <row r="286" spans="1:35" ht="15.75" customHeight="1" x14ac:dyDescent="0.25">
      <c r="A286" s="39">
        <v>1902</v>
      </c>
      <c r="B286" s="40"/>
      <c r="C286" s="40"/>
      <c r="D286" s="40"/>
      <c r="E286" s="40"/>
      <c r="F286" s="40"/>
      <c r="G286" s="40"/>
      <c r="H286" s="40"/>
      <c r="I286" s="40"/>
      <c r="J286" s="40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  <c r="AA286" s="139"/>
      <c r="AB286" s="62"/>
      <c r="AC286" s="112"/>
      <c r="AD286" s="113"/>
      <c r="AE286" s="114"/>
      <c r="AF286" s="56"/>
      <c r="AG286" s="57"/>
      <c r="AH286" s="57"/>
      <c r="AI286" s="58"/>
    </row>
    <row r="287" spans="1:35" ht="18" customHeight="1" x14ac:dyDescent="0.25">
      <c r="A287" s="24"/>
      <c r="B287" s="160" t="s">
        <v>79</v>
      </c>
      <c r="C287" s="160"/>
      <c r="D287" s="160"/>
      <c r="E287" s="160"/>
      <c r="F287" s="160"/>
      <c r="G287" s="160"/>
      <c r="H287" s="160"/>
      <c r="I287" s="160"/>
      <c r="J287" s="160"/>
      <c r="AB287" s="59">
        <f>SUM(AB270:AB283)</f>
        <v>18</v>
      </c>
      <c r="AC287" s="60">
        <f>IF(AB278=0,"",AB278/B270)</f>
        <v>0.43333333333333335</v>
      </c>
      <c r="AD287" s="60">
        <f>IF(AB287=0,"",AB287/B270)</f>
        <v>0.6</v>
      </c>
      <c r="AE287" s="60">
        <f>IF(AB278=0,"",AD287-AC287)</f>
        <v>0.16666666666666663</v>
      </c>
      <c r="AF287" s="2"/>
      <c r="AG287" s="1"/>
      <c r="AH287" s="27"/>
      <c r="AI287" s="2"/>
    </row>
    <row r="288" spans="1:35" ht="12.75" customHeight="1" x14ac:dyDescent="0.2">
      <c r="AC288" s="2"/>
      <c r="AD288" s="2"/>
      <c r="AF288" s="2"/>
    </row>
    <row r="289" spans="1:36" ht="12.75" customHeight="1" x14ac:dyDescent="0.2">
      <c r="AC289" s="2"/>
      <c r="AD289" s="2"/>
      <c r="AF289" s="2"/>
    </row>
    <row r="290" spans="1:36" ht="26.25" customHeight="1" x14ac:dyDescent="0.4">
      <c r="B290" s="161" t="s">
        <v>68</v>
      </c>
      <c r="C290" s="162"/>
      <c r="D290" s="162"/>
      <c r="E290" s="162"/>
      <c r="F290" s="162"/>
      <c r="G290" s="162"/>
      <c r="H290" s="162"/>
      <c r="I290" s="162"/>
      <c r="J290" s="162"/>
      <c r="AB290" s="103" t="s">
        <v>57</v>
      </c>
      <c r="AC290" s="2"/>
      <c r="AD290" s="2"/>
      <c r="AE290" s="1"/>
      <c r="AF290" s="2"/>
      <c r="AG290" s="1"/>
      <c r="AH290" s="1"/>
      <c r="AI290" s="1"/>
    </row>
    <row r="291" spans="1:36" ht="20.25" customHeight="1" x14ac:dyDescent="0.2">
      <c r="A291" s="163" t="s">
        <v>9</v>
      </c>
      <c r="B291" s="164" t="s">
        <v>69</v>
      </c>
      <c r="C291" s="165"/>
      <c r="D291" s="165"/>
      <c r="E291" s="165"/>
      <c r="F291" s="165"/>
      <c r="G291" s="165"/>
      <c r="H291" s="165"/>
      <c r="I291" s="165"/>
      <c r="J291" s="166"/>
      <c r="AB291" s="167" t="s">
        <v>10</v>
      </c>
      <c r="AC291" s="159" t="s">
        <v>2</v>
      </c>
      <c r="AD291" s="159" t="s">
        <v>3</v>
      </c>
      <c r="AE291" s="169" t="s">
        <v>4</v>
      </c>
      <c r="AF291" s="159" t="s">
        <v>5</v>
      </c>
      <c r="AG291" s="157" t="s">
        <v>6</v>
      </c>
      <c r="AH291" s="157" t="s">
        <v>7</v>
      </c>
      <c r="AI291" s="159" t="s">
        <v>8</v>
      </c>
    </row>
    <row r="292" spans="1:36" ht="15.75" customHeight="1" x14ac:dyDescent="0.25">
      <c r="A292" s="158"/>
      <c r="B292" s="39" t="s">
        <v>70</v>
      </c>
      <c r="C292" s="39" t="s">
        <v>71</v>
      </c>
      <c r="D292" s="39" t="s">
        <v>72</v>
      </c>
      <c r="E292" s="39" t="s">
        <v>73</v>
      </c>
      <c r="F292" s="39" t="s">
        <v>74</v>
      </c>
      <c r="G292" s="39" t="s">
        <v>75</v>
      </c>
      <c r="H292" s="39" t="s">
        <v>76</v>
      </c>
      <c r="I292" s="39" t="s">
        <v>77</v>
      </c>
      <c r="J292" s="39" t="s">
        <v>78</v>
      </c>
      <c r="AB292" s="168"/>
      <c r="AC292" s="158"/>
      <c r="AD292" s="158"/>
      <c r="AE292" s="158"/>
      <c r="AF292" s="158"/>
      <c r="AG292" s="158"/>
      <c r="AH292" s="158"/>
      <c r="AI292" s="158"/>
    </row>
    <row r="293" spans="1:36" ht="15.75" customHeight="1" x14ac:dyDescent="0.25">
      <c r="A293" s="39">
        <v>1201</v>
      </c>
      <c r="B293" s="40">
        <v>18</v>
      </c>
      <c r="C293" s="40"/>
      <c r="D293" s="40"/>
      <c r="E293" s="40"/>
      <c r="F293" s="40"/>
      <c r="G293" s="40"/>
      <c r="H293" s="40"/>
      <c r="I293" s="40"/>
      <c r="J293" s="40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  <c r="AA293" s="139"/>
      <c r="AB293" s="62"/>
      <c r="AC293" s="106"/>
      <c r="AD293" s="107"/>
      <c r="AE293" s="108"/>
      <c r="AF293" s="115"/>
      <c r="AG293" s="41">
        <f>B293</f>
        <v>18</v>
      </c>
      <c r="AH293" s="116"/>
      <c r="AI293" s="115"/>
    </row>
    <row r="294" spans="1:36" ht="15.75" customHeight="1" x14ac:dyDescent="0.25">
      <c r="A294" s="39">
        <v>1202</v>
      </c>
      <c r="B294" s="40"/>
      <c r="C294" s="40">
        <v>13</v>
      </c>
      <c r="D294" s="40"/>
      <c r="E294" s="40"/>
      <c r="F294" s="40"/>
      <c r="G294" s="40"/>
      <c r="H294" s="40"/>
      <c r="I294" s="40"/>
      <c r="J294" s="40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9"/>
      <c r="AA294" s="139"/>
      <c r="AB294" s="62"/>
      <c r="AC294" s="109"/>
      <c r="AD294" s="46"/>
      <c r="AE294" s="110"/>
      <c r="AF294" s="42">
        <f>IF(C294=0,"",C294/B293)</f>
        <v>0.72222222222222221</v>
      </c>
      <c r="AG294" s="43">
        <v>13</v>
      </c>
      <c r="AH294" s="117">
        <f t="shared" ref="AH294:AH301" si="34">IF(AG294=0,"",AG294/AG293)</f>
        <v>0.72222222222222221</v>
      </c>
      <c r="AI294" s="117">
        <f t="shared" ref="AI294:AI301" si="35">IF(AG294=0,"",100%-AH294)</f>
        <v>0.27777777777777779</v>
      </c>
    </row>
    <row r="295" spans="1:36" ht="15.75" customHeight="1" x14ac:dyDescent="0.25">
      <c r="A295" s="39">
        <v>1301</v>
      </c>
      <c r="B295" s="40"/>
      <c r="C295" s="40"/>
      <c r="D295" s="40">
        <v>10</v>
      </c>
      <c r="E295" s="40"/>
      <c r="F295" s="40"/>
      <c r="G295" s="40"/>
      <c r="H295" s="40"/>
      <c r="I295" s="40"/>
      <c r="J295" s="40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9"/>
      <c r="AA295" s="139"/>
      <c r="AB295" s="62"/>
      <c r="AC295" s="109"/>
      <c r="AD295" s="46"/>
      <c r="AE295" s="110"/>
      <c r="AF295" s="42">
        <f>IF(D295=0,"",D295/C294)</f>
        <v>0.76923076923076927</v>
      </c>
      <c r="AG295" s="43">
        <v>12</v>
      </c>
      <c r="AH295" s="117">
        <f t="shared" si="34"/>
        <v>0.92307692307692313</v>
      </c>
      <c r="AI295" s="117">
        <f t="shared" si="35"/>
        <v>7.6923076923076872E-2</v>
      </c>
      <c r="AJ295" s="8">
        <f>AG295/AG293</f>
        <v>0.66666666666666663</v>
      </c>
    </row>
    <row r="296" spans="1:36" ht="15.75" customHeight="1" x14ac:dyDescent="0.25">
      <c r="A296" s="39">
        <v>1302</v>
      </c>
      <c r="B296" s="40"/>
      <c r="C296" s="40"/>
      <c r="D296" s="40"/>
      <c r="E296" s="40">
        <v>10</v>
      </c>
      <c r="F296" s="40"/>
      <c r="G296" s="40"/>
      <c r="H296" s="40"/>
      <c r="I296" s="40"/>
      <c r="J296" s="40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62"/>
      <c r="AC296" s="109"/>
      <c r="AD296" s="46"/>
      <c r="AE296" s="110"/>
      <c r="AF296" s="42">
        <f>IF(E296=0,"",E296/D295)</f>
        <v>1</v>
      </c>
      <c r="AG296" s="43">
        <v>12</v>
      </c>
      <c r="AH296" s="117">
        <f t="shared" si="34"/>
        <v>1</v>
      </c>
      <c r="AI296" s="117">
        <f t="shared" si="35"/>
        <v>0</v>
      </c>
    </row>
    <row r="297" spans="1:36" ht="15.75" customHeight="1" x14ac:dyDescent="0.25">
      <c r="A297" s="39">
        <v>1401</v>
      </c>
      <c r="B297" s="40"/>
      <c r="C297" s="40"/>
      <c r="D297" s="40"/>
      <c r="E297" s="40"/>
      <c r="F297" s="40">
        <v>10</v>
      </c>
      <c r="G297" s="40"/>
      <c r="H297" s="40"/>
      <c r="I297" s="40"/>
      <c r="J297" s="40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  <c r="AA297" s="139"/>
      <c r="AB297" s="62"/>
      <c r="AC297" s="109"/>
      <c r="AD297" s="46"/>
      <c r="AE297" s="110"/>
      <c r="AF297" s="42">
        <f>IF(F297=0,"",F297/E296)</f>
        <v>1</v>
      </c>
      <c r="AG297" s="43">
        <v>12</v>
      </c>
      <c r="AH297" s="117">
        <f t="shared" si="34"/>
        <v>1</v>
      </c>
      <c r="AI297" s="117">
        <f t="shared" si="35"/>
        <v>0</v>
      </c>
    </row>
    <row r="298" spans="1:36" ht="15.75" customHeight="1" x14ac:dyDescent="0.25">
      <c r="A298" s="39">
        <v>1402</v>
      </c>
      <c r="B298" s="40"/>
      <c r="C298" s="40"/>
      <c r="D298" s="40"/>
      <c r="E298" s="40"/>
      <c r="F298" s="40"/>
      <c r="G298" s="40">
        <v>9</v>
      </c>
      <c r="H298" s="40"/>
      <c r="I298" s="40"/>
      <c r="J298" s="40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  <c r="AA298" s="139"/>
      <c r="AB298" s="62"/>
      <c r="AC298" s="109"/>
      <c r="AD298" s="46"/>
      <c r="AE298" s="110"/>
      <c r="AF298" s="42">
        <f>IF(G298=0,"",G298/F297)</f>
        <v>0.9</v>
      </c>
      <c r="AG298" s="43">
        <v>12</v>
      </c>
      <c r="AH298" s="117">
        <f t="shared" si="34"/>
        <v>1</v>
      </c>
      <c r="AI298" s="117">
        <f t="shared" si="35"/>
        <v>0</v>
      </c>
    </row>
    <row r="299" spans="1:36" ht="15.75" customHeight="1" x14ac:dyDescent="0.25">
      <c r="A299" s="39">
        <v>1501</v>
      </c>
      <c r="B299" s="40"/>
      <c r="C299" s="40"/>
      <c r="D299" s="40"/>
      <c r="E299" s="40"/>
      <c r="F299" s="40"/>
      <c r="G299" s="40"/>
      <c r="H299" s="40">
        <v>9</v>
      </c>
      <c r="I299" s="40"/>
      <c r="J299" s="40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  <c r="AA299" s="139"/>
      <c r="AB299" s="62"/>
      <c r="AC299" s="109"/>
      <c r="AD299" s="46"/>
      <c r="AE299" s="110"/>
      <c r="AF299" s="42">
        <f>IF(H299=0,"",H299/G298)</f>
        <v>1</v>
      </c>
      <c r="AG299" s="43">
        <v>12</v>
      </c>
      <c r="AH299" s="117">
        <f t="shared" si="34"/>
        <v>1</v>
      </c>
      <c r="AI299" s="117">
        <f t="shared" si="35"/>
        <v>0</v>
      </c>
    </row>
    <row r="300" spans="1:36" ht="15.75" customHeight="1" x14ac:dyDescent="0.25">
      <c r="A300" s="39">
        <v>1502</v>
      </c>
      <c r="B300" s="40"/>
      <c r="C300" s="40"/>
      <c r="D300" s="40"/>
      <c r="E300" s="40"/>
      <c r="F300" s="40"/>
      <c r="G300" s="40"/>
      <c r="H300" s="40"/>
      <c r="I300" s="40">
        <v>7</v>
      </c>
      <c r="J300" s="40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9"/>
      <c r="AA300" s="139"/>
      <c r="AB300" s="62"/>
      <c r="AC300" s="109"/>
      <c r="AD300" s="46"/>
      <c r="AE300" s="110"/>
      <c r="AF300" s="42">
        <f>IF(I300=0,"",I300/H299)</f>
        <v>0.77777777777777779</v>
      </c>
      <c r="AG300" s="43">
        <v>11</v>
      </c>
      <c r="AH300" s="117">
        <f t="shared" si="34"/>
        <v>0.91666666666666663</v>
      </c>
      <c r="AI300" s="117">
        <f t="shared" si="35"/>
        <v>8.333333333333337E-2</v>
      </c>
    </row>
    <row r="301" spans="1:36" ht="15.75" customHeight="1" x14ac:dyDescent="0.25">
      <c r="A301" s="39">
        <v>1601</v>
      </c>
      <c r="B301" s="40"/>
      <c r="C301" s="40"/>
      <c r="D301" s="40"/>
      <c r="E301" s="40"/>
      <c r="F301" s="40"/>
      <c r="G301" s="40"/>
      <c r="H301" s="40"/>
      <c r="I301" s="40"/>
      <c r="J301" s="40">
        <v>7</v>
      </c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9"/>
      <c r="AA301" s="139"/>
      <c r="AB301" s="62">
        <v>7</v>
      </c>
      <c r="AC301" s="109"/>
      <c r="AD301" s="46"/>
      <c r="AE301" s="110"/>
      <c r="AF301" s="45">
        <f>IF(J301=0,"",J301/I300)</f>
        <v>1</v>
      </c>
      <c r="AG301" s="43">
        <v>10</v>
      </c>
      <c r="AH301" s="45">
        <f t="shared" si="34"/>
        <v>0.90909090909090906</v>
      </c>
      <c r="AI301" s="45">
        <f t="shared" si="35"/>
        <v>9.0909090909090939E-2</v>
      </c>
    </row>
    <row r="302" spans="1:36" ht="15.75" customHeight="1" x14ac:dyDescent="0.25">
      <c r="A302" s="39">
        <v>1602</v>
      </c>
      <c r="B302" s="40"/>
      <c r="C302" s="40"/>
      <c r="D302" s="40"/>
      <c r="E302" s="40"/>
      <c r="F302" s="40"/>
      <c r="G302" s="40"/>
      <c r="H302" s="40"/>
      <c r="I302" s="40"/>
      <c r="J302" s="40">
        <v>1</v>
      </c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  <c r="AA302" s="139"/>
      <c r="AB302" s="62">
        <v>1</v>
      </c>
      <c r="AC302" s="109"/>
      <c r="AD302" s="46"/>
      <c r="AE302" s="111"/>
      <c r="AF302" s="46"/>
      <c r="AG302" s="43">
        <v>2</v>
      </c>
      <c r="AH302" s="46"/>
      <c r="AI302" s="118"/>
    </row>
    <row r="303" spans="1:36" ht="15.75" customHeight="1" x14ac:dyDescent="0.25">
      <c r="A303" s="39">
        <v>1701</v>
      </c>
      <c r="B303" s="40"/>
      <c r="C303" s="40"/>
      <c r="D303" s="40"/>
      <c r="E303" s="40"/>
      <c r="F303" s="40"/>
      <c r="G303" s="40"/>
      <c r="H303" s="40"/>
      <c r="I303" s="40"/>
      <c r="J303" s="40">
        <v>1</v>
      </c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62">
        <v>1</v>
      </c>
      <c r="AC303" s="109"/>
      <c r="AD303" s="46"/>
      <c r="AE303" s="111"/>
      <c r="AF303" s="119"/>
      <c r="AG303" s="47">
        <v>1</v>
      </c>
      <c r="AH303" s="120"/>
      <c r="AI303" s="119"/>
    </row>
    <row r="304" spans="1:36" ht="15.75" customHeight="1" x14ac:dyDescent="0.25">
      <c r="A304" s="39">
        <v>1702</v>
      </c>
      <c r="B304" s="40"/>
      <c r="C304" s="40"/>
      <c r="D304" s="40"/>
      <c r="E304" s="40"/>
      <c r="F304" s="40"/>
      <c r="G304" s="40"/>
      <c r="H304" s="40"/>
      <c r="I304" s="40"/>
      <c r="J304" s="40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62"/>
      <c r="AC304" s="109"/>
      <c r="AD304" s="46"/>
      <c r="AE304" s="111"/>
      <c r="AF304" s="119"/>
      <c r="AG304" s="47"/>
      <c r="AH304" s="120"/>
      <c r="AI304" s="119"/>
    </row>
    <row r="305" spans="1:36" ht="15.75" customHeight="1" x14ac:dyDescent="0.25">
      <c r="A305" s="39">
        <v>1801</v>
      </c>
      <c r="B305" s="40"/>
      <c r="C305" s="40"/>
      <c r="D305" s="40"/>
      <c r="E305" s="40"/>
      <c r="F305" s="40"/>
      <c r="G305" s="40"/>
      <c r="H305" s="40"/>
      <c r="I305" s="40"/>
      <c r="J305" s="40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  <c r="AA305" s="139"/>
      <c r="AB305" s="62"/>
      <c r="AC305" s="109"/>
      <c r="AD305" s="46"/>
      <c r="AE305" s="111"/>
      <c r="AF305" s="119"/>
      <c r="AG305" s="47"/>
      <c r="AH305" s="120"/>
      <c r="AI305" s="119"/>
    </row>
    <row r="306" spans="1:36" ht="15.75" customHeight="1" x14ac:dyDescent="0.25">
      <c r="A306" s="39">
        <v>1802</v>
      </c>
      <c r="B306" s="40"/>
      <c r="C306" s="40"/>
      <c r="D306" s="40"/>
      <c r="E306" s="40"/>
      <c r="F306" s="40"/>
      <c r="G306" s="40"/>
      <c r="H306" s="40"/>
      <c r="I306" s="40"/>
      <c r="J306" s="40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9"/>
      <c r="AA306" s="139"/>
      <c r="AB306" s="62"/>
      <c r="AC306" s="109"/>
      <c r="AD306" s="46"/>
      <c r="AE306" s="111"/>
      <c r="AF306" s="46"/>
      <c r="AG306" s="111"/>
      <c r="AH306" s="121"/>
      <c r="AI306" s="119"/>
    </row>
    <row r="307" spans="1:36" ht="15.75" customHeight="1" x14ac:dyDescent="0.25">
      <c r="A307" s="39">
        <v>1901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  <c r="AA307" s="139"/>
      <c r="AB307" s="62"/>
      <c r="AC307" s="109"/>
      <c r="AD307" s="46"/>
      <c r="AE307" s="111"/>
      <c r="AF307" s="48" t="s">
        <v>53</v>
      </c>
      <c r="AG307" s="49">
        <v>8</v>
      </c>
      <c r="AH307" s="50">
        <f>IF(SUM(AB299:AB303)=0,"",SUM(AB299:AB303))</f>
        <v>9</v>
      </c>
      <c r="AI307" s="51" t="s">
        <v>10</v>
      </c>
    </row>
    <row r="308" spans="1:36" ht="15.75" customHeight="1" x14ac:dyDescent="0.25">
      <c r="A308" s="39">
        <v>1902</v>
      </c>
      <c r="B308" s="40"/>
      <c r="C308" s="40"/>
      <c r="D308" s="40"/>
      <c r="E308" s="40"/>
      <c r="F308" s="40"/>
      <c r="G308" s="40"/>
      <c r="H308" s="40"/>
      <c r="I308" s="40"/>
      <c r="J308" s="40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9"/>
      <c r="AA308" s="139"/>
      <c r="AB308" s="62"/>
      <c r="AC308" s="109"/>
      <c r="AD308" s="46"/>
      <c r="AE308" s="111"/>
      <c r="AF308" s="52" t="s">
        <v>54</v>
      </c>
      <c r="AG308" s="53">
        <f>IF(AG307/B293=0,"",AG307/B293)</f>
        <v>0.44444444444444442</v>
      </c>
      <c r="AH308" s="54">
        <f>IF(AG307/AH307=0,"",AG307/AH307)</f>
        <v>0.88888888888888884</v>
      </c>
      <c r="AI308" s="55" t="s">
        <v>55</v>
      </c>
    </row>
    <row r="309" spans="1:36" ht="15.75" customHeight="1" x14ac:dyDescent="0.25">
      <c r="A309" s="39">
        <v>2001</v>
      </c>
      <c r="B309" s="40"/>
      <c r="C309" s="40"/>
      <c r="D309" s="40"/>
      <c r="E309" s="40"/>
      <c r="F309" s="40"/>
      <c r="G309" s="40"/>
      <c r="H309" s="40"/>
      <c r="I309" s="40"/>
      <c r="J309" s="40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62"/>
      <c r="AC309" s="112"/>
      <c r="AD309" s="113"/>
      <c r="AE309" s="114"/>
      <c r="AF309" s="56"/>
      <c r="AG309" s="57"/>
      <c r="AH309" s="57"/>
      <c r="AI309" s="58"/>
    </row>
    <row r="310" spans="1:36" ht="18" customHeight="1" x14ac:dyDescent="0.25">
      <c r="A310" s="24"/>
      <c r="B310" s="160" t="s">
        <v>79</v>
      </c>
      <c r="C310" s="160"/>
      <c r="D310" s="160"/>
      <c r="E310" s="160"/>
      <c r="F310" s="160"/>
      <c r="G310" s="160"/>
      <c r="H310" s="160"/>
      <c r="I310" s="160"/>
      <c r="J310" s="160"/>
      <c r="AB310" s="59">
        <f>SUM(AB293:AB306)</f>
        <v>9</v>
      </c>
      <c r="AC310" s="60">
        <f>IF(AB301=0,"",AB301/B293)</f>
        <v>0.3888888888888889</v>
      </c>
      <c r="AD310" s="60">
        <f>IF(AB310=0,"",AB310/B293)</f>
        <v>0.5</v>
      </c>
      <c r="AE310" s="60">
        <f>IF(AB301=0,"",AD310-AC310)</f>
        <v>0.1111111111111111</v>
      </c>
      <c r="AF310" s="2"/>
      <c r="AG310" s="1"/>
      <c r="AH310" s="27"/>
      <c r="AI310" s="2"/>
    </row>
    <row r="311" spans="1:36" ht="12.75" customHeight="1" x14ac:dyDescent="0.2">
      <c r="AC311" s="2"/>
      <c r="AD311" s="2"/>
      <c r="AF311" s="2"/>
    </row>
    <row r="312" spans="1:36" ht="12.75" customHeight="1" x14ac:dyDescent="0.2">
      <c r="AC312" s="2"/>
      <c r="AD312" s="2"/>
      <c r="AF312" s="2"/>
    </row>
    <row r="313" spans="1:36" ht="26.25" customHeight="1" x14ac:dyDescent="0.4">
      <c r="B313" s="161" t="s">
        <v>68</v>
      </c>
      <c r="C313" s="162"/>
      <c r="D313" s="162"/>
      <c r="E313" s="162"/>
      <c r="F313" s="162"/>
      <c r="G313" s="162"/>
      <c r="H313" s="162"/>
      <c r="I313" s="162"/>
      <c r="J313" s="162"/>
      <c r="AB313" s="103" t="s">
        <v>59</v>
      </c>
      <c r="AC313" s="2"/>
      <c r="AD313" s="2"/>
      <c r="AE313" s="1"/>
      <c r="AF313" s="2"/>
      <c r="AG313" s="1"/>
      <c r="AH313" s="1"/>
      <c r="AI313" s="1"/>
    </row>
    <row r="314" spans="1:36" ht="20.25" customHeight="1" x14ac:dyDescent="0.2">
      <c r="A314" s="163" t="s">
        <v>9</v>
      </c>
      <c r="B314" s="164" t="s">
        <v>69</v>
      </c>
      <c r="C314" s="165"/>
      <c r="D314" s="165"/>
      <c r="E314" s="165"/>
      <c r="F314" s="165"/>
      <c r="G314" s="165"/>
      <c r="H314" s="165"/>
      <c r="I314" s="165"/>
      <c r="J314" s="166"/>
      <c r="AB314" s="167" t="s">
        <v>10</v>
      </c>
      <c r="AC314" s="159" t="s">
        <v>2</v>
      </c>
      <c r="AD314" s="159" t="s">
        <v>3</v>
      </c>
      <c r="AE314" s="169" t="s">
        <v>4</v>
      </c>
      <c r="AF314" s="159" t="s">
        <v>5</v>
      </c>
      <c r="AG314" s="157" t="s">
        <v>6</v>
      </c>
      <c r="AH314" s="157" t="s">
        <v>7</v>
      </c>
      <c r="AI314" s="159" t="s">
        <v>8</v>
      </c>
    </row>
    <row r="315" spans="1:36" ht="15.75" customHeight="1" x14ac:dyDescent="0.25">
      <c r="A315" s="158"/>
      <c r="B315" s="39" t="s">
        <v>70</v>
      </c>
      <c r="C315" s="39" t="s">
        <v>71</v>
      </c>
      <c r="D315" s="39" t="s">
        <v>72</v>
      </c>
      <c r="E315" s="39" t="s">
        <v>73</v>
      </c>
      <c r="F315" s="39" t="s">
        <v>74</v>
      </c>
      <c r="G315" s="39" t="s">
        <v>75</v>
      </c>
      <c r="H315" s="39" t="s">
        <v>76</v>
      </c>
      <c r="I315" s="39" t="s">
        <v>77</v>
      </c>
      <c r="J315" s="39" t="s">
        <v>78</v>
      </c>
      <c r="AB315" s="168"/>
      <c r="AC315" s="158"/>
      <c r="AD315" s="158"/>
      <c r="AE315" s="158"/>
      <c r="AF315" s="158"/>
      <c r="AG315" s="158"/>
      <c r="AH315" s="158"/>
      <c r="AI315" s="158"/>
    </row>
    <row r="316" spans="1:36" ht="15.75" customHeight="1" x14ac:dyDescent="0.25">
      <c r="A316" s="39">
        <v>1202</v>
      </c>
      <c r="B316" s="40">
        <v>24</v>
      </c>
      <c r="C316" s="40"/>
      <c r="D316" s="40"/>
      <c r="E316" s="40"/>
      <c r="F316" s="40"/>
      <c r="G316" s="40"/>
      <c r="H316" s="40"/>
      <c r="I316" s="40"/>
      <c r="J316" s="40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  <c r="AA316" s="139"/>
      <c r="AB316" s="62"/>
      <c r="AC316" s="106"/>
      <c r="AD316" s="107"/>
      <c r="AE316" s="108"/>
      <c r="AF316" s="115"/>
      <c r="AG316" s="41">
        <f>B316</f>
        <v>24</v>
      </c>
      <c r="AH316" s="116"/>
      <c r="AI316" s="115"/>
    </row>
    <row r="317" spans="1:36" ht="15.75" customHeight="1" x14ac:dyDescent="0.25">
      <c r="A317" s="39">
        <v>1301</v>
      </c>
      <c r="B317" s="40"/>
      <c r="C317" s="40">
        <v>20</v>
      </c>
      <c r="D317" s="40"/>
      <c r="E317" s="40"/>
      <c r="F317" s="40"/>
      <c r="G317" s="40"/>
      <c r="H317" s="40"/>
      <c r="I317" s="40"/>
      <c r="J317" s="40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  <c r="AA317" s="139"/>
      <c r="AB317" s="62"/>
      <c r="AC317" s="109"/>
      <c r="AD317" s="46"/>
      <c r="AE317" s="110"/>
      <c r="AF317" s="42">
        <f>IF(C317=0,"",C317/B316)</f>
        <v>0.83333333333333337</v>
      </c>
      <c r="AG317" s="43">
        <v>20</v>
      </c>
      <c r="AH317" s="117">
        <f t="shared" ref="AH317:AH324" si="36">IF(AG317=0,"",AG317/AG316)</f>
        <v>0.83333333333333337</v>
      </c>
      <c r="AI317" s="117">
        <f t="shared" ref="AI317:AI324" si="37">IF(AG317=0,"",100%-AH317)</f>
        <v>0.16666666666666663</v>
      </c>
    </row>
    <row r="318" spans="1:36" ht="15.75" customHeight="1" x14ac:dyDescent="0.25">
      <c r="A318" s="39">
        <v>1302</v>
      </c>
      <c r="B318" s="40"/>
      <c r="C318" s="40"/>
      <c r="D318" s="40">
        <v>18</v>
      </c>
      <c r="E318" s="40"/>
      <c r="F318" s="40"/>
      <c r="G318" s="40"/>
      <c r="H318" s="40"/>
      <c r="I318" s="40"/>
      <c r="J318" s="40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9"/>
      <c r="AA318" s="139"/>
      <c r="AB318" s="62"/>
      <c r="AC318" s="109"/>
      <c r="AD318" s="46"/>
      <c r="AE318" s="110"/>
      <c r="AF318" s="42">
        <f>IF(D318=0,"",D318/C317)</f>
        <v>0.9</v>
      </c>
      <c r="AG318" s="43">
        <v>20</v>
      </c>
      <c r="AH318" s="117">
        <f t="shared" si="36"/>
        <v>1</v>
      </c>
      <c r="AI318" s="117">
        <f t="shared" si="37"/>
        <v>0</v>
      </c>
      <c r="AJ318" s="8">
        <f>AG318/AG316</f>
        <v>0.83333333333333337</v>
      </c>
    </row>
    <row r="319" spans="1:36" ht="15.75" customHeight="1" x14ac:dyDescent="0.25">
      <c r="A319" s="39">
        <v>1401</v>
      </c>
      <c r="B319" s="40"/>
      <c r="C319" s="40"/>
      <c r="D319" s="40"/>
      <c r="E319" s="40">
        <v>16</v>
      </c>
      <c r="F319" s="40"/>
      <c r="G319" s="40"/>
      <c r="H319" s="40"/>
      <c r="I319" s="40"/>
      <c r="J319" s="40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9"/>
      <c r="AA319" s="139"/>
      <c r="AB319" s="62"/>
      <c r="AC319" s="109"/>
      <c r="AD319" s="46"/>
      <c r="AE319" s="110"/>
      <c r="AF319" s="42">
        <f>IF(E319=0,"",E319/D318)</f>
        <v>0.88888888888888884</v>
      </c>
      <c r="AG319" s="43">
        <v>18</v>
      </c>
      <c r="AH319" s="117">
        <f t="shared" si="36"/>
        <v>0.9</v>
      </c>
      <c r="AI319" s="117">
        <f t="shared" si="37"/>
        <v>9.9999999999999978E-2</v>
      </c>
    </row>
    <row r="320" spans="1:36" ht="15.75" customHeight="1" x14ac:dyDescent="0.25">
      <c r="A320" s="39">
        <v>1402</v>
      </c>
      <c r="B320" s="40"/>
      <c r="C320" s="40"/>
      <c r="D320" s="40"/>
      <c r="E320" s="40"/>
      <c r="F320" s="40">
        <v>15</v>
      </c>
      <c r="G320" s="40"/>
      <c r="H320" s="40"/>
      <c r="I320" s="40"/>
      <c r="J320" s="40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  <c r="AA320" s="139"/>
      <c r="AB320" s="62"/>
      <c r="AC320" s="109"/>
      <c r="AD320" s="46"/>
      <c r="AE320" s="110"/>
      <c r="AF320" s="42">
        <f>IF(F320=0,"",F320/E319)</f>
        <v>0.9375</v>
      </c>
      <c r="AG320" s="43">
        <v>18</v>
      </c>
      <c r="AH320" s="117">
        <f t="shared" si="36"/>
        <v>1</v>
      </c>
      <c r="AI320" s="117">
        <f t="shared" si="37"/>
        <v>0</v>
      </c>
    </row>
    <row r="321" spans="1:35" ht="15.75" customHeight="1" x14ac:dyDescent="0.25">
      <c r="A321" s="39">
        <v>1501</v>
      </c>
      <c r="B321" s="40"/>
      <c r="C321" s="40"/>
      <c r="D321" s="40"/>
      <c r="E321" s="40"/>
      <c r="F321" s="40"/>
      <c r="G321" s="40">
        <v>15</v>
      </c>
      <c r="H321" s="40"/>
      <c r="I321" s="40"/>
      <c r="J321" s="40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9"/>
      <c r="AA321" s="139"/>
      <c r="AB321" s="62"/>
      <c r="AC321" s="109"/>
      <c r="AD321" s="46"/>
      <c r="AE321" s="110"/>
      <c r="AF321" s="42">
        <f>IF(G321=0,"",G321/F320)</f>
        <v>1</v>
      </c>
      <c r="AG321" s="43">
        <v>17</v>
      </c>
      <c r="AH321" s="117">
        <f t="shared" si="36"/>
        <v>0.94444444444444442</v>
      </c>
      <c r="AI321" s="117">
        <f t="shared" si="37"/>
        <v>5.555555555555558E-2</v>
      </c>
    </row>
    <row r="322" spans="1:35" ht="15.75" customHeight="1" x14ac:dyDescent="0.25">
      <c r="A322" s="39">
        <v>1502</v>
      </c>
      <c r="B322" s="40"/>
      <c r="C322" s="40"/>
      <c r="D322" s="40"/>
      <c r="E322" s="40"/>
      <c r="F322" s="40"/>
      <c r="G322" s="40"/>
      <c r="H322" s="40">
        <v>15</v>
      </c>
      <c r="I322" s="40"/>
      <c r="J322" s="40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9"/>
      <c r="AA322" s="139"/>
      <c r="AB322" s="62"/>
      <c r="AC322" s="109"/>
      <c r="AD322" s="46"/>
      <c r="AE322" s="110"/>
      <c r="AF322" s="42">
        <f>IF(H322=0,"",H322/G321)</f>
        <v>1</v>
      </c>
      <c r="AG322" s="43">
        <v>17</v>
      </c>
      <c r="AH322" s="117">
        <f t="shared" si="36"/>
        <v>1</v>
      </c>
      <c r="AI322" s="117">
        <f t="shared" si="37"/>
        <v>0</v>
      </c>
    </row>
    <row r="323" spans="1:35" ht="15.75" customHeight="1" x14ac:dyDescent="0.25">
      <c r="A323" s="39">
        <v>1601</v>
      </c>
      <c r="B323" s="40"/>
      <c r="C323" s="40"/>
      <c r="D323" s="40"/>
      <c r="E323" s="40"/>
      <c r="F323" s="40"/>
      <c r="G323" s="40"/>
      <c r="H323" s="40"/>
      <c r="I323" s="40">
        <v>15</v>
      </c>
      <c r="J323" s="40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  <c r="AA323" s="139"/>
      <c r="AB323" s="62"/>
      <c r="AC323" s="109"/>
      <c r="AD323" s="46"/>
      <c r="AE323" s="110"/>
      <c r="AF323" s="42">
        <f>IF(I323=0,"",I323/H322)</f>
        <v>1</v>
      </c>
      <c r="AG323" s="43">
        <v>16</v>
      </c>
      <c r="AH323" s="117">
        <f t="shared" si="36"/>
        <v>0.94117647058823528</v>
      </c>
      <c r="AI323" s="117">
        <f t="shared" si="37"/>
        <v>5.8823529411764719E-2</v>
      </c>
    </row>
    <row r="324" spans="1:35" ht="15.75" customHeight="1" x14ac:dyDescent="0.25">
      <c r="A324" s="39">
        <v>1602</v>
      </c>
      <c r="B324" s="40"/>
      <c r="C324" s="40"/>
      <c r="D324" s="40"/>
      <c r="E324" s="40"/>
      <c r="F324" s="40"/>
      <c r="G324" s="40"/>
      <c r="H324" s="40"/>
      <c r="I324" s="40"/>
      <c r="J324" s="40">
        <v>12</v>
      </c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62">
        <v>12</v>
      </c>
      <c r="AC324" s="109"/>
      <c r="AD324" s="46"/>
      <c r="AE324" s="110"/>
      <c r="AF324" s="45">
        <f>IF(J324=0,"",J324/I323)</f>
        <v>0.8</v>
      </c>
      <c r="AG324" s="43">
        <v>16</v>
      </c>
      <c r="AH324" s="45">
        <f t="shared" si="36"/>
        <v>1</v>
      </c>
      <c r="AI324" s="45">
        <f t="shared" si="37"/>
        <v>0</v>
      </c>
    </row>
    <row r="325" spans="1:35" ht="15.75" customHeight="1" x14ac:dyDescent="0.25">
      <c r="A325" s="39">
        <v>1701</v>
      </c>
      <c r="B325" s="40"/>
      <c r="C325" s="40"/>
      <c r="D325" s="40"/>
      <c r="E325" s="40"/>
      <c r="F325" s="40"/>
      <c r="G325" s="40"/>
      <c r="H325" s="40"/>
      <c r="I325" s="40"/>
      <c r="J325" s="40">
        <v>4</v>
      </c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62">
        <v>4</v>
      </c>
      <c r="AC325" s="109"/>
      <c r="AD325" s="46"/>
      <c r="AE325" s="111"/>
      <c r="AF325" s="46"/>
      <c r="AG325" s="43">
        <v>4</v>
      </c>
      <c r="AH325" s="46"/>
      <c r="AI325" s="118"/>
    </row>
    <row r="326" spans="1:35" ht="15.75" customHeight="1" x14ac:dyDescent="0.25">
      <c r="A326" s="39">
        <v>1702</v>
      </c>
      <c r="B326" s="40"/>
      <c r="C326" s="40"/>
      <c r="D326" s="40"/>
      <c r="E326" s="40"/>
      <c r="F326" s="40"/>
      <c r="G326" s="40"/>
      <c r="H326" s="40"/>
      <c r="I326" s="40"/>
      <c r="J326" s="40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  <c r="AA326" s="139"/>
      <c r="AB326" s="62"/>
      <c r="AC326" s="109"/>
      <c r="AD326" s="46"/>
      <c r="AE326" s="111"/>
      <c r="AF326" s="119"/>
      <c r="AG326" s="47">
        <v>1</v>
      </c>
      <c r="AH326" s="120"/>
      <c r="AI326" s="119"/>
    </row>
    <row r="327" spans="1:35" ht="15.75" customHeight="1" x14ac:dyDescent="0.25">
      <c r="A327" s="39">
        <v>1801</v>
      </c>
      <c r="B327" s="40"/>
      <c r="C327" s="40"/>
      <c r="D327" s="40"/>
      <c r="E327" s="40"/>
      <c r="F327" s="40"/>
      <c r="G327" s="40"/>
      <c r="H327" s="40"/>
      <c r="I327" s="40"/>
      <c r="J327" s="40">
        <v>1</v>
      </c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  <c r="AA327" s="139"/>
      <c r="AB327" s="62"/>
      <c r="AC327" s="109"/>
      <c r="AD327" s="46"/>
      <c r="AE327" s="111"/>
      <c r="AF327" s="119"/>
      <c r="AG327" s="47">
        <v>1</v>
      </c>
      <c r="AH327" s="120"/>
      <c r="AI327" s="119"/>
    </row>
    <row r="328" spans="1:35" ht="15.75" customHeight="1" x14ac:dyDescent="0.25">
      <c r="A328" s="39">
        <v>1802</v>
      </c>
      <c r="B328" s="40"/>
      <c r="C328" s="40"/>
      <c r="D328" s="40"/>
      <c r="E328" s="40"/>
      <c r="F328" s="40"/>
      <c r="G328" s="40"/>
      <c r="H328" s="40"/>
      <c r="I328" s="40"/>
      <c r="J328" s="40">
        <v>1</v>
      </c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9"/>
      <c r="AA328" s="139"/>
      <c r="AB328" s="62">
        <v>1</v>
      </c>
      <c r="AC328" s="109"/>
      <c r="AD328" s="46"/>
      <c r="AE328" s="111"/>
      <c r="AF328" s="119"/>
      <c r="AG328" s="47">
        <v>1</v>
      </c>
      <c r="AH328" s="120"/>
      <c r="AI328" s="119"/>
    </row>
    <row r="329" spans="1:35" ht="15.75" customHeight="1" x14ac:dyDescent="0.25">
      <c r="A329" s="39">
        <v>1901</v>
      </c>
      <c r="B329" s="40"/>
      <c r="C329" s="40"/>
      <c r="D329" s="40"/>
      <c r="E329" s="40"/>
      <c r="F329" s="40"/>
      <c r="G329" s="40"/>
      <c r="H329" s="40"/>
      <c r="I329" s="40"/>
      <c r="J329" s="40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9"/>
      <c r="AA329" s="139"/>
      <c r="AB329" s="62"/>
      <c r="AC329" s="109"/>
      <c r="AD329" s="46"/>
      <c r="AE329" s="111"/>
      <c r="AF329" s="46"/>
      <c r="AG329" s="111"/>
      <c r="AH329" s="121"/>
      <c r="AI329" s="119"/>
    </row>
    <row r="330" spans="1:35" ht="15.75" customHeight="1" x14ac:dyDescent="0.25">
      <c r="A330" s="39">
        <v>1902</v>
      </c>
      <c r="B330" s="40"/>
      <c r="C330" s="40"/>
      <c r="D330" s="40"/>
      <c r="E330" s="40"/>
      <c r="F330" s="40"/>
      <c r="G330" s="40"/>
      <c r="H330" s="40"/>
      <c r="I330" s="40"/>
      <c r="J330" s="40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9"/>
      <c r="AA330" s="139"/>
      <c r="AB330" s="62"/>
      <c r="AC330" s="109"/>
      <c r="AD330" s="46"/>
      <c r="AE330" s="111"/>
      <c r="AF330" s="48" t="s">
        <v>53</v>
      </c>
      <c r="AG330" s="49">
        <v>16</v>
      </c>
      <c r="AH330" s="50">
        <f>AB333</f>
        <v>17</v>
      </c>
      <c r="AI330" s="51" t="s">
        <v>10</v>
      </c>
    </row>
    <row r="331" spans="1:35" ht="15.75" customHeight="1" x14ac:dyDescent="0.25">
      <c r="A331" s="39">
        <v>2001</v>
      </c>
      <c r="B331" s="40"/>
      <c r="C331" s="40"/>
      <c r="D331" s="40"/>
      <c r="E331" s="40"/>
      <c r="F331" s="40"/>
      <c r="G331" s="40"/>
      <c r="H331" s="40"/>
      <c r="I331" s="40"/>
      <c r="J331" s="40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  <c r="AA331" s="139"/>
      <c r="AB331" s="62"/>
      <c r="AC331" s="109"/>
      <c r="AD331" s="46"/>
      <c r="AE331" s="111"/>
      <c r="AF331" s="52" t="s">
        <v>54</v>
      </c>
      <c r="AG331" s="53">
        <f>IF(AG330/B316=0,"",AG330/B316)</f>
        <v>0.66666666666666663</v>
      </c>
      <c r="AH331" s="54">
        <f>IF(AG330/AH330=0,"",AG330/AH330)</f>
        <v>0.94117647058823528</v>
      </c>
      <c r="AI331" s="55" t="s">
        <v>55</v>
      </c>
    </row>
    <row r="332" spans="1:35" ht="15.75" customHeight="1" x14ac:dyDescent="0.25">
      <c r="A332" s="39">
        <v>2002</v>
      </c>
      <c r="B332" s="40"/>
      <c r="C332" s="40"/>
      <c r="D332" s="40"/>
      <c r="E332" s="40"/>
      <c r="F332" s="40"/>
      <c r="G332" s="40"/>
      <c r="H332" s="40"/>
      <c r="I332" s="40"/>
      <c r="J332" s="40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9"/>
      <c r="AA332" s="139"/>
      <c r="AB332" s="62"/>
      <c r="AC332" s="112"/>
      <c r="AD332" s="113"/>
      <c r="AE332" s="114"/>
      <c r="AF332" s="56"/>
      <c r="AG332" s="57"/>
      <c r="AH332" s="57"/>
      <c r="AI332" s="58"/>
    </row>
    <row r="333" spans="1:35" ht="18" customHeight="1" x14ac:dyDescent="0.25">
      <c r="A333" s="24"/>
      <c r="B333" s="160" t="s">
        <v>79</v>
      </c>
      <c r="C333" s="160"/>
      <c r="D333" s="160"/>
      <c r="E333" s="160"/>
      <c r="F333" s="160"/>
      <c r="G333" s="160"/>
      <c r="H333" s="160"/>
      <c r="I333" s="160"/>
      <c r="J333" s="160"/>
      <c r="AB333" s="59">
        <f>SUM(AB316:AB329)</f>
        <v>17</v>
      </c>
      <c r="AC333" s="60">
        <f>IF(AB324=0,"",AB324/B316)</f>
        <v>0.5</v>
      </c>
      <c r="AD333" s="60">
        <f>IF(AB333=0,"",AB333/B316)</f>
        <v>0.70833333333333337</v>
      </c>
      <c r="AE333" s="60">
        <f>IF(AB324=0,"",AD333-AC333)</f>
        <v>0.20833333333333337</v>
      </c>
      <c r="AF333" s="2"/>
      <c r="AG333" s="1"/>
      <c r="AH333" s="27"/>
      <c r="AI333" s="2"/>
    </row>
    <row r="334" spans="1:35" ht="12.75" customHeight="1" x14ac:dyDescent="0.2">
      <c r="AB334" s="81"/>
      <c r="AC334" s="2"/>
      <c r="AD334" s="2"/>
      <c r="AF334" s="2"/>
      <c r="AG334" s="2"/>
      <c r="AH334" s="27"/>
      <c r="AI334" s="2"/>
    </row>
    <row r="335" spans="1:35" ht="12.75" customHeight="1" x14ac:dyDescent="0.2">
      <c r="AB335" s="81"/>
      <c r="AC335" s="2"/>
      <c r="AD335" s="2"/>
      <c r="AF335" s="2"/>
      <c r="AG335" s="2"/>
      <c r="AH335" s="27"/>
      <c r="AI335" s="2"/>
    </row>
    <row r="336" spans="1:35" ht="26.25" customHeight="1" x14ac:dyDescent="0.4">
      <c r="B336" s="161" t="s">
        <v>68</v>
      </c>
      <c r="C336" s="162"/>
      <c r="D336" s="162"/>
      <c r="E336" s="162"/>
      <c r="F336" s="162"/>
      <c r="G336" s="162"/>
      <c r="H336" s="162"/>
      <c r="I336" s="162"/>
      <c r="J336" s="162"/>
      <c r="AB336" s="103" t="s">
        <v>60</v>
      </c>
      <c r="AC336" s="2"/>
      <c r="AD336" s="2"/>
      <c r="AE336" s="1"/>
      <c r="AF336" s="2"/>
      <c r="AG336" s="1"/>
      <c r="AH336" s="1"/>
      <c r="AI336" s="1"/>
    </row>
    <row r="337" spans="1:36" ht="20.25" customHeight="1" x14ac:dyDescent="0.2">
      <c r="A337" s="163" t="s">
        <v>9</v>
      </c>
      <c r="B337" s="164" t="s">
        <v>69</v>
      </c>
      <c r="C337" s="165"/>
      <c r="D337" s="165"/>
      <c r="E337" s="165"/>
      <c r="F337" s="165"/>
      <c r="G337" s="165"/>
      <c r="H337" s="165"/>
      <c r="I337" s="165"/>
      <c r="J337" s="166"/>
      <c r="AB337" s="167" t="s">
        <v>10</v>
      </c>
      <c r="AC337" s="159" t="s">
        <v>2</v>
      </c>
      <c r="AD337" s="159" t="s">
        <v>3</v>
      </c>
      <c r="AE337" s="169" t="s">
        <v>4</v>
      </c>
      <c r="AF337" s="159" t="s">
        <v>5</v>
      </c>
      <c r="AG337" s="157" t="s">
        <v>6</v>
      </c>
      <c r="AH337" s="157" t="s">
        <v>7</v>
      </c>
      <c r="AI337" s="159" t="s">
        <v>8</v>
      </c>
    </row>
    <row r="338" spans="1:36" ht="15.75" customHeight="1" x14ac:dyDescent="0.25">
      <c r="A338" s="158"/>
      <c r="B338" s="39" t="s">
        <v>70</v>
      </c>
      <c r="C338" s="39" t="s">
        <v>71</v>
      </c>
      <c r="D338" s="39" t="s">
        <v>72</v>
      </c>
      <c r="E338" s="39" t="s">
        <v>73</v>
      </c>
      <c r="F338" s="39" t="s">
        <v>74</v>
      </c>
      <c r="G338" s="39" t="s">
        <v>75</v>
      </c>
      <c r="H338" s="39" t="s">
        <v>76</v>
      </c>
      <c r="I338" s="39" t="s">
        <v>77</v>
      </c>
      <c r="J338" s="39" t="s">
        <v>78</v>
      </c>
      <c r="AB338" s="168"/>
      <c r="AC338" s="158"/>
      <c r="AD338" s="158"/>
      <c r="AE338" s="158"/>
      <c r="AF338" s="158"/>
      <c r="AG338" s="158"/>
      <c r="AH338" s="158"/>
      <c r="AI338" s="158"/>
    </row>
    <row r="339" spans="1:36" ht="15.75" customHeight="1" x14ac:dyDescent="0.25">
      <c r="A339" s="39">
        <v>1301</v>
      </c>
      <c r="B339" s="40">
        <v>10</v>
      </c>
      <c r="C339" s="40"/>
      <c r="D339" s="40"/>
      <c r="E339" s="40"/>
      <c r="F339" s="40"/>
      <c r="G339" s="40"/>
      <c r="H339" s="40"/>
      <c r="I339" s="40"/>
      <c r="J339" s="40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9"/>
      <c r="AA339" s="139"/>
      <c r="AB339" s="62"/>
      <c r="AC339" s="106"/>
      <c r="AD339" s="107"/>
      <c r="AE339" s="108"/>
      <c r="AF339" s="115"/>
      <c r="AG339" s="41">
        <f>B339</f>
        <v>10</v>
      </c>
      <c r="AH339" s="116"/>
      <c r="AI339" s="115"/>
    </row>
    <row r="340" spans="1:36" ht="15.75" customHeight="1" x14ac:dyDescent="0.25">
      <c r="A340" s="39">
        <v>1302</v>
      </c>
      <c r="B340" s="40"/>
      <c r="C340" s="40">
        <v>4</v>
      </c>
      <c r="D340" s="40"/>
      <c r="E340" s="40"/>
      <c r="F340" s="40"/>
      <c r="G340" s="40"/>
      <c r="H340" s="40"/>
      <c r="I340" s="40"/>
      <c r="J340" s="40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9"/>
      <c r="AA340" s="139"/>
      <c r="AB340" s="62"/>
      <c r="AC340" s="109"/>
      <c r="AD340" s="46"/>
      <c r="AE340" s="110"/>
      <c r="AF340" s="42">
        <f>IF(C340=0,"",C340/B339)</f>
        <v>0.4</v>
      </c>
      <c r="AG340" s="43">
        <v>4</v>
      </c>
      <c r="AH340" s="117">
        <f t="shared" ref="AH340:AH347" si="38">IF(AG340=0,"",AG340/AG339)</f>
        <v>0.4</v>
      </c>
      <c r="AI340" s="117">
        <f t="shared" ref="AI340:AI347" si="39">IF(AG340=0,"",100%-AH340)</f>
        <v>0.6</v>
      </c>
    </row>
    <row r="341" spans="1:36" ht="15.75" customHeight="1" x14ac:dyDescent="0.25">
      <c r="A341" s="39">
        <v>1401</v>
      </c>
      <c r="B341" s="40"/>
      <c r="C341" s="40"/>
      <c r="D341" s="40">
        <v>4</v>
      </c>
      <c r="E341" s="40"/>
      <c r="F341" s="40"/>
      <c r="G341" s="40"/>
      <c r="H341" s="40"/>
      <c r="I341" s="40"/>
      <c r="J341" s="40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  <c r="AA341" s="139"/>
      <c r="AB341" s="62"/>
      <c r="AC341" s="109"/>
      <c r="AD341" s="46"/>
      <c r="AE341" s="110"/>
      <c r="AF341" s="42">
        <f>IF(D341=0,"",D341/C340)</f>
        <v>1</v>
      </c>
      <c r="AG341" s="43">
        <v>4</v>
      </c>
      <c r="AH341" s="117">
        <f t="shared" si="38"/>
        <v>1</v>
      </c>
      <c r="AI341" s="117">
        <f t="shared" si="39"/>
        <v>0</v>
      </c>
      <c r="AJ341" s="8">
        <f>AG341/AG339</f>
        <v>0.4</v>
      </c>
    </row>
    <row r="342" spans="1:36" ht="15.75" customHeight="1" x14ac:dyDescent="0.25">
      <c r="A342" s="39">
        <v>1402</v>
      </c>
      <c r="B342" s="40"/>
      <c r="C342" s="40"/>
      <c r="D342" s="40"/>
      <c r="E342" s="40">
        <v>4</v>
      </c>
      <c r="F342" s="40"/>
      <c r="G342" s="40"/>
      <c r="H342" s="40"/>
      <c r="I342" s="40"/>
      <c r="J342" s="40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9"/>
      <c r="AA342" s="139"/>
      <c r="AB342" s="62"/>
      <c r="AC342" s="109"/>
      <c r="AD342" s="46"/>
      <c r="AE342" s="110"/>
      <c r="AF342" s="42">
        <f>IF(E342=0,"",E342/D341)</f>
        <v>1</v>
      </c>
      <c r="AG342" s="43">
        <v>4</v>
      </c>
      <c r="AH342" s="117">
        <f t="shared" si="38"/>
        <v>1</v>
      </c>
      <c r="AI342" s="117">
        <f t="shared" si="39"/>
        <v>0</v>
      </c>
    </row>
    <row r="343" spans="1:36" ht="15.75" customHeight="1" x14ac:dyDescent="0.25">
      <c r="A343" s="39">
        <v>1501</v>
      </c>
      <c r="B343" s="40"/>
      <c r="C343" s="40"/>
      <c r="D343" s="40"/>
      <c r="E343" s="40"/>
      <c r="F343" s="40">
        <v>3</v>
      </c>
      <c r="G343" s="40"/>
      <c r="H343" s="40"/>
      <c r="I343" s="40"/>
      <c r="J343" s="40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  <c r="AA343" s="139"/>
      <c r="AB343" s="62"/>
      <c r="AC343" s="109"/>
      <c r="AD343" s="46"/>
      <c r="AE343" s="110"/>
      <c r="AF343" s="42">
        <f>IF(F343=0,"",F343/E342)</f>
        <v>0.75</v>
      </c>
      <c r="AG343" s="43">
        <v>4</v>
      </c>
      <c r="AH343" s="117">
        <f t="shared" si="38"/>
        <v>1</v>
      </c>
      <c r="AI343" s="117">
        <f t="shared" si="39"/>
        <v>0</v>
      </c>
    </row>
    <row r="344" spans="1:36" ht="15.75" customHeight="1" x14ac:dyDescent="0.25">
      <c r="A344" s="39">
        <v>1502</v>
      </c>
      <c r="B344" s="40"/>
      <c r="C344" s="40"/>
      <c r="D344" s="40"/>
      <c r="E344" s="40"/>
      <c r="F344" s="40"/>
      <c r="G344" s="40">
        <v>3</v>
      </c>
      <c r="H344" s="40"/>
      <c r="I344" s="40"/>
      <c r="J344" s="40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9"/>
      <c r="AA344" s="139"/>
      <c r="AB344" s="62"/>
      <c r="AC344" s="109"/>
      <c r="AD344" s="46"/>
      <c r="AE344" s="110"/>
      <c r="AF344" s="42">
        <f>IF(G344=0,"",G344/F343)</f>
        <v>1</v>
      </c>
      <c r="AG344" s="43">
        <v>4</v>
      </c>
      <c r="AH344" s="117">
        <f t="shared" si="38"/>
        <v>1</v>
      </c>
      <c r="AI344" s="117">
        <f t="shared" si="39"/>
        <v>0</v>
      </c>
    </row>
    <row r="345" spans="1:36" ht="15.75" customHeight="1" x14ac:dyDescent="0.25">
      <c r="A345" s="39">
        <v>1601</v>
      </c>
      <c r="B345" s="40"/>
      <c r="C345" s="40"/>
      <c r="D345" s="40"/>
      <c r="E345" s="40"/>
      <c r="F345" s="40"/>
      <c r="G345" s="40"/>
      <c r="H345" s="40">
        <v>3</v>
      </c>
      <c r="I345" s="40"/>
      <c r="J345" s="40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9"/>
      <c r="AA345" s="139"/>
      <c r="AB345" s="62"/>
      <c r="AC345" s="109"/>
      <c r="AD345" s="46"/>
      <c r="AE345" s="110"/>
      <c r="AF345" s="42">
        <f>IF(H345=0,"",H345/G344)</f>
        <v>1</v>
      </c>
      <c r="AG345" s="43">
        <v>3</v>
      </c>
      <c r="AH345" s="117">
        <f t="shared" si="38"/>
        <v>0.75</v>
      </c>
      <c r="AI345" s="117">
        <f t="shared" si="39"/>
        <v>0.25</v>
      </c>
    </row>
    <row r="346" spans="1:36" ht="15.75" customHeight="1" x14ac:dyDescent="0.25">
      <c r="A346" s="39">
        <v>1602</v>
      </c>
      <c r="B346" s="40"/>
      <c r="C346" s="40"/>
      <c r="D346" s="40"/>
      <c r="E346" s="40"/>
      <c r="F346" s="40"/>
      <c r="G346" s="40"/>
      <c r="H346" s="40"/>
      <c r="I346" s="40">
        <v>2</v>
      </c>
      <c r="J346" s="40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  <c r="AA346" s="139"/>
      <c r="AB346" s="62"/>
      <c r="AC346" s="109"/>
      <c r="AD346" s="46"/>
      <c r="AE346" s="110"/>
      <c r="AF346" s="42">
        <f>IF(I346=0,"",I346/H345)</f>
        <v>0.66666666666666663</v>
      </c>
      <c r="AG346" s="43">
        <v>3</v>
      </c>
      <c r="AH346" s="117">
        <f t="shared" si="38"/>
        <v>1</v>
      </c>
      <c r="AI346" s="117">
        <f t="shared" si="39"/>
        <v>0</v>
      </c>
    </row>
    <row r="347" spans="1:36" ht="15.75" customHeight="1" x14ac:dyDescent="0.25">
      <c r="A347" s="39">
        <v>1701</v>
      </c>
      <c r="B347" s="40"/>
      <c r="C347" s="40"/>
      <c r="D347" s="40"/>
      <c r="E347" s="40"/>
      <c r="F347" s="40"/>
      <c r="G347" s="40"/>
      <c r="H347" s="40"/>
      <c r="I347" s="40"/>
      <c r="J347" s="40">
        <v>2</v>
      </c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9"/>
      <c r="AA347" s="139"/>
      <c r="AB347" s="62">
        <v>2</v>
      </c>
      <c r="AC347" s="109"/>
      <c r="AD347" s="46"/>
      <c r="AE347" s="110"/>
      <c r="AF347" s="45">
        <f>IF(J347=0,"",J347/I346)</f>
        <v>1</v>
      </c>
      <c r="AG347" s="43">
        <v>3</v>
      </c>
      <c r="AH347" s="45">
        <f t="shared" si="38"/>
        <v>1</v>
      </c>
      <c r="AI347" s="45">
        <f t="shared" si="39"/>
        <v>0</v>
      </c>
    </row>
    <row r="348" spans="1:36" ht="15.75" customHeight="1" x14ac:dyDescent="0.25">
      <c r="A348" s="39">
        <v>1702</v>
      </c>
      <c r="B348" s="40"/>
      <c r="C348" s="40"/>
      <c r="D348" s="40"/>
      <c r="E348" s="40"/>
      <c r="F348" s="40"/>
      <c r="G348" s="40"/>
      <c r="H348" s="40"/>
      <c r="I348" s="40"/>
      <c r="J348" s="40">
        <v>1</v>
      </c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9"/>
      <c r="AA348" s="139"/>
      <c r="AB348" s="62">
        <v>1</v>
      </c>
      <c r="AC348" s="109"/>
      <c r="AD348" s="46"/>
      <c r="AE348" s="111"/>
      <c r="AF348" s="46"/>
      <c r="AG348" s="43">
        <v>1</v>
      </c>
      <c r="AH348" s="46"/>
      <c r="AI348" s="118"/>
    </row>
    <row r="349" spans="1:36" ht="15.75" customHeight="1" x14ac:dyDescent="0.25">
      <c r="A349" s="39">
        <v>1801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  <c r="AA349" s="139"/>
      <c r="AB349" s="62"/>
      <c r="AC349" s="109"/>
      <c r="AD349" s="46"/>
      <c r="AE349" s="111"/>
      <c r="AF349" s="119"/>
      <c r="AG349" s="47"/>
      <c r="AH349" s="120"/>
      <c r="AI349" s="119"/>
    </row>
    <row r="350" spans="1:36" ht="15.75" customHeight="1" x14ac:dyDescent="0.25">
      <c r="A350" s="39">
        <v>1802</v>
      </c>
      <c r="B350" s="40"/>
      <c r="C350" s="40"/>
      <c r="D350" s="40"/>
      <c r="E350" s="40"/>
      <c r="F350" s="40"/>
      <c r="G350" s="40"/>
      <c r="H350" s="40"/>
      <c r="I350" s="40"/>
      <c r="J350" s="40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9"/>
      <c r="AA350" s="139"/>
      <c r="AB350" s="62"/>
      <c r="AC350" s="109"/>
      <c r="AD350" s="46"/>
      <c r="AE350" s="111"/>
      <c r="AF350" s="119"/>
      <c r="AG350" s="47"/>
      <c r="AH350" s="120"/>
      <c r="AI350" s="119"/>
    </row>
    <row r="351" spans="1:36" ht="15.75" customHeight="1" x14ac:dyDescent="0.25">
      <c r="A351" s="39">
        <v>1901</v>
      </c>
      <c r="B351" s="40"/>
      <c r="C351" s="40"/>
      <c r="D351" s="40"/>
      <c r="E351" s="40"/>
      <c r="F351" s="40"/>
      <c r="G351" s="40"/>
      <c r="H351" s="40"/>
      <c r="I351" s="40"/>
      <c r="J351" s="40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  <c r="AA351" s="139"/>
      <c r="AB351" s="62"/>
      <c r="AC351" s="109"/>
      <c r="AD351" s="46"/>
      <c r="AE351" s="111"/>
      <c r="AF351" s="119"/>
      <c r="AG351" s="47"/>
      <c r="AH351" s="120"/>
      <c r="AI351" s="119"/>
    </row>
    <row r="352" spans="1:36" ht="15.75" customHeight="1" x14ac:dyDescent="0.25">
      <c r="A352" s="39">
        <v>1902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9"/>
      <c r="AA352" s="139"/>
      <c r="AB352" s="62"/>
      <c r="AC352" s="109"/>
      <c r="AD352" s="46"/>
      <c r="AE352" s="111"/>
      <c r="AF352" s="46"/>
      <c r="AG352" s="111"/>
      <c r="AH352" s="121"/>
      <c r="AI352" s="119"/>
    </row>
    <row r="353" spans="1:36" ht="15.75" customHeight="1" x14ac:dyDescent="0.25">
      <c r="A353" s="39">
        <v>2001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9"/>
      <c r="AA353" s="139"/>
      <c r="AB353" s="62"/>
      <c r="AC353" s="109"/>
      <c r="AD353" s="46"/>
      <c r="AE353" s="111"/>
      <c r="AF353" s="48" t="s">
        <v>53</v>
      </c>
      <c r="AG353" s="49">
        <v>2</v>
      </c>
      <c r="AH353" s="50">
        <f>IF(SUM(AB345:AB349)=0,"",SUM(AB345:AB349))</f>
        <v>3</v>
      </c>
      <c r="AI353" s="51" t="s">
        <v>10</v>
      </c>
    </row>
    <row r="354" spans="1:36" ht="15.75" customHeight="1" x14ac:dyDescent="0.25">
      <c r="A354" s="39">
        <v>2002</v>
      </c>
      <c r="B354" s="40"/>
      <c r="C354" s="40"/>
      <c r="D354" s="40"/>
      <c r="E354" s="40"/>
      <c r="F354" s="40"/>
      <c r="G354" s="40"/>
      <c r="H354" s="40"/>
      <c r="I354" s="40"/>
      <c r="J354" s="40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9"/>
      <c r="AA354" s="139"/>
      <c r="AB354" s="62"/>
      <c r="AC354" s="109"/>
      <c r="AD354" s="46"/>
      <c r="AE354" s="111"/>
      <c r="AF354" s="52" t="s">
        <v>54</v>
      </c>
      <c r="AG354" s="53">
        <f>IF(AG353/B339=0,"",AG353/B339)</f>
        <v>0.2</v>
      </c>
      <c r="AH354" s="54">
        <f>IF(AG353/AH353=0,"",AG353/AH353)</f>
        <v>0.66666666666666663</v>
      </c>
      <c r="AI354" s="55" t="s">
        <v>55</v>
      </c>
    </row>
    <row r="355" spans="1:36" ht="15.75" customHeight="1" x14ac:dyDescent="0.25">
      <c r="A355" s="39">
        <v>2101</v>
      </c>
      <c r="B355" s="40"/>
      <c r="C355" s="40"/>
      <c r="D355" s="40"/>
      <c r="E355" s="40"/>
      <c r="F355" s="40"/>
      <c r="G355" s="40"/>
      <c r="H355" s="40"/>
      <c r="I355" s="40"/>
      <c r="J355" s="40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9"/>
      <c r="AA355" s="139"/>
      <c r="AB355" s="62"/>
      <c r="AC355" s="112"/>
      <c r="AD355" s="113"/>
      <c r="AE355" s="114"/>
      <c r="AF355" s="56"/>
      <c r="AG355" s="57"/>
      <c r="AH355" s="57"/>
      <c r="AI355" s="58"/>
    </row>
    <row r="356" spans="1:36" ht="18" customHeight="1" x14ac:dyDescent="0.25">
      <c r="A356" s="24"/>
      <c r="B356" s="160" t="s">
        <v>79</v>
      </c>
      <c r="C356" s="160"/>
      <c r="D356" s="160"/>
      <c r="E356" s="160"/>
      <c r="F356" s="160"/>
      <c r="G356" s="160"/>
      <c r="H356" s="160"/>
      <c r="I356" s="160"/>
      <c r="J356" s="160"/>
      <c r="AB356" s="59">
        <f>SUM(AB339:AB352)</f>
        <v>3</v>
      </c>
      <c r="AC356" s="60">
        <f>IF(AB347=0,"",AB347/B339)</f>
        <v>0.2</v>
      </c>
      <c r="AD356" s="60">
        <f>IF(AB356=0,"",AB356/B339)</f>
        <v>0.3</v>
      </c>
      <c r="AE356" s="60">
        <f>IF(AB347=0,"",AD356-AC356)</f>
        <v>9.9999999999999978E-2</v>
      </c>
      <c r="AF356" s="2"/>
      <c r="AG356" s="1"/>
      <c r="AH356" s="27"/>
      <c r="AI356" s="2"/>
    </row>
    <row r="357" spans="1:36" ht="12.75" customHeight="1" x14ac:dyDescent="0.2">
      <c r="AB357" s="81"/>
      <c r="AC357" s="2"/>
      <c r="AD357" s="2"/>
      <c r="AF357" s="2"/>
      <c r="AG357" s="2"/>
      <c r="AH357" s="27"/>
      <c r="AI357" s="2"/>
    </row>
    <row r="358" spans="1:36" ht="12.75" customHeight="1" x14ac:dyDescent="0.2">
      <c r="AC358" s="2"/>
      <c r="AD358" s="2"/>
      <c r="AF358" s="2"/>
    </row>
    <row r="359" spans="1:36" ht="26.25" customHeight="1" x14ac:dyDescent="0.4">
      <c r="B359" s="161" t="s">
        <v>68</v>
      </c>
      <c r="C359" s="162"/>
      <c r="D359" s="162"/>
      <c r="E359" s="162"/>
      <c r="F359" s="162"/>
      <c r="G359" s="162"/>
      <c r="H359" s="162"/>
      <c r="I359" s="162"/>
      <c r="J359" s="162"/>
      <c r="AB359" s="103" t="s">
        <v>61</v>
      </c>
      <c r="AC359" s="2"/>
      <c r="AD359" s="2"/>
      <c r="AE359" s="1"/>
      <c r="AF359" s="2"/>
      <c r="AG359" s="1"/>
      <c r="AH359" s="1"/>
      <c r="AI359" s="1"/>
    </row>
    <row r="360" spans="1:36" ht="20.25" customHeight="1" x14ac:dyDescent="0.2">
      <c r="A360" s="163" t="s">
        <v>9</v>
      </c>
      <c r="B360" s="164" t="s">
        <v>69</v>
      </c>
      <c r="C360" s="165"/>
      <c r="D360" s="165"/>
      <c r="E360" s="165"/>
      <c r="F360" s="165"/>
      <c r="G360" s="165"/>
      <c r="H360" s="165"/>
      <c r="I360" s="165"/>
      <c r="J360" s="166"/>
      <c r="AB360" s="167" t="s">
        <v>10</v>
      </c>
      <c r="AC360" s="159" t="s">
        <v>2</v>
      </c>
      <c r="AD360" s="159" t="s">
        <v>3</v>
      </c>
      <c r="AE360" s="169" t="s">
        <v>4</v>
      </c>
      <c r="AF360" s="159" t="s">
        <v>5</v>
      </c>
      <c r="AG360" s="157" t="s">
        <v>6</v>
      </c>
      <c r="AH360" s="157" t="s">
        <v>7</v>
      </c>
      <c r="AI360" s="159" t="s">
        <v>8</v>
      </c>
    </row>
    <row r="361" spans="1:36" ht="15.75" customHeight="1" x14ac:dyDescent="0.25">
      <c r="A361" s="158"/>
      <c r="B361" s="39" t="s">
        <v>70</v>
      </c>
      <c r="C361" s="39" t="s">
        <v>71</v>
      </c>
      <c r="D361" s="39" t="s">
        <v>72</v>
      </c>
      <c r="E361" s="39" t="s">
        <v>73</v>
      </c>
      <c r="F361" s="39" t="s">
        <v>74</v>
      </c>
      <c r="G361" s="39" t="s">
        <v>75</v>
      </c>
      <c r="H361" s="39" t="s">
        <v>76</v>
      </c>
      <c r="I361" s="39" t="s">
        <v>77</v>
      </c>
      <c r="J361" s="39" t="s">
        <v>78</v>
      </c>
      <c r="AB361" s="168"/>
      <c r="AC361" s="158"/>
      <c r="AD361" s="158"/>
      <c r="AE361" s="158"/>
      <c r="AF361" s="158"/>
      <c r="AG361" s="158"/>
      <c r="AH361" s="158"/>
      <c r="AI361" s="158"/>
    </row>
    <row r="362" spans="1:36" ht="15.75" customHeight="1" x14ac:dyDescent="0.25">
      <c r="A362" s="39">
        <v>1302</v>
      </c>
      <c r="B362" s="40">
        <v>32</v>
      </c>
      <c r="C362" s="40"/>
      <c r="D362" s="40"/>
      <c r="E362" s="40"/>
      <c r="F362" s="40"/>
      <c r="G362" s="40"/>
      <c r="H362" s="40"/>
      <c r="I362" s="40"/>
      <c r="J362" s="40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9"/>
      <c r="AA362" s="139"/>
      <c r="AB362" s="62"/>
      <c r="AC362" s="106"/>
      <c r="AD362" s="107"/>
      <c r="AE362" s="108"/>
      <c r="AF362" s="115"/>
      <c r="AG362" s="41">
        <f>B362</f>
        <v>32</v>
      </c>
      <c r="AH362" s="116"/>
      <c r="AI362" s="115"/>
    </row>
    <row r="363" spans="1:36" ht="15.75" customHeight="1" x14ac:dyDescent="0.25">
      <c r="A363" s="39">
        <v>1401</v>
      </c>
      <c r="B363" s="40"/>
      <c r="C363" s="40">
        <v>24</v>
      </c>
      <c r="D363" s="40"/>
      <c r="E363" s="40"/>
      <c r="F363" s="40"/>
      <c r="G363" s="40"/>
      <c r="H363" s="40"/>
      <c r="I363" s="40"/>
      <c r="J363" s="40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9"/>
      <c r="AA363" s="139"/>
      <c r="AB363" s="62"/>
      <c r="AC363" s="109"/>
      <c r="AD363" s="46"/>
      <c r="AE363" s="110"/>
      <c r="AF363" s="42">
        <f>IF(C363=0,"",C363/B362)</f>
        <v>0.75</v>
      </c>
      <c r="AG363" s="43">
        <v>24</v>
      </c>
      <c r="AH363" s="117">
        <f t="shared" ref="AH363:AH370" si="40">IF(AG363=0,"",AG363/AG362)</f>
        <v>0.75</v>
      </c>
      <c r="AI363" s="117">
        <f t="shared" ref="AI363:AI370" si="41">IF(AG363=0,"",100%-AH363)</f>
        <v>0.25</v>
      </c>
    </row>
    <row r="364" spans="1:36" ht="15.75" customHeight="1" x14ac:dyDescent="0.25">
      <c r="A364" s="39">
        <v>1402</v>
      </c>
      <c r="B364" s="40"/>
      <c r="C364" s="40"/>
      <c r="D364" s="40">
        <v>20</v>
      </c>
      <c r="E364" s="40"/>
      <c r="F364" s="40"/>
      <c r="G364" s="40"/>
      <c r="H364" s="40"/>
      <c r="I364" s="40"/>
      <c r="J364" s="40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9"/>
      <c r="AA364" s="139"/>
      <c r="AB364" s="62"/>
      <c r="AC364" s="109"/>
      <c r="AD364" s="46"/>
      <c r="AE364" s="110"/>
      <c r="AF364" s="42">
        <f>IF(D364=0,"",D364/C363)</f>
        <v>0.83333333333333337</v>
      </c>
      <c r="AG364" s="43">
        <v>20</v>
      </c>
      <c r="AH364" s="117">
        <f t="shared" si="40"/>
        <v>0.83333333333333337</v>
      </c>
      <c r="AI364" s="117">
        <f t="shared" si="41"/>
        <v>0.16666666666666663</v>
      </c>
      <c r="AJ364" s="8">
        <f>AG364/AG362</f>
        <v>0.625</v>
      </c>
    </row>
    <row r="365" spans="1:36" ht="15.75" customHeight="1" x14ac:dyDescent="0.25">
      <c r="A365" s="39">
        <v>1501</v>
      </c>
      <c r="B365" s="40"/>
      <c r="C365" s="40"/>
      <c r="D365" s="40"/>
      <c r="E365" s="40">
        <v>20</v>
      </c>
      <c r="F365" s="40"/>
      <c r="G365" s="40"/>
      <c r="H365" s="40"/>
      <c r="I365" s="40"/>
      <c r="J365" s="40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9"/>
      <c r="AA365" s="139"/>
      <c r="AB365" s="62"/>
      <c r="AC365" s="109"/>
      <c r="AD365" s="46"/>
      <c r="AE365" s="110"/>
      <c r="AF365" s="42">
        <f>IF(E365=0,"",E365/D364)</f>
        <v>1</v>
      </c>
      <c r="AG365" s="43">
        <v>20</v>
      </c>
      <c r="AH365" s="117">
        <f t="shared" si="40"/>
        <v>1</v>
      </c>
      <c r="AI365" s="117">
        <f t="shared" si="41"/>
        <v>0</v>
      </c>
    </row>
    <row r="366" spans="1:36" ht="15.75" customHeight="1" x14ac:dyDescent="0.25">
      <c r="A366" s="39">
        <v>1502</v>
      </c>
      <c r="B366" s="40"/>
      <c r="C366" s="40"/>
      <c r="D366" s="40"/>
      <c r="E366" s="40"/>
      <c r="F366" s="40">
        <v>20</v>
      </c>
      <c r="G366" s="40"/>
      <c r="H366" s="40"/>
      <c r="I366" s="40"/>
      <c r="J366" s="40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9"/>
      <c r="AA366" s="139"/>
      <c r="AB366" s="62"/>
      <c r="AC366" s="109"/>
      <c r="AD366" s="46"/>
      <c r="AE366" s="110"/>
      <c r="AF366" s="42">
        <f>IF(F366=0,"",F366/E365)</f>
        <v>1</v>
      </c>
      <c r="AG366" s="43">
        <v>20</v>
      </c>
      <c r="AH366" s="117">
        <f t="shared" si="40"/>
        <v>1</v>
      </c>
      <c r="AI366" s="117">
        <f t="shared" si="41"/>
        <v>0</v>
      </c>
    </row>
    <row r="367" spans="1:36" ht="15.75" customHeight="1" x14ac:dyDescent="0.25">
      <c r="A367" s="39">
        <v>1601</v>
      </c>
      <c r="B367" s="40"/>
      <c r="C367" s="40"/>
      <c r="D367" s="40"/>
      <c r="E367" s="40"/>
      <c r="F367" s="40"/>
      <c r="G367" s="40">
        <v>20</v>
      </c>
      <c r="H367" s="40"/>
      <c r="I367" s="40"/>
      <c r="J367" s="40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9"/>
      <c r="AA367" s="139"/>
      <c r="AB367" s="62"/>
      <c r="AC367" s="109"/>
      <c r="AD367" s="46"/>
      <c r="AE367" s="110"/>
      <c r="AF367" s="42">
        <f>IF(G367=0,"",G367/F366)</f>
        <v>1</v>
      </c>
      <c r="AG367" s="43">
        <v>20</v>
      </c>
      <c r="AH367" s="117">
        <f t="shared" si="40"/>
        <v>1</v>
      </c>
      <c r="AI367" s="117">
        <f t="shared" si="41"/>
        <v>0</v>
      </c>
    </row>
    <row r="368" spans="1:36" ht="15.75" customHeight="1" x14ac:dyDescent="0.25">
      <c r="A368" s="39">
        <v>1602</v>
      </c>
      <c r="B368" s="40"/>
      <c r="C368" s="40"/>
      <c r="D368" s="40"/>
      <c r="E368" s="40"/>
      <c r="F368" s="40"/>
      <c r="G368" s="40"/>
      <c r="H368" s="40">
        <v>20</v>
      </c>
      <c r="I368" s="40"/>
      <c r="J368" s="40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9"/>
      <c r="AA368" s="139"/>
      <c r="AB368" s="62"/>
      <c r="AC368" s="109"/>
      <c r="AD368" s="46"/>
      <c r="AE368" s="110"/>
      <c r="AF368" s="42">
        <f>IF(H368=0,"",H368/G367)</f>
        <v>1</v>
      </c>
      <c r="AG368" s="43">
        <v>20</v>
      </c>
      <c r="AH368" s="117">
        <f t="shared" si="40"/>
        <v>1</v>
      </c>
      <c r="AI368" s="117">
        <f t="shared" si="41"/>
        <v>0</v>
      </c>
    </row>
    <row r="369" spans="1:35" ht="15.75" customHeight="1" x14ac:dyDescent="0.25">
      <c r="A369" s="39">
        <v>1701</v>
      </c>
      <c r="B369" s="40"/>
      <c r="C369" s="40"/>
      <c r="D369" s="40"/>
      <c r="E369" s="40"/>
      <c r="F369" s="40"/>
      <c r="G369" s="40"/>
      <c r="H369" s="40"/>
      <c r="I369" s="40">
        <v>20</v>
      </c>
      <c r="J369" s="40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9"/>
      <c r="AA369" s="139"/>
      <c r="AB369" s="62"/>
      <c r="AC369" s="109"/>
      <c r="AD369" s="46"/>
      <c r="AE369" s="110"/>
      <c r="AF369" s="42">
        <f>IF(I369=0,"",I369/H368)</f>
        <v>1</v>
      </c>
      <c r="AG369" s="43">
        <v>20</v>
      </c>
      <c r="AH369" s="117">
        <f t="shared" si="40"/>
        <v>1</v>
      </c>
      <c r="AI369" s="117">
        <f t="shared" si="41"/>
        <v>0</v>
      </c>
    </row>
    <row r="370" spans="1:35" ht="15.75" customHeight="1" x14ac:dyDescent="0.25">
      <c r="A370" s="39">
        <v>1702</v>
      </c>
      <c r="B370" s="40"/>
      <c r="C370" s="40"/>
      <c r="D370" s="40"/>
      <c r="E370" s="40"/>
      <c r="F370" s="40"/>
      <c r="G370" s="40"/>
      <c r="H370" s="40"/>
      <c r="I370" s="40"/>
      <c r="J370" s="40">
        <v>20</v>
      </c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9"/>
      <c r="AA370" s="139"/>
      <c r="AB370" s="62">
        <v>19</v>
      </c>
      <c r="AC370" s="109"/>
      <c r="AD370" s="46"/>
      <c r="AE370" s="110"/>
      <c r="AF370" s="45">
        <f>IF(J370=0,"",J370/I369)</f>
        <v>1</v>
      </c>
      <c r="AG370" s="43">
        <v>20</v>
      </c>
      <c r="AH370" s="45">
        <f t="shared" si="40"/>
        <v>1</v>
      </c>
      <c r="AI370" s="45">
        <f t="shared" si="41"/>
        <v>0</v>
      </c>
    </row>
    <row r="371" spans="1:35" ht="15.75" customHeight="1" x14ac:dyDescent="0.25">
      <c r="A371" s="39">
        <v>1801</v>
      </c>
      <c r="B371" s="40"/>
      <c r="C371" s="40"/>
      <c r="D371" s="40"/>
      <c r="E371" s="40"/>
      <c r="F371" s="40"/>
      <c r="G371" s="40"/>
      <c r="H371" s="40"/>
      <c r="I371" s="40"/>
      <c r="J371" s="40">
        <v>1</v>
      </c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  <c r="AA371" s="139"/>
      <c r="AB371" s="62">
        <v>1</v>
      </c>
      <c r="AC371" s="109"/>
      <c r="AD371" s="46"/>
      <c r="AE371" s="111"/>
      <c r="AF371" s="46"/>
      <c r="AG371" s="43">
        <v>1</v>
      </c>
      <c r="AH371" s="46"/>
      <c r="AI371" s="118"/>
    </row>
    <row r="372" spans="1:35" ht="15.75" customHeight="1" x14ac:dyDescent="0.25">
      <c r="A372" s="39">
        <v>1802</v>
      </c>
      <c r="B372" s="40"/>
      <c r="C372" s="40"/>
      <c r="D372" s="40"/>
      <c r="E372" s="40"/>
      <c r="F372" s="40"/>
      <c r="G372" s="40"/>
      <c r="H372" s="40"/>
      <c r="I372" s="40"/>
      <c r="J372" s="40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9"/>
      <c r="AA372" s="139"/>
      <c r="AB372" s="62"/>
      <c r="AC372" s="109"/>
      <c r="AD372" s="46"/>
      <c r="AE372" s="111"/>
      <c r="AF372" s="119"/>
      <c r="AG372" s="47"/>
      <c r="AH372" s="120"/>
      <c r="AI372" s="119"/>
    </row>
    <row r="373" spans="1:35" ht="15.75" customHeight="1" x14ac:dyDescent="0.25">
      <c r="A373" s="39">
        <v>1901</v>
      </c>
      <c r="B373" s="40"/>
      <c r="C373" s="40"/>
      <c r="D373" s="40"/>
      <c r="E373" s="40"/>
      <c r="F373" s="40"/>
      <c r="G373" s="40"/>
      <c r="H373" s="40"/>
      <c r="I373" s="40"/>
      <c r="J373" s="40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9"/>
      <c r="AA373" s="139"/>
      <c r="AB373" s="62"/>
      <c r="AC373" s="109"/>
      <c r="AD373" s="46"/>
      <c r="AE373" s="111"/>
      <c r="AF373" s="119"/>
      <c r="AG373" s="47"/>
      <c r="AH373" s="120"/>
      <c r="AI373" s="119"/>
    </row>
    <row r="374" spans="1:35" ht="15.75" customHeight="1" x14ac:dyDescent="0.25">
      <c r="A374" s="39">
        <v>1902</v>
      </c>
      <c r="B374" s="40"/>
      <c r="C374" s="40"/>
      <c r="D374" s="40"/>
      <c r="E374" s="40"/>
      <c r="F374" s="40"/>
      <c r="G374" s="40"/>
      <c r="H374" s="40"/>
      <c r="I374" s="40"/>
      <c r="J374" s="40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9"/>
      <c r="AA374" s="139"/>
      <c r="AB374" s="62"/>
      <c r="AC374" s="109"/>
      <c r="AD374" s="46"/>
      <c r="AE374" s="111"/>
      <c r="AF374" s="119"/>
      <c r="AG374" s="47"/>
      <c r="AH374" s="120"/>
      <c r="AI374" s="119"/>
    </row>
    <row r="375" spans="1:35" ht="15.75" customHeight="1" x14ac:dyDescent="0.25">
      <c r="A375" s="39">
        <v>2001</v>
      </c>
      <c r="B375" s="40"/>
      <c r="C375" s="40"/>
      <c r="D375" s="40"/>
      <c r="E375" s="40"/>
      <c r="F375" s="40"/>
      <c r="G375" s="40"/>
      <c r="H375" s="40"/>
      <c r="I375" s="40"/>
      <c r="J375" s="40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  <c r="AA375" s="139"/>
      <c r="AB375" s="62"/>
      <c r="AC375" s="109"/>
      <c r="AD375" s="46"/>
      <c r="AE375" s="111"/>
      <c r="AF375" s="46"/>
      <c r="AG375" s="111"/>
      <c r="AH375" s="121"/>
      <c r="AI375" s="119"/>
    </row>
    <row r="376" spans="1:35" ht="15.75" customHeight="1" x14ac:dyDescent="0.25">
      <c r="A376" s="39">
        <v>2002</v>
      </c>
      <c r="B376" s="40"/>
      <c r="C376" s="40"/>
      <c r="D376" s="40"/>
      <c r="E376" s="40"/>
      <c r="F376" s="40"/>
      <c r="G376" s="40"/>
      <c r="H376" s="40"/>
      <c r="I376" s="40"/>
      <c r="J376" s="40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  <c r="AA376" s="139"/>
      <c r="AB376" s="62"/>
      <c r="AC376" s="109"/>
      <c r="AD376" s="46"/>
      <c r="AE376" s="111"/>
      <c r="AF376" s="48" t="s">
        <v>53</v>
      </c>
      <c r="AG376" s="49">
        <v>15</v>
      </c>
      <c r="AH376" s="50">
        <f>IF(SUM(AB368:AB372)=0,"",SUM(AB368:AB372))</f>
        <v>20</v>
      </c>
      <c r="AI376" s="51" t="s">
        <v>10</v>
      </c>
    </row>
    <row r="377" spans="1:35" ht="15.75" customHeight="1" x14ac:dyDescent="0.25">
      <c r="A377" s="39">
        <v>2101</v>
      </c>
      <c r="B377" s="40"/>
      <c r="C377" s="40"/>
      <c r="D377" s="40"/>
      <c r="E377" s="40"/>
      <c r="F377" s="40"/>
      <c r="G377" s="40"/>
      <c r="H377" s="40"/>
      <c r="I377" s="40"/>
      <c r="J377" s="40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9"/>
      <c r="AA377" s="139"/>
      <c r="AB377" s="62"/>
      <c r="AC377" s="109"/>
      <c r="AD377" s="46"/>
      <c r="AE377" s="111"/>
      <c r="AF377" s="52" t="s">
        <v>54</v>
      </c>
      <c r="AG377" s="53">
        <f>IF(AG376/B362=0,"",AG376/B362)</f>
        <v>0.46875</v>
      </c>
      <c r="AH377" s="54">
        <f>IF(AG376/AH376=0,"",AG376/AH376)</f>
        <v>0.75</v>
      </c>
      <c r="AI377" s="55" t="s">
        <v>55</v>
      </c>
    </row>
    <row r="378" spans="1:35" ht="15.75" customHeight="1" x14ac:dyDescent="0.25">
      <c r="A378" s="39">
        <v>2102</v>
      </c>
      <c r="B378" s="40"/>
      <c r="C378" s="40"/>
      <c r="D378" s="40"/>
      <c r="E378" s="40"/>
      <c r="F378" s="40"/>
      <c r="G378" s="40"/>
      <c r="H378" s="40"/>
      <c r="I378" s="40"/>
      <c r="J378" s="40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9"/>
      <c r="AA378" s="139"/>
      <c r="AB378" s="62"/>
      <c r="AC378" s="112"/>
      <c r="AD378" s="113"/>
      <c r="AE378" s="114"/>
      <c r="AF378" s="56"/>
      <c r="AG378" s="57"/>
      <c r="AH378" s="57"/>
      <c r="AI378" s="58"/>
    </row>
    <row r="379" spans="1:35" ht="18" customHeight="1" x14ac:dyDescent="0.25">
      <c r="A379" s="24"/>
      <c r="B379" s="160" t="s">
        <v>79</v>
      </c>
      <c r="C379" s="160"/>
      <c r="D379" s="160"/>
      <c r="E379" s="160"/>
      <c r="F379" s="160"/>
      <c r="G379" s="160"/>
      <c r="H379" s="160"/>
      <c r="I379" s="160"/>
      <c r="J379" s="160"/>
      <c r="AB379" s="59">
        <f>SUM(AB362:AB375)</f>
        <v>20</v>
      </c>
      <c r="AC379" s="60">
        <f>IF(AB370=0,"",AB370/B362)</f>
        <v>0.59375</v>
      </c>
      <c r="AD379" s="60">
        <f>IF(AB379=0,"",AB379/B362)</f>
        <v>0.625</v>
      </c>
      <c r="AE379" s="60">
        <f>IF(AB370=0,"",AD379-AC379)</f>
        <v>3.125E-2</v>
      </c>
      <c r="AF379" s="2"/>
      <c r="AG379" s="1"/>
      <c r="AH379" s="27"/>
      <c r="AI379" s="2"/>
    </row>
    <row r="380" spans="1:35" ht="12.75" customHeight="1" x14ac:dyDescent="0.2">
      <c r="AC380" s="2"/>
      <c r="AD380" s="2"/>
      <c r="AF380" s="2"/>
    </row>
    <row r="381" spans="1:35" s="102" customFormat="1" ht="12.75" customHeight="1" x14ac:dyDescent="0.2">
      <c r="AB381" s="98"/>
      <c r="AC381" s="2"/>
      <c r="AD381" s="2"/>
      <c r="AF381" s="2"/>
    </row>
    <row r="382" spans="1:35" ht="12.75" customHeight="1" x14ac:dyDescent="0.2">
      <c r="A382" s="34" t="s">
        <v>104</v>
      </c>
      <c r="AC382" s="2"/>
      <c r="AD382" s="2"/>
      <c r="AF382" s="2"/>
    </row>
    <row r="383" spans="1:35" ht="12.75" customHeight="1" x14ac:dyDescent="0.2">
      <c r="AC383" s="2"/>
      <c r="AD383" s="2"/>
      <c r="AF383" s="2"/>
    </row>
    <row r="384" spans="1:35" s="102" customFormat="1" ht="12.75" customHeight="1" x14ac:dyDescent="0.2">
      <c r="AB384" s="98"/>
      <c r="AC384" s="2"/>
      <c r="AD384" s="2"/>
      <c r="AF384" s="2"/>
    </row>
    <row r="385" spans="1:49" ht="26.25" customHeight="1" x14ac:dyDescent="0.4">
      <c r="B385" s="161" t="s">
        <v>68</v>
      </c>
      <c r="C385" s="162"/>
      <c r="D385" s="162"/>
      <c r="E385" s="162"/>
      <c r="F385" s="162"/>
      <c r="G385" s="162"/>
      <c r="H385" s="162"/>
      <c r="I385" s="162"/>
      <c r="J385" s="162"/>
      <c r="AB385" s="103" t="s">
        <v>66</v>
      </c>
      <c r="AC385" s="2"/>
      <c r="AD385" s="2"/>
      <c r="AE385" s="1"/>
      <c r="AF385" s="2"/>
      <c r="AG385" s="1"/>
      <c r="AH385" s="1"/>
      <c r="AI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20.25" customHeight="1" x14ac:dyDescent="0.2">
      <c r="A386" s="163" t="s">
        <v>9</v>
      </c>
      <c r="B386" s="164" t="s">
        <v>69</v>
      </c>
      <c r="C386" s="165"/>
      <c r="D386" s="165"/>
      <c r="E386" s="165"/>
      <c r="F386" s="165"/>
      <c r="G386" s="165"/>
      <c r="H386" s="165"/>
      <c r="I386" s="165"/>
      <c r="J386" s="166"/>
      <c r="AB386" s="167" t="s">
        <v>10</v>
      </c>
      <c r="AC386" s="159" t="s">
        <v>2</v>
      </c>
      <c r="AD386" s="159" t="s">
        <v>3</v>
      </c>
      <c r="AE386" s="169" t="s">
        <v>4</v>
      </c>
      <c r="AF386" s="159" t="s">
        <v>5</v>
      </c>
      <c r="AG386" s="157" t="s">
        <v>6</v>
      </c>
      <c r="AH386" s="157" t="s">
        <v>7</v>
      </c>
      <c r="AI386" s="159" t="s">
        <v>8</v>
      </c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5.75" customHeight="1" x14ac:dyDescent="0.25">
      <c r="A387" s="158"/>
      <c r="B387" s="39" t="s">
        <v>70</v>
      </c>
      <c r="C387" s="39" t="s">
        <v>71</v>
      </c>
      <c r="D387" s="39" t="s">
        <v>72</v>
      </c>
      <c r="E387" s="39" t="s">
        <v>73</v>
      </c>
      <c r="F387" s="39" t="s">
        <v>74</v>
      </c>
      <c r="G387" s="39" t="s">
        <v>75</v>
      </c>
      <c r="H387" s="39" t="s">
        <v>76</v>
      </c>
      <c r="I387" s="39" t="s">
        <v>77</v>
      </c>
      <c r="J387" s="39" t="s">
        <v>78</v>
      </c>
      <c r="AB387" s="168"/>
      <c r="AC387" s="158"/>
      <c r="AD387" s="158"/>
      <c r="AE387" s="158"/>
      <c r="AF387" s="158"/>
      <c r="AG387" s="158"/>
      <c r="AH387" s="158"/>
      <c r="AI387" s="158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5.75" customHeight="1" x14ac:dyDescent="0.25">
      <c r="A388" s="39">
        <v>1402</v>
      </c>
      <c r="B388" s="40">
        <v>39</v>
      </c>
      <c r="C388" s="40"/>
      <c r="D388" s="40"/>
      <c r="E388" s="40"/>
      <c r="F388" s="40"/>
      <c r="G388" s="40"/>
      <c r="H388" s="40"/>
      <c r="I388" s="40"/>
      <c r="J388" s="40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9"/>
      <c r="AA388" s="139"/>
      <c r="AB388" s="62"/>
      <c r="AC388" s="106"/>
      <c r="AD388" s="107"/>
      <c r="AE388" s="108"/>
      <c r="AF388" s="115"/>
      <c r="AG388" s="41">
        <f>B388</f>
        <v>39</v>
      </c>
      <c r="AH388" s="116"/>
      <c r="AI388" s="115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5.75" customHeight="1" x14ac:dyDescent="0.25">
      <c r="A389" s="39">
        <v>1501</v>
      </c>
      <c r="B389" s="40"/>
      <c r="C389" s="40">
        <v>26</v>
      </c>
      <c r="D389" s="40"/>
      <c r="E389" s="40"/>
      <c r="F389" s="40"/>
      <c r="G389" s="40"/>
      <c r="H389" s="40"/>
      <c r="I389" s="40"/>
      <c r="J389" s="40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9"/>
      <c r="AA389" s="139"/>
      <c r="AB389" s="62"/>
      <c r="AC389" s="109"/>
      <c r="AD389" s="46"/>
      <c r="AE389" s="110"/>
      <c r="AF389" s="42">
        <f>IF(C389=0,"",C389/B388)</f>
        <v>0.66666666666666663</v>
      </c>
      <c r="AG389" s="43">
        <v>26</v>
      </c>
      <c r="AH389" s="117">
        <f t="shared" ref="AH389:AH396" si="42">IF(AG389=0,"",AG389/AG388)</f>
        <v>0.66666666666666663</v>
      </c>
      <c r="AI389" s="117">
        <f t="shared" ref="AI389:AI396" si="43">IF(AG389=0,"",100%-AH389)</f>
        <v>0.33333333333333337</v>
      </c>
    </row>
    <row r="390" spans="1:49" ht="15.75" customHeight="1" x14ac:dyDescent="0.25">
      <c r="A390" s="39">
        <v>1502</v>
      </c>
      <c r="B390" s="40"/>
      <c r="C390" s="40"/>
      <c r="D390" s="40">
        <v>21</v>
      </c>
      <c r="E390" s="40"/>
      <c r="F390" s="40"/>
      <c r="G390" s="40"/>
      <c r="H390" s="40"/>
      <c r="I390" s="40"/>
      <c r="J390" s="40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9"/>
      <c r="AA390" s="139"/>
      <c r="AB390" s="62"/>
      <c r="AC390" s="109"/>
      <c r="AD390" s="46"/>
      <c r="AE390" s="110"/>
      <c r="AF390" s="42">
        <f>IF(D390=0,"",D390/C389)</f>
        <v>0.80769230769230771</v>
      </c>
      <c r="AG390" s="43">
        <v>23</v>
      </c>
      <c r="AH390" s="117">
        <f t="shared" si="42"/>
        <v>0.88461538461538458</v>
      </c>
      <c r="AI390" s="117">
        <f t="shared" si="43"/>
        <v>0.11538461538461542</v>
      </c>
      <c r="AJ390" s="8">
        <f>AG390/AG388</f>
        <v>0.58974358974358976</v>
      </c>
    </row>
    <row r="391" spans="1:49" ht="15.75" customHeight="1" x14ac:dyDescent="0.25">
      <c r="A391" s="39">
        <v>1601</v>
      </c>
      <c r="B391" s="40"/>
      <c r="C391" s="40"/>
      <c r="D391" s="40"/>
      <c r="E391" s="40">
        <v>18</v>
      </c>
      <c r="F391" s="40"/>
      <c r="G391" s="40"/>
      <c r="H391" s="40"/>
      <c r="I391" s="40"/>
      <c r="J391" s="40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9"/>
      <c r="AA391" s="139"/>
      <c r="AB391" s="62"/>
      <c r="AC391" s="109"/>
      <c r="AD391" s="46"/>
      <c r="AE391" s="110"/>
      <c r="AF391" s="42">
        <f>IF(E391=0,"",E391/D390)</f>
        <v>0.8571428571428571</v>
      </c>
      <c r="AG391" s="43">
        <v>18</v>
      </c>
      <c r="AH391" s="117">
        <f t="shared" si="42"/>
        <v>0.78260869565217395</v>
      </c>
      <c r="AI391" s="117">
        <f t="shared" si="43"/>
        <v>0.21739130434782605</v>
      </c>
    </row>
    <row r="392" spans="1:49" ht="15.75" customHeight="1" x14ac:dyDescent="0.25">
      <c r="A392" s="39">
        <v>1602</v>
      </c>
      <c r="B392" s="40"/>
      <c r="C392" s="40"/>
      <c r="D392" s="40"/>
      <c r="E392" s="40"/>
      <c r="F392" s="40">
        <v>14</v>
      </c>
      <c r="G392" s="40"/>
      <c r="H392" s="40"/>
      <c r="I392" s="40"/>
      <c r="J392" s="40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9"/>
      <c r="AA392" s="139"/>
      <c r="AB392" s="62"/>
      <c r="AC392" s="109"/>
      <c r="AD392" s="46"/>
      <c r="AE392" s="110"/>
      <c r="AF392" s="42">
        <f>IF(F392=0,"",F392/E391)</f>
        <v>0.77777777777777779</v>
      </c>
      <c r="AG392" s="43">
        <v>18</v>
      </c>
      <c r="AH392" s="117">
        <f t="shared" si="42"/>
        <v>1</v>
      </c>
      <c r="AI392" s="117">
        <f t="shared" si="43"/>
        <v>0</v>
      </c>
    </row>
    <row r="393" spans="1:49" ht="15.75" customHeight="1" x14ac:dyDescent="0.25">
      <c r="A393" s="39">
        <v>1701</v>
      </c>
      <c r="B393" s="40"/>
      <c r="C393" s="40"/>
      <c r="D393" s="40"/>
      <c r="E393" s="40"/>
      <c r="F393" s="40"/>
      <c r="G393" s="40">
        <v>14</v>
      </c>
      <c r="H393" s="40"/>
      <c r="I393" s="40"/>
      <c r="J393" s="40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9"/>
      <c r="AA393" s="139"/>
      <c r="AB393" s="62"/>
      <c r="AC393" s="109"/>
      <c r="AD393" s="46"/>
      <c r="AE393" s="110"/>
      <c r="AF393" s="42">
        <f>IF(G393=0,"",G393/F392)</f>
        <v>1</v>
      </c>
      <c r="AG393" s="43">
        <v>17</v>
      </c>
      <c r="AH393" s="117">
        <f t="shared" si="42"/>
        <v>0.94444444444444442</v>
      </c>
      <c r="AI393" s="117">
        <f t="shared" si="43"/>
        <v>5.555555555555558E-2</v>
      </c>
    </row>
    <row r="394" spans="1:49" ht="15.75" customHeight="1" x14ac:dyDescent="0.25">
      <c r="A394" s="39">
        <v>1702</v>
      </c>
      <c r="B394" s="40"/>
      <c r="C394" s="40"/>
      <c r="D394" s="40"/>
      <c r="E394" s="40"/>
      <c r="F394" s="40"/>
      <c r="G394" s="40"/>
      <c r="H394" s="40">
        <v>12</v>
      </c>
      <c r="I394" s="40"/>
      <c r="J394" s="40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9"/>
      <c r="AA394" s="139"/>
      <c r="AB394" s="62"/>
      <c r="AC394" s="109"/>
      <c r="AD394" s="46"/>
      <c r="AE394" s="110"/>
      <c r="AF394" s="42">
        <f>IF(H394=0,"",H394/G393)</f>
        <v>0.8571428571428571</v>
      </c>
      <c r="AG394" s="43">
        <v>15</v>
      </c>
      <c r="AH394" s="117">
        <f t="shared" si="42"/>
        <v>0.88235294117647056</v>
      </c>
      <c r="AI394" s="117">
        <f t="shared" si="43"/>
        <v>0.11764705882352944</v>
      </c>
    </row>
    <row r="395" spans="1:49" ht="15.75" customHeight="1" x14ac:dyDescent="0.25">
      <c r="A395" s="39">
        <v>1801</v>
      </c>
      <c r="B395" s="40"/>
      <c r="C395" s="40"/>
      <c r="D395" s="40"/>
      <c r="E395" s="40"/>
      <c r="F395" s="40"/>
      <c r="G395" s="40"/>
      <c r="H395" s="40"/>
      <c r="I395" s="40">
        <v>9</v>
      </c>
      <c r="J395" s="40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9"/>
      <c r="AA395" s="139"/>
      <c r="AB395" s="62"/>
      <c r="AC395" s="109"/>
      <c r="AD395" s="46"/>
      <c r="AE395" s="110"/>
      <c r="AF395" s="42">
        <f>IF(I395=0,"",I395/H394)</f>
        <v>0.75</v>
      </c>
      <c r="AG395" s="43">
        <v>15</v>
      </c>
      <c r="AH395" s="117">
        <f t="shared" si="42"/>
        <v>1</v>
      </c>
      <c r="AI395" s="117">
        <f t="shared" si="43"/>
        <v>0</v>
      </c>
    </row>
    <row r="396" spans="1:49" ht="15.75" customHeight="1" x14ac:dyDescent="0.25">
      <c r="A396" s="39">
        <v>1802</v>
      </c>
      <c r="B396" s="40"/>
      <c r="C396" s="40"/>
      <c r="D396" s="40"/>
      <c r="E396" s="40"/>
      <c r="F396" s="40"/>
      <c r="G396" s="40"/>
      <c r="H396" s="40"/>
      <c r="I396" s="40"/>
      <c r="J396" s="40">
        <v>9</v>
      </c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9"/>
      <c r="AA396" s="139"/>
      <c r="AB396" s="62">
        <v>6</v>
      </c>
      <c r="AC396" s="109"/>
      <c r="AD396" s="46"/>
      <c r="AE396" s="110"/>
      <c r="AF396" s="45">
        <f>IF(J396=0,"",J396/I395)</f>
        <v>1</v>
      </c>
      <c r="AG396" s="43">
        <v>15</v>
      </c>
      <c r="AH396" s="45">
        <f t="shared" si="42"/>
        <v>1</v>
      </c>
      <c r="AI396" s="45">
        <f t="shared" si="43"/>
        <v>0</v>
      </c>
    </row>
    <row r="397" spans="1:49" ht="15.75" customHeight="1" x14ac:dyDescent="0.25">
      <c r="A397" s="39">
        <v>1901</v>
      </c>
      <c r="B397" s="40"/>
      <c r="C397" s="40"/>
      <c r="D397" s="40"/>
      <c r="E397" s="40"/>
      <c r="F397" s="40"/>
      <c r="G397" s="40"/>
      <c r="H397" s="40"/>
      <c r="I397" s="40"/>
      <c r="J397" s="40">
        <v>6</v>
      </c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9"/>
      <c r="AA397" s="139"/>
      <c r="AB397" s="62">
        <v>5</v>
      </c>
      <c r="AC397" s="109"/>
      <c r="AD397" s="46"/>
      <c r="AE397" s="111"/>
      <c r="AF397" s="46"/>
      <c r="AG397" s="43">
        <v>8</v>
      </c>
      <c r="AH397" s="46"/>
      <c r="AI397" s="118"/>
    </row>
    <row r="398" spans="1:49" ht="15.75" customHeight="1" x14ac:dyDescent="0.25">
      <c r="A398" s="39">
        <v>1902</v>
      </c>
      <c r="B398" s="40"/>
      <c r="C398" s="40"/>
      <c r="D398" s="40"/>
      <c r="E398" s="40"/>
      <c r="F398" s="40"/>
      <c r="G398" s="40"/>
      <c r="H398" s="40"/>
      <c r="I398" s="40"/>
      <c r="J398" s="40">
        <v>4</v>
      </c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9"/>
      <c r="AA398" s="139"/>
      <c r="AB398" s="62">
        <v>3</v>
      </c>
      <c r="AC398" s="109"/>
      <c r="AD398" s="46"/>
      <c r="AE398" s="111"/>
      <c r="AF398" s="119"/>
      <c r="AG398" s="47">
        <v>4</v>
      </c>
      <c r="AH398" s="120"/>
      <c r="AI398" s="119"/>
    </row>
    <row r="399" spans="1:49" ht="15.75" customHeight="1" x14ac:dyDescent="0.25">
      <c r="A399" s="39">
        <v>2001</v>
      </c>
      <c r="B399" s="40"/>
      <c r="C399" s="40"/>
      <c r="D399" s="40"/>
      <c r="E399" s="40"/>
      <c r="F399" s="40"/>
      <c r="G399" s="40"/>
      <c r="H399" s="40"/>
      <c r="I399" s="40"/>
      <c r="J399" s="40">
        <v>1</v>
      </c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9"/>
      <c r="AA399" s="139"/>
      <c r="AB399" s="62">
        <v>1</v>
      </c>
      <c r="AC399" s="109"/>
      <c r="AD399" s="46"/>
      <c r="AE399" s="111"/>
      <c r="AF399" s="119"/>
      <c r="AG399" s="47">
        <v>1</v>
      </c>
      <c r="AH399" s="120"/>
      <c r="AI399" s="119"/>
    </row>
    <row r="400" spans="1:49" ht="15.75" customHeight="1" x14ac:dyDescent="0.25">
      <c r="A400" s="39">
        <v>2002</v>
      </c>
      <c r="B400" s="40"/>
      <c r="C400" s="40"/>
      <c r="D400" s="40"/>
      <c r="E400" s="40"/>
      <c r="F400" s="40"/>
      <c r="G400" s="40"/>
      <c r="H400" s="40"/>
      <c r="I400" s="40"/>
      <c r="J400" s="40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9"/>
      <c r="AA400" s="139"/>
      <c r="AB400" s="62"/>
      <c r="AC400" s="109"/>
      <c r="AD400" s="46"/>
      <c r="AE400" s="111"/>
      <c r="AF400" s="119"/>
      <c r="AG400" s="47"/>
      <c r="AH400" s="120"/>
      <c r="AI400" s="119"/>
    </row>
    <row r="401" spans="1:36" ht="15.75" customHeight="1" x14ac:dyDescent="0.25">
      <c r="A401" s="39">
        <v>2101</v>
      </c>
      <c r="B401" s="40"/>
      <c r="C401" s="40"/>
      <c r="D401" s="40"/>
      <c r="E401" s="40"/>
      <c r="F401" s="40"/>
      <c r="G401" s="40"/>
      <c r="H401" s="40"/>
      <c r="I401" s="40"/>
      <c r="J401" s="40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9"/>
      <c r="AA401" s="139"/>
      <c r="AB401" s="62"/>
      <c r="AC401" s="109"/>
      <c r="AD401" s="46"/>
      <c r="AE401" s="111"/>
      <c r="AF401" s="46"/>
      <c r="AG401" s="111"/>
      <c r="AH401" s="121"/>
      <c r="AI401" s="119"/>
    </row>
    <row r="402" spans="1:36" ht="15.75" customHeight="1" x14ac:dyDescent="0.25">
      <c r="A402" s="39">
        <v>2102</v>
      </c>
      <c r="B402" s="40"/>
      <c r="C402" s="40"/>
      <c r="D402" s="40"/>
      <c r="E402" s="40"/>
      <c r="F402" s="40"/>
      <c r="G402" s="40"/>
      <c r="H402" s="40"/>
      <c r="I402" s="40"/>
      <c r="J402" s="40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9"/>
      <c r="AA402" s="139"/>
      <c r="AB402" s="62"/>
      <c r="AC402" s="109"/>
      <c r="AD402" s="46"/>
      <c r="AE402" s="111"/>
      <c r="AF402" s="122" t="s">
        <v>53</v>
      </c>
      <c r="AG402" s="123">
        <v>9</v>
      </c>
      <c r="AH402" s="124">
        <f>AB405</f>
        <v>15</v>
      </c>
      <c r="AI402" s="125" t="s">
        <v>10</v>
      </c>
    </row>
    <row r="403" spans="1:36" ht="15.75" customHeight="1" x14ac:dyDescent="0.25">
      <c r="A403" s="39">
        <v>2201</v>
      </c>
      <c r="B403" s="40"/>
      <c r="C403" s="40"/>
      <c r="D403" s="40"/>
      <c r="E403" s="40"/>
      <c r="F403" s="40"/>
      <c r="G403" s="40"/>
      <c r="H403" s="40"/>
      <c r="I403" s="40"/>
      <c r="J403" s="40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9"/>
      <c r="AA403" s="139"/>
      <c r="AB403" s="62"/>
      <c r="AC403" s="109"/>
      <c r="AD403" s="46"/>
      <c r="AE403" s="111"/>
      <c r="AF403" s="126" t="s">
        <v>54</v>
      </c>
      <c r="AG403" s="53">
        <f>IF(AG402/B388=0,"",AG402/B388)</f>
        <v>0.23076923076923078</v>
      </c>
      <c r="AH403" s="127">
        <f>IF(AG402/AH402=0,"",AG402/AH402)</f>
        <v>0.6</v>
      </c>
      <c r="AI403" s="128" t="s">
        <v>55</v>
      </c>
    </row>
    <row r="404" spans="1:36" ht="15.75" customHeight="1" x14ac:dyDescent="0.25">
      <c r="A404" s="39">
        <v>2202</v>
      </c>
      <c r="B404" s="40"/>
      <c r="C404" s="40"/>
      <c r="D404" s="40"/>
      <c r="E404" s="40"/>
      <c r="F404" s="40"/>
      <c r="G404" s="40"/>
      <c r="H404" s="40"/>
      <c r="I404" s="40"/>
      <c r="J404" s="40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9"/>
      <c r="AA404" s="139"/>
      <c r="AB404" s="62"/>
      <c r="AC404" s="112"/>
      <c r="AD404" s="113"/>
      <c r="AE404" s="114"/>
      <c r="AF404" s="83"/>
      <c r="AG404" s="129"/>
      <c r="AH404" s="129"/>
      <c r="AI404" s="130"/>
    </row>
    <row r="405" spans="1:36" ht="18" customHeight="1" x14ac:dyDescent="0.25">
      <c r="A405" s="24"/>
      <c r="B405" s="160" t="s">
        <v>79</v>
      </c>
      <c r="C405" s="160"/>
      <c r="D405" s="160"/>
      <c r="E405" s="160"/>
      <c r="F405" s="160"/>
      <c r="G405" s="160"/>
      <c r="H405" s="160"/>
      <c r="I405" s="160"/>
      <c r="J405" s="160"/>
      <c r="AB405" s="59">
        <f>SUM(AB388:AB401)</f>
        <v>15</v>
      </c>
      <c r="AC405" s="60">
        <f>IF(AB396=0,"",AB396/B388)</f>
        <v>0.15384615384615385</v>
      </c>
      <c r="AD405" s="60">
        <f>IF(AB405=0,"",AB405/B388)</f>
        <v>0.38461538461538464</v>
      </c>
      <c r="AE405" s="60">
        <f>IF(AB396=0,"",AD405-AC405)</f>
        <v>0.23076923076923078</v>
      </c>
      <c r="AF405" s="2"/>
      <c r="AG405" s="1"/>
      <c r="AH405" s="27"/>
      <c r="AI405" s="2"/>
    </row>
    <row r="406" spans="1:36" ht="12.75" customHeight="1" x14ac:dyDescent="0.2">
      <c r="AC406" s="2"/>
      <c r="AD406" s="2"/>
      <c r="AF406" s="2"/>
    </row>
    <row r="407" spans="1:36" ht="12.75" customHeight="1" x14ac:dyDescent="0.2">
      <c r="AC407" s="2"/>
      <c r="AD407" s="2"/>
      <c r="AF407" s="2"/>
    </row>
    <row r="408" spans="1:36" ht="26.25" customHeight="1" x14ac:dyDescent="0.4">
      <c r="B408" s="161" t="s">
        <v>68</v>
      </c>
      <c r="C408" s="162"/>
      <c r="D408" s="162"/>
      <c r="E408" s="162"/>
      <c r="F408" s="162"/>
      <c r="G408" s="162"/>
      <c r="H408" s="162"/>
      <c r="I408" s="162"/>
      <c r="J408" s="162"/>
      <c r="AB408" s="103" t="s">
        <v>67</v>
      </c>
      <c r="AC408" s="2"/>
      <c r="AD408" s="2"/>
      <c r="AE408" s="1"/>
      <c r="AF408" s="2"/>
      <c r="AG408" s="1"/>
      <c r="AH408" s="1"/>
      <c r="AI408" s="1"/>
    </row>
    <row r="409" spans="1:36" ht="20.25" customHeight="1" x14ac:dyDescent="0.2">
      <c r="A409" s="163" t="s">
        <v>9</v>
      </c>
      <c r="B409" s="164" t="s">
        <v>69</v>
      </c>
      <c r="C409" s="165"/>
      <c r="D409" s="165"/>
      <c r="E409" s="165"/>
      <c r="F409" s="165"/>
      <c r="G409" s="165"/>
      <c r="H409" s="165"/>
      <c r="I409" s="165"/>
      <c r="J409" s="166"/>
      <c r="AB409" s="167" t="s">
        <v>10</v>
      </c>
      <c r="AC409" s="159" t="s">
        <v>2</v>
      </c>
      <c r="AD409" s="159" t="s">
        <v>3</v>
      </c>
      <c r="AE409" s="169" t="s">
        <v>4</v>
      </c>
      <c r="AF409" s="159" t="s">
        <v>5</v>
      </c>
      <c r="AG409" s="157" t="s">
        <v>6</v>
      </c>
      <c r="AH409" s="157" t="s">
        <v>7</v>
      </c>
      <c r="AI409" s="159" t="s">
        <v>8</v>
      </c>
    </row>
    <row r="410" spans="1:36" ht="15.75" customHeight="1" x14ac:dyDescent="0.25">
      <c r="A410" s="158"/>
      <c r="B410" s="39" t="s">
        <v>70</v>
      </c>
      <c r="C410" s="39" t="s">
        <v>71</v>
      </c>
      <c r="D410" s="39" t="s">
        <v>72</v>
      </c>
      <c r="E410" s="39" t="s">
        <v>73</v>
      </c>
      <c r="F410" s="39" t="s">
        <v>74</v>
      </c>
      <c r="G410" s="39" t="s">
        <v>75</v>
      </c>
      <c r="H410" s="39" t="s">
        <v>76</v>
      </c>
      <c r="I410" s="39" t="s">
        <v>77</v>
      </c>
      <c r="J410" s="39" t="s">
        <v>78</v>
      </c>
      <c r="AB410" s="168"/>
      <c r="AC410" s="158"/>
      <c r="AD410" s="158"/>
      <c r="AE410" s="158"/>
      <c r="AF410" s="158"/>
      <c r="AG410" s="158"/>
      <c r="AH410" s="158"/>
      <c r="AI410" s="158"/>
    </row>
    <row r="411" spans="1:36" ht="15.75" customHeight="1" x14ac:dyDescent="0.25">
      <c r="A411" s="39">
        <v>1501</v>
      </c>
      <c r="B411" s="40">
        <v>11</v>
      </c>
      <c r="C411" s="40"/>
      <c r="D411" s="40"/>
      <c r="E411" s="40"/>
      <c r="F411" s="40"/>
      <c r="G411" s="40"/>
      <c r="H411" s="40"/>
      <c r="I411" s="40"/>
      <c r="J411" s="40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9"/>
      <c r="AA411" s="139"/>
      <c r="AB411" s="62"/>
      <c r="AC411" s="106"/>
      <c r="AD411" s="107"/>
      <c r="AE411" s="108"/>
      <c r="AF411" s="115"/>
      <c r="AG411" s="41">
        <f>B411</f>
        <v>11</v>
      </c>
      <c r="AH411" s="116"/>
      <c r="AI411" s="115"/>
    </row>
    <row r="412" spans="1:36" ht="15.75" customHeight="1" x14ac:dyDescent="0.25">
      <c r="A412" s="39">
        <v>1502</v>
      </c>
      <c r="B412" s="40"/>
      <c r="C412" s="40">
        <v>10</v>
      </c>
      <c r="D412" s="40"/>
      <c r="E412" s="40"/>
      <c r="F412" s="40"/>
      <c r="G412" s="40"/>
      <c r="H412" s="40"/>
      <c r="I412" s="40"/>
      <c r="J412" s="40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9"/>
      <c r="AA412" s="139"/>
      <c r="AB412" s="62"/>
      <c r="AC412" s="109"/>
      <c r="AD412" s="46"/>
      <c r="AE412" s="110"/>
      <c r="AF412" s="42">
        <f>IF(C412=0,"",C412/B411)</f>
        <v>0.90909090909090906</v>
      </c>
      <c r="AG412" s="43">
        <v>10</v>
      </c>
      <c r="AH412" s="117">
        <f t="shared" ref="AH412:AH419" si="44">IF(AG412=0,"",AG412/AG411)</f>
        <v>0.90909090909090906</v>
      </c>
      <c r="AI412" s="117">
        <f t="shared" ref="AI412:AI419" si="45">IF(AG412=0,"",100%-AH412)</f>
        <v>9.0909090909090939E-2</v>
      </c>
    </row>
    <row r="413" spans="1:36" ht="15.75" customHeight="1" x14ac:dyDescent="0.25">
      <c r="A413" s="39">
        <v>1601</v>
      </c>
      <c r="B413" s="40"/>
      <c r="C413" s="40"/>
      <c r="D413" s="40">
        <v>8</v>
      </c>
      <c r="E413" s="40"/>
      <c r="F413" s="40"/>
      <c r="G413" s="40"/>
      <c r="H413" s="40"/>
      <c r="I413" s="40"/>
      <c r="J413" s="40"/>
      <c r="K413" s="139"/>
      <c r="L413" s="139"/>
      <c r="M413" s="139"/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9"/>
      <c r="AA413" s="139"/>
      <c r="AB413" s="62"/>
      <c r="AC413" s="109"/>
      <c r="AD413" s="46"/>
      <c r="AE413" s="110"/>
      <c r="AF413" s="42">
        <f>IF(D413=0,"",D413/C412)</f>
        <v>0.8</v>
      </c>
      <c r="AG413" s="43">
        <v>7</v>
      </c>
      <c r="AH413" s="117">
        <f t="shared" si="44"/>
        <v>0.7</v>
      </c>
      <c r="AI413" s="117">
        <f t="shared" si="45"/>
        <v>0.30000000000000004</v>
      </c>
      <c r="AJ413" s="8">
        <f>AG413/AG411</f>
        <v>0.63636363636363635</v>
      </c>
    </row>
    <row r="414" spans="1:36" ht="15.75" customHeight="1" x14ac:dyDescent="0.25">
      <c r="A414" s="39">
        <v>1602</v>
      </c>
      <c r="B414" s="40"/>
      <c r="C414" s="40"/>
      <c r="D414" s="40"/>
      <c r="E414" s="40">
        <v>7</v>
      </c>
      <c r="F414" s="40"/>
      <c r="G414" s="40"/>
      <c r="H414" s="40"/>
      <c r="I414" s="40"/>
      <c r="J414" s="40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9"/>
      <c r="AA414" s="139"/>
      <c r="AB414" s="62"/>
      <c r="AC414" s="109"/>
      <c r="AD414" s="46"/>
      <c r="AE414" s="110"/>
      <c r="AF414" s="42">
        <f>IF(E414=0,"",E414/D413)</f>
        <v>0.875</v>
      </c>
      <c r="AG414" s="43">
        <v>6</v>
      </c>
      <c r="AH414" s="117">
        <f t="shared" si="44"/>
        <v>0.8571428571428571</v>
      </c>
      <c r="AI414" s="117">
        <f t="shared" si="45"/>
        <v>0.1428571428571429</v>
      </c>
    </row>
    <row r="415" spans="1:36" ht="15.75" customHeight="1" x14ac:dyDescent="0.25">
      <c r="A415" s="39">
        <v>1701</v>
      </c>
      <c r="B415" s="40"/>
      <c r="C415" s="40"/>
      <c r="D415" s="40"/>
      <c r="E415" s="40"/>
      <c r="F415" s="40">
        <v>5</v>
      </c>
      <c r="G415" s="40"/>
      <c r="H415" s="40"/>
      <c r="I415" s="40"/>
      <c r="J415" s="40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9"/>
      <c r="AA415" s="139"/>
      <c r="AB415" s="62"/>
      <c r="AC415" s="109"/>
      <c r="AD415" s="46"/>
      <c r="AE415" s="110"/>
      <c r="AF415" s="42">
        <f>IF(F415=0,"",F415/E414)</f>
        <v>0.7142857142857143</v>
      </c>
      <c r="AG415" s="43">
        <v>6</v>
      </c>
      <c r="AH415" s="117">
        <f t="shared" si="44"/>
        <v>1</v>
      </c>
      <c r="AI415" s="117">
        <f t="shared" si="45"/>
        <v>0</v>
      </c>
    </row>
    <row r="416" spans="1:36" ht="15.75" customHeight="1" x14ac:dyDescent="0.25">
      <c r="A416" s="39">
        <v>1702</v>
      </c>
      <c r="B416" s="40"/>
      <c r="C416" s="40"/>
      <c r="D416" s="40"/>
      <c r="E416" s="40"/>
      <c r="F416" s="40"/>
      <c r="G416" s="40">
        <v>5</v>
      </c>
      <c r="H416" s="40"/>
      <c r="I416" s="40"/>
      <c r="J416" s="40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9"/>
      <c r="AA416" s="139"/>
      <c r="AB416" s="62"/>
      <c r="AC416" s="109"/>
      <c r="AD416" s="46"/>
      <c r="AE416" s="110"/>
      <c r="AF416" s="42">
        <f>IF(G416=0,"",G416/F415)</f>
        <v>1</v>
      </c>
      <c r="AG416" s="43">
        <v>6</v>
      </c>
      <c r="AH416" s="117">
        <f t="shared" si="44"/>
        <v>1</v>
      </c>
      <c r="AI416" s="117">
        <f t="shared" si="45"/>
        <v>0</v>
      </c>
    </row>
    <row r="417" spans="1:35" ht="15.75" customHeight="1" x14ac:dyDescent="0.25">
      <c r="A417" s="39">
        <v>1801</v>
      </c>
      <c r="B417" s="40"/>
      <c r="C417" s="40"/>
      <c r="D417" s="40"/>
      <c r="E417" s="40"/>
      <c r="F417" s="40"/>
      <c r="G417" s="40"/>
      <c r="H417" s="40">
        <v>5</v>
      </c>
      <c r="I417" s="40"/>
      <c r="J417" s="40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9"/>
      <c r="AA417" s="139"/>
      <c r="AB417" s="62"/>
      <c r="AC417" s="109"/>
      <c r="AD417" s="46"/>
      <c r="AE417" s="110"/>
      <c r="AF417" s="42">
        <f>IF(H417=0,"",H417/G416)</f>
        <v>1</v>
      </c>
      <c r="AG417" s="43">
        <v>5</v>
      </c>
      <c r="AH417" s="117">
        <f t="shared" si="44"/>
        <v>0.83333333333333337</v>
      </c>
      <c r="AI417" s="117">
        <f t="shared" si="45"/>
        <v>0.16666666666666663</v>
      </c>
    </row>
    <row r="418" spans="1:35" ht="15.75" customHeight="1" x14ac:dyDescent="0.25">
      <c r="A418" s="39">
        <v>1802</v>
      </c>
      <c r="B418" s="40"/>
      <c r="C418" s="40"/>
      <c r="D418" s="40"/>
      <c r="E418" s="40"/>
      <c r="F418" s="40"/>
      <c r="G418" s="40"/>
      <c r="H418" s="40"/>
      <c r="I418" s="40">
        <v>4</v>
      </c>
      <c r="J418" s="40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9"/>
      <c r="AA418" s="139"/>
      <c r="AB418" s="62"/>
      <c r="AC418" s="109"/>
      <c r="AD418" s="46"/>
      <c r="AE418" s="110"/>
      <c r="AF418" s="42">
        <f>IF(I418=0,"",I418/H417)</f>
        <v>0.8</v>
      </c>
      <c r="AG418" s="43">
        <v>5</v>
      </c>
      <c r="AH418" s="117">
        <f t="shared" si="44"/>
        <v>1</v>
      </c>
      <c r="AI418" s="117">
        <f t="shared" si="45"/>
        <v>0</v>
      </c>
    </row>
    <row r="419" spans="1:35" ht="15.75" customHeight="1" x14ac:dyDescent="0.25">
      <c r="A419" s="39">
        <v>1901</v>
      </c>
      <c r="B419" s="40"/>
      <c r="C419" s="40"/>
      <c r="D419" s="40"/>
      <c r="E419" s="40"/>
      <c r="F419" s="40"/>
      <c r="G419" s="40"/>
      <c r="H419" s="40"/>
      <c r="I419" s="40"/>
      <c r="J419" s="40">
        <v>3</v>
      </c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9"/>
      <c r="AA419" s="139"/>
      <c r="AB419" s="62">
        <v>3</v>
      </c>
      <c r="AC419" s="109"/>
      <c r="AD419" s="46"/>
      <c r="AE419" s="110"/>
      <c r="AF419" s="45">
        <f>IF(J419=0,"",J419/I418)</f>
        <v>0.75</v>
      </c>
      <c r="AG419" s="43">
        <v>5</v>
      </c>
      <c r="AH419" s="45">
        <f t="shared" si="44"/>
        <v>1</v>
      </c>
      <c r="AI419" s="45">
        <f t="shared" si="45"/>
        <v>0</v>
      </c>
    </row>
    <row r="420" spans="1:35" ht="15.75" customHeight="1" x14ac:dyDescent="0.25">
      <c r="A420" s="39">
        <v>1902</v>
      </c>
      <c r="B420" s="40"/>
      <c r="C420" s="40"/>
      <c r="D420" s="40"/>
      <c r="E420" s="40"/>
      <c r="F420" s="40"/>
      <c r="G420" s="40"/>
      <c r="H420" s="40"/>
      <c r="I420" s="40"/>
      <c r="J420" s="40">
        <v>2</v>
      </c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9"/>
      <c r="AA420" s="139"/>
      <c r="AB420" s="62">
        <v>1</v>
      </c>
      <c r="AC420" s="109"/>
      <c r="AD420" s="46"/>
      <c r="AE420" s="111"/>
      <c r="AF420" s="46"/>
      <c r="AG420" s="43">
        <v>2</v>
      </c>
      <c r="AH420" s="46"/>
      <c r="AI420" s="118"/>
    </row>
    <row r="421" spans="1:35" ht="15.75" customHeight="1" x14ac:dyDescent="0.25">
      <c r="A421" s="39">
        <v>2001</v>
      </c>
      <c r="B421" s="40"/>
      <c r="C421" s="40"/>
      <c r="D421" s="40"/>
      <c r="E421" s="40"/>
      <c r="F421" s="40"/>
      <c r="G421" s="40"/>
      <c r="H421" s="40"/>
      <c r="I421" s="40"/>
      <c r="J421" s="40">
        <v>1</v>
      </c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9"/>
      <c r="AA421" s="139"/>
      <c r="AB421" s="62"/>
      <c r="AC421" s="109"/>
      <c r="AD421" s="46"/>
      <c r="AE421" s="111"/>
      <c r="AF421" s="119"/>
      <c r="AG421" s="47">
        <v>1</v>
      </c>
      <c r="AH421" s="120"/>
      <c r="AI421" s="119"/>
    </row>
    <row r="422" spans="1:35" ht="15.75" customHeight="1" x14ac:dyDescent="0.25">
      <c r="A422" s="39">
        <v>2002</v>
      </c>
      <c r="B422" s="40"/>
      <c r="C422" s="40"/>
      <c r="D422" s="40"/>
      <c r="E422" s="40"/>
      <c r="F422" s="40"/>
      <c r="G422" s="40"/>
      <c r="H422" s="40"/>
      <c r="I422" s="40"/>
      <c r="J422" s="40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9"/>
      <c r="AA422" s="139"/>
      <c r="AB422" s="62"/>
      <c r="AC422" s="109"/>
      <c r="AD422" s="46"/>
      <c r="AE422" s="111"/>
      <c r="AF422" s="119"/>
      <c r="AG422" s="47"/>
      <c r="AH422" s="120"/>
      <c r="AI422" s="119"/>
    </row>
    <row r="423" spans="1:35" ht="15.75" customHeight="1" x14ac:dyDescent="0.25">
      <c r="A423" s="39">
        <v>2101</v>
      </c>
      <c r="B423" s="40"/>
      <c r="C423" s="40"/>
      <c r="D423" s="40"/>
      <c r="E423" s="40"/>
      <c r="F423" s="40"/>
      <c r="G423" s="40"/>
      <c r="H423" s="40"/>
      <c r="I423" s="40"/>
      <c r="J423" s="40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9"/>
      <c r="AA423" s="139"/>
      <c r="AB423" s="62"/>
      <c r="AC423" s="109"/>
      <c r="AD423" s="46"/>
      <c r="AE423" s="111"/>
      <c r="AF423" s="119"/>
      <c r="AG423" s="47"/>
      <c r="AH423" s="120"/>
      <c r="AI423" s="119"/>
    </row>
    <row r="424" spans="1:35" ht="15.75" customHeight="1" x14ac:dyDescent="0.25">
      <c r="A424" s="39">
        <v>2102</v>
      </c>
      <c r="B424" s="40"/>
      <c r="C424" s="40"/>
      <c r="D424" s="40"/>
      <c r="E424" s="40"/>
      <c r="F424" s="40"/>
      <c r="G424" s="40"/>
      <c r="H424" s="40"/>
      <c r="I424" s="40"/>
      <c r="J424" s="40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9"/>
      <c r="AA424" s="139"/>
      <c r="AB424" s="62"/>
      <c r="AC424" s="109"/>
      <c r="AD424" s="46"/>
      <c r="AE424" s="111"/>
      <c r="AF424" s="46"/>
      <c r="AG424" s="111"/>
      <c r="AH424" s="121"/>
      <c r="AI424" s="119"/>
    </row>
    <row r="425" spans="1:35" ht="15.75" customHeight="1" x14ac:dyDescent="0.25">
      <c r="A425" s="39">
        <v>2201</v>
      </c>
      <c r="B425" s="40"/>
      <c r="C425" s="40"/>
      <c r="D425" s="40"/>
      <c r="E425" s="40"/>
      <c r="F425" s="40"/>
      <c r="G425" s="40"/>
      <c r="H425" s="40"/>
      <c r="I425" s="40"/>
      <c r="J425" s="40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9"/>
      <c r="AA425" s="139"/>
      <c r="AB425" s="62"/>
      <c r="AC425" s="109"/>
      <c r="AD425" s="46"/>
      <c r="AE425" s="111"/>
      <c r="AF425" s="122" t="s">
        <v>53</v>
      </c>
      <c r="AG425" s="123">
        <v>4</v>
      </c>
      <c r="AH425" s="124">
        <f>IF(SUM(AB417:AB421)=0,"",SUM(AB417:AB421))</f>
        <v>4</v>
      </c>
      <c r="AI425" s="125" t="s">
        <v>10</v>
      </c>
    </row>
    <row r="426" spans="1:35" ht="15.75" customHeight="1" x14ac:dyDescent="0.25">
      <c r="A426" s="39">
        <v>2202</v>
      </c>
      <c r="B426" s="40"/>
      <c r="C426" s="40"/>
      <c r="D426" s="40"/>
      <c r="E426" s="40"/>
      <c r="F426" s="40"/>
      <c r="G426" s="40"/>
      <c r="H426" s="40"/>
      <c r="I426" s="40"/>
      <c r="J426" s="40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9"/>
      <c r="AA426" s="139"/>
      <c r="AB426" s="62"/>
      <c r="AC426" s="109"/>
      <c r="AD426" s="46"/>
      <c r="AE426" s="111"/>
      <c r="AF426" s="126" t="s">
        <v>54</v>
      </c>
      <c r="AG426" s="53">
        <f>IF(AG425/B411=0,"",AG425/B411)</f>
        <v>0.36363636363636365</v>
      </c>
      <c r="AH426" s="127">
        <f>IF(AG425/AH425=0,"",AG425/AH425)</f>
        <v>1</v>
      </c>
      <c r="AI426" s="128" t="s">
        <v>55</v>
      </c>
    </row>
    <row r="427" spans="1:35" ht="15.75" customHeight="1" x14ac:dyDescent="0.25">
      <c r="A427" s="39">
        <v>2301</v>
      </c>
      <c r="B427" s="40"/>
      <c r="C427" s="40"/>
      <c r="D427" s="40"/>
      <c r="E427" s="40"/>
      <c r="F427" s="40"/>
      <c r="G427" s="40"/>
      <c r="H427" s="40"/>
      <c r="I427" s="40"/>
      <c r="J427" s="40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9"/>
      <c r="AA427" s="139"/>
      <c r="AB427" s="62"/>
      <c r="AC427" s="112"/>
      <c r="AD427" s="113"/>
      <c r="AE427" s="114"/>
      <c r="AF427" s="83"/>
      <c r="AG427" s="129"/>
      <c r="AH427" s="129"/>
      <c r="AI427" s="130"/>
    </row>
    <row r="428" spans="1:35" ht="18" customHeight="1" x14ac:dyDescent="0.25">
      <c r="A428" s="24"/>
      <c r="B428" s="160" t="s">
        <v>79</v>
      </c>
      <c r="C428" s="160"/>
      <c r="D428" s="160"/>
      <c r="E428" s="160"/>
      <c r="F428" s="160"/>
      <c r="G428" s="160"/>
      <c r="H428" s="160"/>
      <c r="I428" s="160"/>
      <c r="J428" s="160"/>
      <c r="AB428" s="59">
        <f>SUM(AB411:AB424)</f>
        <v>4</v>
      </c>
      <c r="AC428" s="60">
        <f>IF(AB419=0,"",AB419/B411)</f>
        <v>0.27272727272727271</v>
      </c>
      <c r="AD428" s="60">
        <f>IF(AB428=0,"",AB428/B411)</f>
        <v>0.36363636363636365</v>
      </c>
      <c r="AE428" s="60">
        <f>IF(AB419=0,"",AD428-AC428)</f>
        <v>9.0909090909090939E-2</v>
      </c>
      <c r="AF428" s="2"/>
      <c r="AG428" s="1"/>
      <c r="AH428" s="27"/>
      <c r="AI428" s="2"/>
    </row>
    <row r="429" spans="1:35" ht="12.75" customHeight="1" x14ac:dyDescent="0.2">
      <c r="AC429" s="2"/>
      <c r="AD429" s="2"/>
      <c r="AF429" s="2"/>
    </row>
    <row r="430" spans="1:35" ht="12.75" customHeight="1" x14ac:dyDescent="0.2">
      <c r="AC430" s="2"/>
      <c r="AD430" s="2"/>
      <c r="AF430" s="2"/>
    </row>
    <row r="431" spans="1:35" ht="26.25" customHeight="1" x14ac:dyDescent="0.4">
      <c r="B431" s="161" t="s">
        <v>68</v>
      </c>
      <c r="C431" s="162"/>
      <c r="D431" s="162"/>
      <c r="E431" s="162"/>
      <c r="F431" s="162"/>
      <c r="G431" s="162"/>
      <c r="H431" s="162"/>
      <c r="I431" s="162"/>
      <c r="J431" s="162"/>
      <c r="AB431" s="103" t="s">
        <v>80</v>
      </c>
      <c r="AC431" s="2"/>
      <c r="AD431" s="2"/>
      <c r="AE431" s="1"/>
      <c r="AF431" s="2"/>
      <c r="AG431" s="1"/>
      <c r="AH431" s="1"/>
      <c r="AI431" s="1"/>
    </row>
    <row r="432" spans="1:35" ht="20.25" customHeight="1" x14ac:dyDescent="0.2">
      <c r="A432" s="163" t="s">
        <v>9</v>
      </c>
      <c r="B432" s="164" t="s">
        <v>69</v>
      </c>
      <c r="C432" s="165"/>
      <c r="D432" s="165"/>
      <c r="E432" s="165"/>
      <c r="F432" s="165"/>
      <c r="G432" s="165"/>
      <c r="H432" s="165"/>
      <c r="I432" s="165"/>
      <c r="J432" s="166"/>
      <c r="AB432" s="167" t="s">
        <v>10</v>
      </c>
      <c r="AC432" s="159" t="s">
        <v>2</v>
      </c>
      <c r="AD432" s="159" t="s">
        <v>3</v>
      </c>
      <c r="AE432" s="169" t="s">
        <v>4</v>
      </c>
      <c r="AF432" s="159" t="s">
        <v>5</v>
      </c>
      <c r="AG432" s="157" t="s">
        <v>6</v>
      </c>
      <c r="AH432" s="157" t="s">
        <v>7</v>
      </c>
      <c r="AI432" s="159" t="s">
        <v>8</v>
      </c>
    </row>
    <row r="433" spans="1:36" ht="15.75" customHeight="1" x14ac:dyDescent="0.25">
      <c r="A433" s="158"/>
      <c r="B433" s="39" t="s">
        <v>70</v>
      </c>
      <c r="C433" s="39" t="s">
        <v>71</v>
      </c>
      <c r="D433" s="39" t="s">
        <v>72</v>
      </c>
      <c r="E433" s="39" t="s">
        <v>73</v>
      </c>
      <c r="F433" s="39" t="s">
        <v>74</v>
      </c>
      <c r="G433" s="39" t="s">
        <v>75</v>
      </c>
      <c r="H433" s="39" t="s">
        <v>76</v>
      </c>
      <c r="I433" s="39" t="s">
        <v>77</v>
      </c>
      <c r="J433" s="39" t="s">
        <v>78</v>
      </c>
      <c r="AB433" s="168"/>
      <c r="AC433" s="158"/>
      <c r="AD433" s="158"/>
      <c r="AE433" s="158"/>
      <c r="AF433" s="158"/>
      <c r="AG433" s="158"/>
      <c r="AH433" s="158"/>
      <c r="AI433" s="158"/>
    </row>
    <row r="434" spans="1:36" ht="15.75" customHeight="1" x14ac:dyDescent="0.25">
      <c r="A434" s="39">
        <v>1502</v>
      </c>
      <c r="B434" s="40">
        <v>30</v>
      </c>
      <c r="C434" s="40"/>
      <c r="D434" s="40"/>
      <c r="E434" s="40"/>
      <c r="F434" s="40"/>
      <c r="G434" s="40"/>
      <c r="H434" s="40"/>
      <c r="I434" s="40"/>
      <c r="J434" s="40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9"/>
      <c r="AA434" s="139"/>
      <c r="AB434" s="62"/>
      <c r="AC434" s="106"/>
      <c r="AD434" s="107"/>
      <c r="AE434" s="108"/>
      <c r="AF434" s="115"/>
      <c r="AG434" s="41">
        <f>B434</f>
        <v>30</v>
      </c>
      <c r="AH434" s="116"/>
      <c r="AI434" s="115"/>
    </row>
    <row r="435" spans="1:36" ht="15.75" customHeight="1" x14ac:dyDescent="0.25">
      <c r="A435" s="39">
        <v>1601</v>
      </c>
      <c r="B435" s="40"/>
      <c r="C435" s="40">
        <v>27</v>
      </c>
      <c r="D435" s="40"/>
      <c r="E435" s="40"/>
      <c r="F435" s="40"/>
      <c r="G435" s="40"/>
      <c r="H435" s="40"/>
      <c r="I435" s="40"/>
      <c r="J435" s="40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9"/>
      <c r="AA435" s="139"/>
      <c r="AB435" s="62"/>
      <c r="AC435" s="109"/>
      <c r="AD435" s="46"/>
      <c r="AE435" s="110"/>
      <c r="AF435" s="42">
        <f>IF(C435=0,"",C435/B434)</f>
        <v>0.9</v>
      </c>
      <c r="AG435" s="43">
        <v>27</v>
      </c>
      <c r="AH435" s="117">
        <f t="shared" ref="AH435:AH442" si="46">IF(AG435=0,"",AG435/AG434)</f>
        <v>0.9</v>
      </c>
      <c r="AI435" s="117">
        <f t="shared" ref="AI435:AI442" si="47">IF(AG435=0,"",100%-AH435)</f>
        <v>9.9999999999999978E-2</v>
      </c>
    </row>
    <row r="436" spans="1:36" ht="15.75" customHeight="1" x14ac:dyDescent="0.25">
      <c r="A436" s="39">
        <v>1602</v>
      </c>
      <c r="B436" s="40"/>
      <c r="C436" s="40"/>
      <c r="D436" s="40">
        <v>21</v>
      </c>
      <c r="E436" s="40"/>
      <c r="F436" s="40"/>
      <c r="G436" s="40"/>
      <c r="H436" s="40"/>
      <c r="I436" s="40"/>
      <c r="J436" s="40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9"/>
      <c r="AA436" s="139"/>
      <c r="AB436" s="62"/>
      <c r="AC436" s="109"/>
      <c r="AD436" s="46"/>
      <c r="AE436" s="110"/>
      <c r="AF436" s="42">
        <f>IF(D436=0,"",D436/C435)</f>
        <v>0.77777777777777779</v>
      </c>
      <c r="AG436" s="43">
        <v>24</v>
      </c>
      <c r="AH436" s="117">
        <f t="shared" si="46"/>
        <v>0.88888888888888884</v>
      </c>
      <c r="AI436" s="117">
        <f t="shared" si="47"/>
        <v>0.11111111111111116</v>
      </c>
      <c r="AJ436" s="8">
        <f>AG436/AG434</f>
        <v>0.8</v>
      </c>
    </row>
    <row r="437" spans="1:36" ht="15.75" customHeight="1" x14ac:dyDescent="0.25">
      <c r="A437" s="39">
        <v>1701</v>
      </c>
      <c r="B437" s="40"/>
      <c r="C437" s="40"/>
      <c r="D437" s="40"/>
      <c r="E437" s="40">
        <v>20</v>
      </c>
      <c r="F437" s="40"/>
      <c r="G437" s="40"/>
      <c r="H437" s="40"/>
      <c r="I437" s="40"/>
      <c r="J437" s="40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9"/>
      <c r="AA437" s="139"/>
      <c r="AB437" s="62"/>
      <c r="AC437" s="109"/>
      <c r="AD437" s="46"/>
      <c r="AE437" s="110"/>
      <c r="AF437" s="42">
        <f>IF(E437=0,"",E437/D436)</f>
        <v>0.95238095238095233</v>
      </c>
      <c r="AG437" s="43">
        <v>23</v>
      </c>
      <c r="AH437" s="117">
        <f t="shared" si="46"/>
        <v>0.95833333333333337</v>
      </c>
      <c r="AI437" s="117">
        <f t="shared" si="47"/>
        <v>4.166666666666663E-2</v>
      </c>
    </row>
    <row r="438" spans="1:36" ht="15.75" customHeight="1" x14ac:dyDescent="0.25">
      <c r="A438" s="39">
        <v>1702</v>
      </c>
      <c r="B438" s="40"/>
      <c r="C438" s="40"/>
      <c r="D438" s="40"/>
      <c r="E438" s="40"/>
      <c r="F438" s="40">
        <v>20</v>
      </c>
      <c r="G438" s="40"/>
      <c r="H438" s="40"/>
      <c r="I438" s="40"/>
      <c r="J438" s="40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9"/>
      <c r="AA438" s="139"/>
      <c r="AB438" s="62"/>
      <c r="AC438" s="109"/>
      <c r="AD438" s="46"/>
      <c r="AE438" s="110"/>
      <c r="AF438" s="42">
        <f>IF(F438=0,"",F438/E437)</f>
        <v>1</v>
      </c>
      <c r="AG438" s="43">
        <v>20</v>
      </c>
      <c r="AH438" s="117">
        <f t="shared" si="46"/>
        <v>0.86956521739130432</v>
      </c>
      <c r="AI438" s="117">
        <f t="shared" si="47"/>
        <v>0.13043478260869568</v>
      </c>
    </row>
    <row r="439" spans="1:36" ht="15.75" customHeight="1" x14ac:dyDescent="0.25">
      <c r="A439" s="39">
        <v>1801</v>
      </c>
      <c r="B439" s="40"/>
      <c r="C439" s="40"/>
      <c r="D439" s="40"/>
      <c r="E439" s="40"/>
      <c r="F439" s="40"/>
      <c r="G439" s="40">
        <v>20</v>
      </c>
      <c r="H439" s="40"/>
      <c r="I439" s="40"/>
      <c r="J439" s="40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9"/>
      <c r="AA439" s="139"/>
      <c r="AB439" s="62"/>
      <c r="AC439" s="109"/>
      <c r="AD439" s="46"/>
      <c r="AE439" s="110"/>
      <c r="AF439" s="42">
        <f>IF(G439=0,"",G439/F438)</f>
        <v>1</v>
      </c>
      <c r="AG439" s="43">
        <v>20</v>
      </c>
      <c r="AH439" s="117">
        <f t="shared" si="46"/>
        <v>1</v>
      </c>
      <c r="AI439" s="117">
        <f t="shared" si="47"/>
        <v>0</v>
      </c>
    </row>
    <row r="440" spans="1:36" ht="15.75" customHeight="1" x14ac:dyDescent="0.25">
      <c r="A440" s="39">
        <v>1802</v>
      </c>
      <c r="B440" s="40"/>
      <c r="C440" s="40"/>
      <c r="D440" s="40"/>
      <c r="E440" s="40"/>
      <c r="F440" s="40"/>
      <c r="G440" s="40"/>
      <c r="H440" s="40">
        <v>19</v>
      </c>
      <c r="I440" s="40"/>
      <c r="J440" s="40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9"/>
      <c r="AA440" s="139"/>
      <c r="AB440" s="62"/>
      <c r="AC440" s="109"/>
      <c r="AD440" s="46"/>
      <c r="AE440" s="110"/>
      <c r="AF440" s="42">
        <f>IF(H440=0,"",H440/G439)</f>
        <v>0.95</v>
      </c>
      <c r="AG440" s="43">
        <v>20</v>
      </c>
      <c r="AH440" s="117">
        <f t="shared" si="46"/>
        <v>1</v>
      </c>
      <c r="AI440" s="117">
        <f t="shared" si="47"/>
        <v>0</v>
      </c>
    </row>
    <row r="441" spans="1:36" ht="15.75" customHeight="1" x14ac:dyDescent="0.25">
      <c r="A441" s="39">
        <v>1901</v>
      </c>
      <c r="B441" s="40"/>
      <c r="C441" s="40"/>
      <c r="D441" s="40"/>
      <c r="E441" s="40"/>
      <c r="F441" s="40"/>
      <c r="G441" s="40"/>
      <c r="H441" s="40"/>
      <c r="I441" s="40">
        <v>18</v>
      </c>
      <c r="J441" s="40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9"/>
      <c r="AA441" s="139"/>
      <c r="AB441" s="62"/>
      <c r="AC441" s="109"/>
      <c r="AD441" s="46"/>
      <c r="AE441" s="110"/>
      <c r="AF441" s="42">
        <f>IF(I441=0,"",I441/H440)</f>
        <v>0.94736842105263153</v>
      </c>
      <c r="AG441" s="43">
        <v>20</v>
      </c>
      <c r="AH441" s="117">
        <f t="shared" si="46"/>
        <v>1</v>
      </c>
      <c r="AI441" s="117">
        <f t="shared" si="47"/>
        <v>0</v>
      </c>
    </row>
    <row r="442" spans="1:36" ht="15.75" customHeight="1" x14ac:dyDescent="0.25">
      <c r="A442" s="39">
        <v>1902</v>
      </c>
      <c r="B442" s="40"/>
      <c r="C442" s="40"/>
      <c r="D442" s="40"/>
      <c r="E442" s="40"/>
      <c r="F442" s="40"/>
      <c r="G442" s="40"/>
      <c r="H442" s="40"/>
      <c r="I442" s="40"/>
      <c r="J442" s="40">
        <v>17</v>
      </c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9"/>
      <c r="AA442" s="139"/>
      <c r="AB442" s="62">
        <v>17</v>
      </c>
      <c r="AC442" s="109"/>
      <c r="AD442" s="46"/>
      <c r="AE442" s="110"/>
      <c r="AF442" s="45">
        <f>IF(J442=0,"",J442/I441)</f>
        <v>0.94444444444444442</v>
      </c>
      <c r="AG442" s="43">
        <v>20</v>
      </c>
      <c r="AH442" s="45">
        <f t="shared" si="46"/>
        <v>1</v>
      </c>
      <c r="AI442" s="45">
        <f t="shared" si="47"/>
        <v>0</v>
      </c>
    </row>
    <row r="443" spans="1:36" ht="15.75" customHeight="1" x14ac:dyDescent="0.25">
      <c r="A443" s="39">
        <v>2001</v>
      </c>
      <c r="B443" s="40"/>
      <c r="C443" s="40"/>
      <c r="D443" s="40"/>
      <c r="E443" s="40"/>
      <c r="F443" s="40"/>
      <c r="G443" s="40"/>
      <c r="H443" s="40"/>
      <c r="I443" s="40"/>
      <c r="J443" s="40">
        <v>2</v>
      </c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9"/>
      <c r="AA443" s="139"/>
      <c r="AB443" s="62">
        <v>2</v>
      </c>
      <c r="AC443" s="109"/>
      <c r="AD443" s="46"/>
      <c r="AE443" s="111"/>
      <c r="AF443" s="46"/>
      <c r="AG443" s="43">
        <v>2</v>
      </c>
      <c r="AH443" s="46"/>
      <c r="AI443" s="118"/>
    </row>
    <row r="444" spans="1:36" ht="15.75" customHeight="1" x14ac:dyDescent="0.25">
      <c r="A444" s="39">
        <v>2002</v>
      </c>
      <c r="B444" s="40"/>
      <c r="C444" s="40"/>
      <c r="D444" s="40"/>
      <c r="E444" s="40"/>
      <c r="F444" s="40"/>
      <c r="G444" s="40"/>
      <c r="H444" s="40"/>
      <c r="I444" s="40"/>
      <c r="J444" s="40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9"/>
      <c r="AA444" s="139"/>
      <c r="AB444" s="62"/>
      <c r="AC444" s="109"/>
      <c r="AD444" s="46"/>
      <c r="AE444" s="111"/>
      <c r="AF444" s="119"/>
      <c r="AG444" s="47"/>
      <c r="AH444" s="120"/>
      <c r="AI444" s="119"/>
    </row>
    <row r="445" spans="1:36" ht="15.75" customHeight="1" x14ac:dyDescent="0.25">
      <c r="A445" s="39">
        <v>2101</v>
      </c>
      <c r="B445" s="40"/>
      <c r="C445" s="40"/>
      <c r="D445" s="40"/>
      <c r="E445" s="40"/>
      <c r="F445" s="40"/>
      <c r="G445" s="40"/>
      <c r="H445" s="40"/>
      <c r="I445" s="40"/>
      <c r="J445" s="40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  <c r="AA445" s="139"/>
      <c r="AB445" s="62"/>
      <c r="AC445" s="109"/>
      <c r="AD445" s="46"/>
      <c r="AE445" s="111"/>
      <c r="AF445" s="119"/>
      <c r="AG445" s="47"/>
      <c r="AH445" s="120"/>
      <c r="AI445" s="119"/>
    </row>
    <row r="446" spans="1:36" ht="15.75" customHeight="1" x14ac:dyDescent="0.25">
      <c r="A446" s="39">
        <v>2102</v>
      </c>
      <c r="B446" s="40"/>
      <c r="C446" s="40"/>
      <c r="D446" s="40"/>
      <c r="E446" s="40"/>
      <c r="F446" s="40"/>
      <c r="G446" s="40"/>
      <c r="H446" s="40"/>
      <c r="I446" s="40"/>
      <c r="J446" s="40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9"/>
      <c r="AA446" s="139"/>
      <c r="AB446" s="62"/>
      <c r="AC446" s="109"/>
      <c r="AD446" s="46"/>
      <c r="AE446" s="111"/>
      <c r="AF446" s="119"/>
      <c r="AG446" s="47"/>
      <c r="AH446" s="120"/>
      <c r="AI446" s="119"/>
    </row>
    <row r="447" spans="1:36" ht="15.75" customHeight="1" x14ac:dyDescent="0.25">
      <c r="A447" s="39">
        <v>2201</v>
      </c>
      <c r="B447" s="40"/>
      <c r="C447" s="40"/>
      <c r="D447" s="40"/>
      <c r="E447" s="40"/>
      <c r="F447" s="40"/>
      <c r="G447" s="40"/>
      <c r="H447" s="40"/>
      <c r="I447" s="40"/>
      <c r="J447" s="40"/>
      <c r="K447" s="139"/>
      <c r="L447" s="139"/>
      <c r="M447" s="139"/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9"/>
      <c r="AA447" s="139"/>
      <c r="AB447" s="62"/>
      <c r="AC447" s="109"/>
      <c r="AD447" s="46"/>
      <c r="AE447" s="111"/>
      <c r="AF447" s="46"/>
      <c r="AG447" s="111"/>
      <c r="AH447" s="121"/>
      <c r="AI447" s="119"/>
    </row>
    <row r="448" spans="1:36" ht="15.75" customHeight="1" x14ac:dyDescent="0.25">
      <c r="A448" s="39">
        <v>2202</v>
      </c>
      <c r="B448" s="40"/>
      <c r="C448" s="40"/>
      <c r="D448" s="40"/>
      <c r="E448" s="40"/>
      <c r="F448" s="40"/>
      <c r="G448" s="40"/>
      <c r="H448" s="40"/>
      <c r="I448" s="40"/>
      <c r="J448" s="40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9"/>
      <c r="AA448" s="139"/>
      <c r="AB448" s="62"/>
      <c r="AC448" s="109"/>
      <c r="AD448" s="46"/>
      <c r="AE448" s="111"/>
      <c r="AF448" s="48" t="s">
        <v>53</v>
      </c>
      <c r="AG448" s="49">
        <v>13</v>
      </c>
      <c r="AH448" s="50">
        <f>IF(SUM(AB440:AB444)=0,"",SUM(AB440:AB444))</f>
        <v>19</v>
      </c>
      <c r="AI448" s="51" t="s">
        <v>10</v>
      </c>
    </row>
    <row r="449" spans="1:36" ht="15.75" customHeight="1" x14ac:dyDescent="0.25">
      <c r="A449" s="39">
        <v>2301</v>
      </c>
      <c r="B449" s="40"/>
      <c r="C449" s="40"/>
      <c r="D449" s="40"/>
      <c r="E449" s="40"/>
      <c r="F449" s="40"/>
      <c r="G449" s="40"/>
      <c r="H449" s="40"/>
      <c r="I449" s="40"/>
      <c r="J449" s="40"/>
      <c r="K449" s="139"/>
      <c r="L449" s="139"/>
      <c r="M449" s="139"/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9"/>
      <c r="AA449" s="139"/>
      <c r="AB449" s="62"/>
      <c r="AC449" s="109"/>
      <c r="AD449" s="46"/>
      <c r="AE449" s="111"/>
      <c r="AF449" s="52" t="s">
        <v>54</v>
      </c>
      <c r="AG449" s="53">
        <f>IF(AG448/B434=0,"",AG448/B434)</f>
        <v>0.43333333333333335</v>
      </c>
      <c r="AH449" s="54">
        <f>IF(AG448/AH448=0,"",AG448/AH448)</f>
        <v>0.68421052631578949</v>
      </c>
      <c r="AI449" s="55" t="s">
        <v>55</v>
      </c>
    </row>
    <row r="450" spans="1:36" ht="15.75" customHeight="1" x14ac:dyDescent="0.25">
      <c r="A450" s="39">
        <v>2302</v>
      </c>
      <c r="B450" s="40"/>
      <c r="C450" s="40"/>
      <c r="D450" s="40"/>
      <c r="E450" s="40"/>
      <c r="F450" s="40"/>
      <c r="G450" s="40"/>
      <c r="H450" s="40"/>
      <c r="I450" s="40"/>
      <c r="J450" s="40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9"/>
      <c r="AA450" s="139"/>
      <c r="AB450" s="62"/>
      <c r="AC450" s="112"/>
      <c r="AD450" s="113"/>
      <c r="AE450" s="114"/>
      <c r="AF450" s="56"/>
      <c r="AG450" s="57"/>
      <c r="AH450" s="57"/>
      <c r="AI450" s="58"/>
    </row>
    <row r="451" spans="1:36" ht="18" customHeight="1" x14ac:dyDescent="0.25">
      <c r="A451" s="24"/>
      <c r="B451" s="160" t="s">
        <v>79</v>
      </c>
      <c r="C451" s="160"/>
      <c r="D451" s="160"/>
      <c r="E451" s="160"/>
      <c r="F451" s="160"/>
      <c r="G451" s="160"/>
      <c r="H451" s="160"/>
      <c r="I451" s="160"/>
      <c r="J451" s="160"/>
      <c r="AB451" s="59">
        <f>SUM(AB434:AB447)</f>
        <v>19</v>
      </c>
      <c r="AC451" s="60">
        <f>IF(AB442=0,"",AB442/B434)</f>
        <v>0.56666666666666665</v>
      </c>
      <c r="AD451" s="60">
        <f>IF(AB451=0,"",AB451/B434)</f>
        <v>0.6333333333333333</v>
      </c>
      <c r="AE451" s="60">
        <f>IF(AB442=0,"",AD451-AC451)</f>
        <v>6.6666666666666652E-2</v>
      </c>
      <c r="AF451" s="2"/>
      <c r="AG451" s="1"/>
      <c r="AH451" s="27"/>
      <c r="AI451" s="2"/>
    </row>
    <row r="452" spans="1:36" ht="12.75" customHeight="1" x14ac:dyDescent="0.2">
      <c r="AC452" s="2"/>
      <c r="AD452" s="2"/>
      <c r="AF452" s="2"/>
    </row>
    <row r="453" spans="1:36" ht="12.75" customHeight="1" x14ac:dyDescent="0.2">
      <c r="AC453" s="2"/>
      <c r="AD453" s="2"/>
      <c r="AF453" s="2"/>
    </row>
    <row r="454" spans="1:36" s="102" customFormat="1" ht="26.25" customHeight="1" x14ac:dyDescent="0.4">
      <c r="B454" s="161" t="s">
        <v>68</v>
      </c>
      <c r="C454" s="162"/>
      <c r="D454" s="162"/>
      <c r="E454" s="162"/>
      <c r="F454" s="162"/>
      <c r="G454" s="162"/>
      <c r="H454" s="162"/>
      <c r="I454" s="162"/>
      <c r="J454" s="162"/>
      <c r="L454" s="2"/>
      <c r="M454" s="2"/>
      <c r="N454" s="1"/>
      <c r="O454" s="2"/>
      <c r="P454" s="1"/>
      <c r="Q454" s="1"/>
      <c r="R454" s="1"/>
      <c r="AB454" s="103" t="s">
        <v>81</v>
      </c>
      <c r="AC454" s="2"/>
      <c r="AD454" s="2"/>
      <c r="AF454" s="2"/>
    </row>
    <row r="455" spans="1:36" ht="20.25" customHeight="1" x14ac:dyDescent="0.2">
      <c r="A455" s="163" t="s">
        <v>9</v>
      </c>
      <c r="B455" s="164" t="s">
        <v>69</v>
      </c>
      <c r="C455" s="165"/>
      <c r="D455" s="165"/>
      <c r="E455" s="165"/>
      <c r="F455" s="165"/>
      <c r="G455" s="165"/>
      <c r="H455" s="165"/>
      <c r="I455" s="165"/>
      <c r="J455" s="166"/>
      <c r="AB455" s="167" t="s">
        <v>10</v>
      </c>
      <c r="AC455" s="159" t="s">
        <v>2</v>
      </c>
      <c r="AD455" s="159" t="s">
        <v>3</v>
      </c>
      <c r="AE455" s="169" t="s">
        <v>4</v>
      </c>
      <c r="AF455" s="159" t="s">
        <v>5</v>
      </c>
      <c r="AG455" s="157" t="s">
        <v>6</v>
      </c>
      <c r="AH455" s="157" t="s">
        <v>7</v>
      </c>
      <c r="AI455" s="159" t="s">
        <v>8</v>
      </c>
    </row>
    <row r="456" spans="1:36" ht="15.75" customHeight="1" x14ac:dyDescent="0.25">
      <c r="A456" s="158"/>
      <c r="B456" s="39" t="s">
        <v>70</v>
      </c>
      <c r="C456" s="39" t="s">
        <v>71</v>
      </c>
      <c r="D456" s="39" t="s">
        <v>72</v>
      </c>
      <c r="E456" s="39" t="s">
        <v>73</v>
      </c>
      <c r="F456" s="39" t="s">
        <v>74</v>
      </c>
      <c r="G456" s="39" t="s">
        <v>75</v>
      </c>
      <c r="H456" s="39" t="s">
        <v>76</v>
      </c>
      <c r="I456" s="39" t="s">
        <v>77</v>
      </c>
      <c r="J456" s="39" t="s">
        <v>78</v>
      </c>
      <c r="AB456" s="168"/>
      <c r="AC456" s="158"/>
      <c r="AD456" s="158"/>
      <c r="AE456" s="158"/>
      <c r="AF456" s="158"/>
      <c r="AG456" s="158"/>
      <c r="AH456" s="158"/>
      <c r="AI456" s="158"/>
    </row>
    <row r="457" spans="1:36" ht="15.75" customHeight="1" x14ac:dyDescent="0.25">
      <c r="A457" s="39">
        <v>1601</v>
      </c>
      <c r="B457" s="40">
        <v>8</v>
      </c>
      <c r="C457" s="40"/>
      <c r="D457" s="40"/>
      <c r="E457" s="40"/>
      <c r="F457" s="40"/>
      <c r="G457" s="40"/>
      <c r="H457" s="40"/>
      <c r="I457" s="40"/>
      <c r="J457" s="40"/>
      <c r="K457" s="139"/>
      <c r="L457" s="139"/>
      <c r="M457" s="139"/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9"/>
      <c r="AA457" s="139"/>
      <c r="AB457" s="62"/>
      <c r="AC457" s="106"/>
      <c r="AD457" s="107"/>
      <c r="AE457" s="108"/>
      <c r="AF457" s="115"/>
      <c r="AG457" s="41">
        <f>B457</f>
        <v>8</v>
      </c>
      <c r="AH457" s="116"/>
      <c r="AI457" s="115"/>
    </row>
    <row r="458" spans="1:36" ht="15.75" customHeight="1" x14ac:dyDescent="0.25">
      <c r="A458" s="39">
        <v>1602</v>
      </c>
      <c r="B458" s="40"/>
      <c r="C458" s="40">
        <v>6</v>
      </c>
      <c r="D458" s="40"/>
      <c r="E458" s="40"/>
      <c r="F458" s="40"/>
      <c r="G458" s="40"/>
      <c r="H458" s="40"/>
      <c r="I458" s="40"/>
      <c r="J458" s="40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9"/>
      <c r="AA458" s="139"/>
      <c r="AB458" s="62"/>
      <c r="AC458" s="109"/>
      <c r="AD458" s="46"/>
      <c r="AE458" s="110"/>
      <c r="AF458" s="42">
        <f>IF(C458=0,"",C458/B457)</f>
        <v>0.75</v>
      </c>
      <c r="AG458" s="43">
        <v>6</v>
      </c>
      <c r="AH458" s="117">
        <f t="shared" ref="AH458:AH465" si="48">IF(AG458=0,"",AG458/AG457)</f>
        <v>0.75</v>
      </c>
      <c r="AI458" s="117">
        <f t="shared" ref="AI458:AI465" si="49">IF(AG458=0,"",100%-AH458)</f>
        <v>0.25</v>
      </c>
    </row>
    <row r="459" spans="1:36" ht="15.75" customHeight="1" x14ac:dyDescent="0.25">
      <c r="A459" s="39">
        <v>1701</v>
      </c>
      <c r="B459" s="40"/>
      <c r="C459" s="40"/>
      <c r="D459" s="40">
        <v>5</v>
      </c>
      <c r="E459" s="40"/>
      <c r="F459" s="40"/>
      <c r="G459" s="40"/>
      <c r="H459" s="40"/>
      <c r="I459" s="40"/>
      <c r="J459" s="40"/>
      <c r="K459" s="139"/>
      <c r="L459" s="139"/>
      <c r="M459" s="139"/>
      <c r="N459" s="139"/>
      <c r="O459" s="139"/>
      <c r="P459" s="139"/>
      <c r="Q459" s="139"/>
      <c r="R459" s="139"/>
      <c r="S459" s="139"/>
      <c r="T459" s="145">
        <f>AG459/AG457</f>
        <v>0.625</v>
      </c>
      <c r="U459" s="139"/>
      <c r="V459" s="139"/>
      <c r="W459" s="139"/>
      <c r="X459" s="139"/>
      <c r="Y459" s="139"/>
      <c r="Z459" s="139"/>
      <c r="AA459" s="139"/>
      <c r="AB459" s="62"/>
      <c r="AC459" s="109"/>
      <c r="AD459" s="46"/>
      <c r="AE459" s="110"/>
      <c r="AF459" s="42">
        <f>IF(D459=0,"",D459/C458)</f>
        <v>0.83333333333333337</v>
      </c>
      <c r="AG459" s="43">
        <v>5</v>
      </c>
      <c r="AH459" s="117">
        <f t="shared" si="48"/>
        <v>0.83333333333333337</v>
      </c>
      <c r="AI459" s="117">
        <f t="shared" si="49"/>
        <v>0.16666666666666663</v>
      </c>
      <c r="AJ459" s="8">
        <f>AG459/AG457</f>
        <v>0.625</v>
      </c>
    </row>
    <row r="460" spans="1:36" ht="15.75" customHeight="1" x14ac:dyDescent="0.25">
      <c r="A460" s="39">
        <v>1702</v>
      </c>
      <c r="B460" s="40"/>
      <c r="C460" s="40"/>
      <c r="D460" s="40"/>
      <c r="E460" s="40">
        <v>5</v>
      </c>
      <c r="F460" s="40"/>
      <c r="G460" s="40"/>
      <c r="H460" s="40"/>
      <c r="I460" s="40"/>
      <c r="J460" s="40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9"/>
      <c r="AA460" s="139"/>
      <c r="AB460" s="62"/>
      <c r="AC460" s="109"/>
      <c r="AD460" s="46"/>
      <c r="AE460" s="110"/>
      <c r="AF460" s="42">
        <f>IF(E460=0,"",E460/D459)</f>
        <v>1</v>
      </c>
      <c r="AG460" s="43">
        <v>5</v>
      </c>
      <c r="AH460" s="117">
        <f t="shared" si="48"/>
        <v>1</v>
      </c>
      <c r="AI460" s="117">
        <f t="shared" si="49"/>
        <v>0</v>
      </c>
    </row>
    <row r="461" spans="1:36" ht="15.75" customHeight="1" x14ac:dyDescent="0.25">
      <c r="A461" s="39">
        <v>1801</v>
      </c>
      <c r="B461" s="40"/>
      <c r="C461" s="40"/>
      <c r="D461" s="40"/>
      <c r="E461" s="40"/>
      <c r="F461" s="40">
        <v>4</v>
      </c>
      <c r="G461" s="40"/>
      <c r="H461" s="40"/>
      <c r="I461" s="40"/>
      <c r="J461" s="40"/>
      <c r="K461" s="139"/>
      <c r="L461" s="139"/>
      <c r="M461" s="139"/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9"/>
      <c r="AA461" s="139"/>
      <c r="AB461" s="62"/>
      <c r="AC461" s="109"/>
      <c r="AD461" s="46"/>
      <c r="AE461" s="110"/>
      <c r="AF461" s="42">
        <f>IF(F461=0,"",F461/E460)</f>
        <v>0.8</v>
      </c>
      <c r="AG461" s="43">
        <v>4</v>
      </c>
      <c r="AH461" s="117">
        <f t="shared" si="48"/>
        <v>0.8</v>
      </c>
      <c r="AI461" s="117">
        <f t="shared" si="49"/>
        <v>0.19999999999999996</v>
      </c>
    </row>
    <row r="462" spans="1:36" ht="15.75" customHeight="1" x14ac:dyDescent="0.25">
      <c r="A462" s="39">
        <v>1802</v>
      </c>
      <c r="B462" s="40"/>
      <c r="C462" s="40"/>
      <c r="D462" s="40"/>
      <c r="E462" s="40"/>
      <c r="F462" s="40"/>
      <c r="G462" s="40">
        <v>2</v>
      </c>
      <c r="H462" s="40"/>
      <c r="I462" s="40"/>
      <c r="J462" s="40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9"/>
      <c r="AA462" s="139"/>
      <c r="AB462" s="62"/>
      <c r="AC462" s="109"/>
      <c r="AD462" s="46"/>
      <c r="AE462" s="110"/>
      <c r="AF462" s="42">
        <f>IF(G462=0,"",G462/F461)</f>
        <v>0.5</v>
      </c>
      <c r="AG462" s="43">
        <v>4</v>
      </c>
      <c r="AH462" s="117">
        <f t="shared" si="48"/>
        <v>1</v>
      </c>
      <c r="AI462" s="117">
        <f t="shared" si="49"/>
        <v>0</v>
      </c>
    </row>
    <row r="463" spans="1:36" ht="15.75" customHeight="1" x14ac:dyDescent="0.25">
      <c r="A463" s="39">
        <v>1901</v>
      </c>
      <c r="B463" s="40"/>
      <c r="C463" s="40"/>
      <c r="D463" s="40"/>
      <c r="E463" s="40"/>
      <c r="F463" s="40"/>
      <c r="G463" s="40"/>
      <c r="H463" s="40">
        <v>2</v>
      </c>
      <c r="I463" s="40"/>
      <c r="J463" s="40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9"/>
      <c r="AA463" s="139"/>
      <c r="AB463" s="62"/>
      <c r="AC463" s="109"/>
      <c r="AD463" s="46"/>
      <c r="AE463" s="110"/>
      <c r="AF463" s="42">
        <f>IF(H463=0,"",H463/G462)</f>
        <v>1</v>
      </c>
      <c r="AG463" s="43">
        <v>4</v>
      </c>
      <c r="AH463" s="117">
        <f t="shared" si="48"/>
        <v>1</v>
      </c>
      <c r="AI463" s="117">
        <f t="shared" si="49"/>
        <v>0</v>
      </c>
    </row>
    <row r="464" spans="1:36" ht="15.75" customHeight="1" x14ac:dyDescent="0.25">
      <c r="A464" s="39">
        <v>1902</v>
      </c>
      <c r="B464" s="40"/>
      <c r="C464" s="40"/>
      <c r="D464" s="40"/>
      <c r="E464" s="40"/>
      <c r="F464" s="40"/>
      <c r="G464" s="40"/>
      <c r="H464" s="40"/>
      <c r="I464" s="40">
        <v>2</v>
      </c>
      <c r="J464" s="40"/>
      <c r="K464" s="139"/>
      <c r="L464" s="139"/>
      <c r="M464" s="139"/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9"/>
      <c r="AA464" s="139"/>
      <c r="AB464" s="62"/>
      <c r="AC464" s="109"/>
      <c r="AD464" s="46"/>
      <c r="AE464" s="110"/>
      <c r="AF464" s="42">
        <f>IF(I464=0,"",I464/H463)</f>
        <v>1</v>
      </c>
      <c r="AG464" s="43">
        <v>4</v>
      </c>
      <c r="AH464" s="117">
        <f t="shared" si="48"/>
        <v>1</v>
      </c>
      <c r="AI464" s="117">
        <f t="shared" si="49"/>
        <v>0</v>
      </c>
    </row>
    <row r="465" spans="1:35" ht="15.75" customHeight="1" x14ac:dyDescent="0.25">
      <c r="A465" s="39">
        <v>2001</v>
      </c>
      <c r="B465" s="40"/>
      <c r="C465" s="40"/>
      <c r="D465" s="40"/>
      <c r="E465" s="40"/>
      <c r="F465" s="40"/>
      <c r="G465" s="40"/>
      <c r="H465" s="40"/>
      <c r="I465" s="40"/>
      <c r="J465" s="40">
        <v>2</v>
      </c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9"/>
      <c r="AA465" s="139"/>
      <c r="AB465" s="62">
        <v>2</v>
      </c>
      <c r="AC465" s="109"/>
      <c r="AD465" s="46"/>
      <c r="AE465" s="110"/>
      <c r="AF465" s="45">
        <f>IF(J465=0,"",J465/I464)</f>
        <v>1</v>
      </c>
      <c r="AG465" s="43">
        <v>4</v>
      </c>
      <c r="AH465" s="45">
        <f t="shared" si="48"/>
        <v>1</v>
      </c>
      <c r="AI465" s="45">
        <f t="shared" si="49"/>
        <v>0</v>
      </c>
    </row>
    <row r="466" spans="1:35" ht="15.75" customHeight="1" x14ac:dyDescent="0.25">
      <c r="A466" s="39">
        <v>2002</v>
      </c>
      <c r="B466" s="40"/>
      <c r="C466" s="40"/>
      <c r="D466" s="40"/>
      <c r="E466" s="40"/>
      <c r="F466" s="40"/>
      <c r="G466" s="40"/>
      <c r="H466" s="40"/>
      <c r="I466" s="40"/>
      <c r="J466" s="40">
        <v>2</v>
      </c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9"/>
      <c r="AA466" s="139"/>
      <c r="AB466" s="62">
        <v>2</v>
      </c>
      <c r="AC466" s="109"/>
      <c r="AD466" s="46"/>
      <c r="AE466" s="111"/>
      <c r="AF466" s="46"/>
      <c r="AG466" s="43">
        <v>2</v>
      </c>
      <c r="AH466" s="46"/>
      <c r="AI466" s="118"/>
    </row>
    <row r="467" spans="1:35" ht="15.75" customHeight="1" x14ac:dyDescent="0.25">
      <c r="A467" s="39">
        <v>2101</v>
      </c>
      <c r="B467" s="40"/>
      <c r="C467" s="40"/>
      <c r="D467" s="40"/>
      <c r="E467" s="40"/>
      <c r="F467" s="40"/>
      <c r="G467" s="40"/>
      <c r="H467" s="40"/>
      <c r="I467" s="40"/>
      <c r="J467" s="40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9"/>
      <c r="AA467" s="139"/>
      <c r="AB467" s="62"/>
      <c r="AC467" s="109"/>
      <c r="AD467" s="46"/>
      <c r="AE467" s="111"/>
      <c r="AF467" s="119"/>
      <c r="AG467" s="47"/>
      <c r="AH467" s="120"/>
      <c r="AI467" s="119"/>
    </row>
    <row r="468" spans="1:35" ht="15.75" customHeight="1" x14ac:dyDescent="0.25">
      <c r="A468" s="39">
        <v>2102</v>
      </c>
      <c r="B468" s="40"/>
      <c r="C468" s="40"/>
      <c r="D468" s="40"/>
      <c r="E468" s="40"/>
      <c r="F468" s="40"/>
      <c r="G468" s="40"/>
      <c r="H468" s="40"/>
      <c r="I468" s="40"/>
      <c r="J468" s="40"/>
      <c r="K468" s="139"/>
      <c r="L468" s="139"/>
      <c r="M468" s="139"/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9"/>
      <c r="AA468" s="139"/>
      <c r="AB468" s="62"/>
      <c r="AC468" s="109"/>
      <c r="AD468" s="46"/>
      <c r="AE468" s="111"/>
      <c r="AF468" s="119"/>
      <c r="AG468" s="47"/>
      <c r="AH468" s="120"/>
      <c r="AI468" s="119"/>
    </row>
    <row r="469" spans="1:35" ht="15.75" customHeight="1" x14ac:dyDescent="0.25">
      <c r="A469" s="39">
        <v>2201</v>
      </c>
      <c r="B469" s="40"/>
      <c r="C469" s="40"/>
      <c r="D469" s="40"/>
      <c r="E469" s="40"/>
      <c r="F469" s="40"/>
      <c r="G469" s="40"/>
      <c r="H469" s="40"/>
      <c r="I469" s="40"/>
      <c r="J469" s="40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9"/>
      <c r="AA469" s="139"/>
      <c r="AB469" s="62"/>
      <c r="AC469" s="109"/>
      <c r="AD469" s="46"/>
      <c r="AE469" s="111"/>
      <c r="AF469" s="119"/>
      <c r="AG469" s="47"/>
      <c r="AH469" s="120"/>
      <c r="AI469" s="119"/>
    </row>
    <row r="470" spans="1:35" ht="15.75" customHeight="1" x14ac:dyDescent="0.25">
      <c r="A470" s="39">
        <v>2202</v>
      </c>
      <c r="B470" s="40"/>
      <c r="C470" s="40"/>
      <c r="D470" s="40"/>
      <c r="E470" s="40"/>
      <c r="F470" s="40"/>
      <c r="G470" s="40"/>
      <c r="H470" s="40"/>
      <c r="I470" s="40"/>
      <c r="J470" s="40"/>
      <c r="K470" s="139"/>
      <c r="L470" s="139"/>
      <c r="M470" s="139"/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9"/>
      <c r="AA470" s="139"/>
      <c r="AB470" s="62"/>
      <c r="AC470" s="109"/>
      <c r="AD470" s="46"/>
      <c r="AE470" s="111"/>
      <c r="AF470" s="46"/>
      <c r="AG470" s="111"/>
      <c r="AH470" s="121"/>
      <c r="AI470" s="119"/>
    </row>
    <row r="471" spans="1:35" ht="15.75" customHeight="1" x14ac:dyDescent="0.25">
      <c r="A471" s="39">
        <v>2301</v>
      </c>
      <c r="B471" s="40"/>
      <c r="C471" s="40"/>
      <c r="D471" s="40"/>
      <c r="E471" s="40"/>
      <c r="F471" s="40"/>
      <c r="G471" s="40"/>
      <c r="H471" s="40"/>
      <c r="I471" s="40"/>
      <c r="J471" s="40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9"/>
      <c r="AA471" s="139"/>
      <c r="AB471" s="62"/>
      <c r="AC471" s="109"/>
      <c r="AD471" s="46"/>
      <c r="AE471" s="111"/>
      <c r="AF471" s="48" t="s">
        <v>53</v>
      </c>
      <c r="AG471" s="49">
        <v>4</v>
      </c>
      <c r="AH471" s="50">
        <f>IF(SUM(AB463:AB467)=0,"",SUM(AB463:AB467))</f>
        <v>4</v>
      </c>
      <c r="AI471" s="51" t="s">
        <v>10</v>
      </c>
    </row>
    <row r="472" spans="1:35" ht="15.75" customHeight="1" x14ac:dyDescent="0.25">
      <c r="A472" s="39">
        <v>2302</v>
      </c>
      <c r="B472" s="40"/>
      <c r="C472" s="40"/>
      <c r="D472" s="40"/>
      <c r="E472" s="40"/>
      <c r="F472" s="40"/>
      <c r="G472" s="40"/>
      <c r="H472" s="40"/>
      <c r="I472" s="40"/>
      <c r="J472" s="40"/>
      <c r="K472" s="139"/>
      <c r="L472" s="139"/>
      <c r="M472" s="139"/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9"/>
      <c r="AA472" s="139"/>
      <c r="AB472" s="62"/>
      <c r="AC472" s="109"/>
      <c r="AD472" s="46"/>
      <c r="AE472" s="111"/>
      <c r="AF472" s="52" t="s">
        <v>54</v>
      </c>
      <c r="AG472" s="53">
        <f>IF(AG471/B457=0,"",AG471/B457)</f>
        <v>0.5</v>
      </c>
      <c r="AH472" s="54">
        <f>IF(AG471/AH471=0,"",AG471/AH471)</f>
        <v>1</v>
      </c>
      <c r="AI472" s="55" t="s">
        <v>55</v>
      </c>
    </row>
    <row r="473" spans="1:35" ht="15.75" customHeight="1" x14ac:dyDescent="0.25">
      <c r="A473" s="39">
        <v>2401</v>
      </c>
      <c r="B473" s="40"/>
      <c r="C473" s="40"/>
      <c r="D473" s="40"/>
      <c r="E473" s="40"/>
      <c r="F473" s="40"/>
      <c r="G473" s="40"/>
      <c r="H473" s="40"/>
      <c r="I473" s="40"/>
      <c r="J473" s="40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9"/>
      <c r="AA473" s="139"/>
      <c r="AB473" s="62"/>
      <c r="AC473" s="112"/>
      <c r="AD473" s="113"/>
      <c r="AE473" s="114"/>
      <c r="AF473" s="56"/>
      <c r="AG473" s="57"/>
      <c r="AH473" s="57"/>
      <c r="AI473" s="58"/>
    </row>
    <row r="474" spans="1:35" ht="18" customHeight="1" x14ac:dyDescent="0.25">
      <c r="A474" s="24"/>
      <c r="B474" s="160" t="s">
        <v>79</v>
      </c>
      <c r="C474" s="160"/>
      <c r="D474" s="160"/>
      <c r="E474" s="160"/>
      <c r="F474" s="160"/>
      <c r="G474" s="160"/>
      <c r="H474" s="160"/>
      <c r="I474" s="160"/>
      <c r="J474" s="160"/>
      <c r="AB474" s="59">
        <f>SUM(AB457:AB470)</f>
        <v>4</v>
      </c>
      <c r="AC474" s="60">
        <f>IF(AB466=0,"",AB466/B457)</f>
        <v>0.25</v>
      </c>
      <c r="AD474" s="60">
        <f>IF(AB474=0,"",AB474/B457)</f>
        <v>0.5</v>
      </c>
      <c r="AE474" s="60">
        <f>IF(AB466=0,"",AD474-AC474)</f>
        <v>0.25</v>
      </c>
      <c r="AF474" s="2"/>
      <c r="AG474" s="1"/>
      <c r="AH474" s="27"/>
      <c r="AI474" s="2"/>
    </row>
    <row r="475" spans="1:35" ht="12.75" customHeight="1" x14ac:dyDescent="0.2">
      <c r="AC475" s="2"/>
      <c r="AD475" s="2"/>
      <c r="AF475" s="2"/>
    </row>
    <row r="476" spans="1:35" ht="12.75" customHeight="1" x14ac:dyDescent="0.2">
      <c r="AC476" s="2"/>
      <c r="AD476" s="2"/>
      <c r="AF476" s="2"/>
    </row>
    <row r="477" spans="1:35" s="102" customFormat="1" ht="26.25" customHeight="1" x14ac:dyDescent="0.4">
      <c r="B477" s="161" t="s">
        <v>68</v>
      </c>
      <c r="C477" s="162"/>
      <c r="D477" s="162"/>
      <c r="E477" s="162"/>
      <c r="F477" s="162"/>
      <c r="G477" s="162"/>
      <c r="H477" s="162"/>
      <c r="I477" s="162"/>
      <c r="J477" s="162"/>
      <c r="L477" s="2"/>
      <c r="M477" s="2"/>
      <c r="N477" s="1"/>
      <c r="O477" s="2"/>
      <c r="P477" s="1"/>
      <c r="Q477" s="1"/>
      <c r="R477" s="1"/>
      <c r="AB477" s="103" t="s">
        <v>82</v>
      </c>
      <c r="AC477" s="2"/>
      <c r="AD477" s="2"/>
      <c r="AF477" s="2"/>
    </row>
    <row r="478" spans="1:35" ht="20.25" customHeight="1" x14ac:dyDescent="0.2">
      <c r="A478" s="163" t="s">
        <v>9</v>
      </c>
      <c r="B478" s="164" t="s">
        <v>69</v>
      </c>
      <c r="C478" s="165"/>
      <c r="D478" s="165"/>
      <c r="E478" s="165"/>
      <c r="F478" s="165"/>
      <c r="G478" s="165"/>
      <c r="H478" s="165"/>
      <c r="I478" s="165"/>
      <c r="J478" s="166"/>
      <c r="AB478" s="167" t="s">
        <v>10</v>
      </c>
      <c r="AC478" s="159" t="s">
        <v>2</v>
      </c>
      <c r="AD478" s="159" t="s">
        <v>3</v>
      </c>
      <c r="AE478" s="169" t="s">
        <v>4</v>
      </c>
      <c r="AF478" s="159" t="s">
        <v>5</v>
      </c>
      <c r="AG478" s="157" t="s">
        <v>6</v>
      </c>
      <c r="AH478" s="157" t="s">
        <v>7</v>
      </c>
      <c r="AI478" s="159" t="s">
        <v>8</v>
      </c>
    </row>
    <row r="479" spans="1:35" ht="15.75" customHeight="1" x14ac:dyDescent="0.25">
      <c r="A479" s="158"/>
      <c r="B479" s="39" t="s">
        <v>70</v>
      </c>
      <c r="C479" s="39" t="s">
        <v>71</v>
      </c>
      <c r="D479" s="39" t="s">
        <v>72</v>
      </c>
      <c r="E479" s="39" t="s">
        <v>73</v>
      </c>
      <c r="F479" s="39" t="s">
        <v>74</v>
      </c>
      <c r="G479" s="39" t="s">
        <v>75</v>
      </c>
      <c r="H479" s="39" t="s">
        <v>76</v>
      </c>
      <c r="I479" s="39" t="s">
        <v>77</v>
      </c>
      <c r="J479" s="39" t="s">
        <v>78</v>
      </c>
      <c r="AB479" s="168"/>
      <c r="AC479" s="158"/>
      <c r="AD479" s="158"/>
      <c r="AE479" s="158"/>
      <c r="AF479" s="158"/>
      <c r="AG479" s="158"/>
      <c r="AH479" s="158"/>
      <c r="AI479" s="158"/>
    </row>
    <row r="480" spans="1:35" ht="15.75" customHeight="1" x14ac:dyDescent="0.25">
      <c r="A480" s="39">
        <v>1602</v>
      </c>
      <c r="B480" s="40">
        <v>24</v>
      </c>
      <c r="C480" s="40"/>
      <c r="D480" s="40"/>
      <c r="E480" s="40"/>
      <c r="F480" s="40"/>
      <c r="G480" s="40"/>
      <c r="H480" s="40"/>
      <c r="I480" s="40"/>
      <c r="J480" s="40"/>
      <c r="K480" s="139"/>
      <c r="L480" s="139"/>
      <c r="M480" s="139"/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9"/>
      <c r="AA480" s="139"/>
      <c r="AB480" s="62"/>
      <c r="AC480" s="106"/>
      <c r="AD480" s="107"/>
      <c r="AE480" s="108"/>
      <c r="AF480" s="115"/>
      <c r="AG480" s="41">
        <f>B480</f>
        <v>24</v>
      </c>
      <c r="AH480" s="116"/>
      <c r="AI480" s="115"/>
    </row>
    <row r="481" spans="1:36" ht="15.75" customHeight="1" x14ac:dyDescent="0.25">
      <c r="A481" s="39">
        <v>1701</v>
      </c>
      <c r="B481" s="40"/>
      <c r="C481" s="40">
        <v>17</v>
      </c>
      <c r="D481" s="40"/>
      <c r="E481" s="40"/>
      <c r="F481" s="40"/>
      <c r="G481" s="40"/>
      <c r="H481" s="40"/>
      <c r="I481" s="40"/>
      <c r="J481" s="40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9"/>
      <c r="AA481" s="139"/>
      <c r="AB481" s="62"/>
      <c r="AC481" s="109"/>
      <c r="AD481" s="46"/>
      <c r="AE481" s="110"/>
      <c r="AF481" s="42">
        <f>IF(C481=0,"",C481/B480)</f>
        <v>0.70833333333333337</v>
      </c>
      <c r="AG481" s="43">
        <v>17</v>
      </c>
      <c r="AH481" s="117">
        <f t="shared" ref="AH481:AH488" si="50">IF(AG481=0,"",AG481/AG480)</f>
        <v>0.70833333333333337</v>
      </c>
      <c r="AI481" s="117">
        <f t="shared" ref="AI481:AI488" si="51">IF(AG481=0,"",100%-AH481)</f>
        <v>0.29166666666666663</v>
      </c>
    </row>
    <row r="482" spans="1:36" ht="15.75" customHeight="1" x14ac:dyDescent="0.25">
      <c r="A482" s="39">
        <v>1702</v>
      </c>
      <c r="B482" s="40"/>
      <c r="C482" s="40"/>
      <c r="D482" s="40">
        <v>14</v>
      </c>
      <c r="E482" s="40"/>
      <c r="F482" s="40"/>
      <c r="G482" s="40"/>
      <c r="H482" s="40"/>
      <c r="I482" s="40"/>
      <c r="J482" s="40"/>
      <c r="K482" s="139"/>
      <c r="L482" s="139"/>
      <c r="M482" s="139"/>
      <c r="N482" s="139"/>
      <c r="O482" s="139"/>
      <c r="P482" s="139"/>
      <c r="Q482" s="139"/>
      <c r="R482" s="139"/>
      <c r="S482" s="139"/>
      <c r="T482" s="145">
        <f>AG482/AG480</f>
        <v>0.625</v>
      </c>
      <c r="U482" s="139"/>
      <c r="V482" s="139"/>
      <c r="W482" s="139"/>
      <c r="X482" s="139"/>
      <c r="Y482" s="139"/>
      <c r="Z482" s="139"/>
      <c r="AA482" s="139"/>
      <c r="AB482" s="62"/>
      <c r="AC482" s="109"/>
      <c r="AD482" s="46"/>
      <c r="AE482" s="110"/>
      <c r="AF482" s="42">
        <f>IF(D482=0,"",D482/C481)</f>
        <v>0.82352941176470584</v>
      </c>
      <c r="AG482" s="43">
        <v>15</v>
      </c>
      <c r="AH482" s="117">
        <f t="shared" si="50"/>
        <v>0.88235294117647056</v>
      </c>
      <c r="AI482" s="117">
        <f t="shared" si="51"/>
        <v>0.11764705882352944</v>
      </c>
      <c r="AJ482" s="8">
        <f>AG482/AG480</f>
        <v>0.625</v>
      </c>
    </row>
    <row r="483" spans="1:36" ht="15.75" customHeight="1" x14ac:dyDescent="0.25">
      <c r="A483" s="39">
        <v>1801</v>
      </c>
      <c r="B483" s="40"/>
      <c r="C483" s="40"/>
      <c r="D483" s="40"/>
      <c r="E483" s="40">
        <v>13</v>
      </c>
      <c r="F483" s="40"/>
      <c r="G483" s="40"/>
      <c r="H483" s="40"/>
      <c r="I483" s="40"/>
      <c r="J483" s="40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9"/>
      <c r="AA483" s="139"/>
      <c r="AB483" s="62"/>
      <c r="AC483" s="109"/>
      <c r="AD483" s="46"/>
      <c r="AE483" s="110"/>
      <c r="AF483" s="42">
        <f>IF(E483=0,"",E483/D482)</f>
        <v>0.9285714285714286</v>
      </c>
      <c r="AG483" s="43">
        <v>14</v>
      </c>
      <c r="AH483" s="117">
        <f t="shared" si="50"/>
        <v>0.93333333333333335</v>
      </c>
      <c r="AI483" s="117">
        <f t="shared" si="51"/>
        <v>6.6666666666666652E-2</v>
      </c>
    </row>
    <row r="484" spans="1:36" ht="15.75" customHeight="1" x14ac:dyDescent="0.25">
      <c r="A484" s="39">
        <v>1802</v>
      </c>
      <c r="B484" s="40"/>
      <c r="C484" s="40"/>
      <c r="D484" s="40"/>
      <c r="E484" s="40"/>
      <c r="F484" s="40">
        <v>13</v>
      </c>
      <c r="G484" s="40"/>
      <c r="H484" s="40"/>
      <c r="I484" s="40"/>
      <c r="J484" s="40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9"/>
      <c r="AA484" s="139"/>
      <c r="AB484" s="62"/>
      <c r="AC484" s="109"/>
      <c r="AD484" s="46"/>
      <c r="AE484" s="110"/>
      <c r="AF484" s="42">
        <f>IF(F484=0,"",F484/E483)</f>
        <v>1</v>
      </c>
      <c r="AG484" s="43">
        <v>13</v>
      </c>
      <c r="AH484" s="117">
        <f t="shared" si="50"/>
        <v>0.9285714285714286</v>
      </c>
      <c r="AI484" s="117">
        <f t="shared" si="51"/>
        <v>7.1428571428571397E-2</v>
      </c>
    </row>
    <row r="485" spans="1:36" ht="15.75" customHeight="1" x14ac:dyDescent="0.25">
      <c r="A485" s="39">
        <v>1901</v>
      </c>
      <c r="B485" s="40"/>
      <c r="C485" s="40"/>
      <c r="D485" s="40"/>
      <c r="E485" s="40"/>
      <c r="F485" s="40"/>
      <c r="G485" s="40">
        <v>12</v>
      </c>
      <c r="H485" s="40"/>
      <c r="I485" s="40"/>
      <c r="J485" s="40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9"/>
      <c r="AA485" s="139"/>
      <c r="AB485" s="62"/>
      <c r="AC485" s="109"/>
      <c r="AD485" s="46"/>
      <c r="AE485" s="110"/>
      <c r="AF485" s="42">
        <f>IF(G485=0,"",G485/F484)</f>
        <v>0.92307692307692313</v>
      </c>
      <c r="AG485" s="43">
        <v>12</v>
      </c>
      <c r="AH485" s="117">
        <f t="shared" si="50"/>
        <v>0.92307692307692313</v>
      </c>
      <c r="AI485" s="117">
        <f t="shared" si="51"/>
        <v>7.6923076923076872E-2</v>
      </c>
    </row>
    <row r="486" spans="1:36" ht="15.75" customHeight="1" x14ac:dyDescent="0.25">
      <c r="A486" s="39">
        <v>1902</v>
      </c>
      <c r="B486" s="40"/>
      <c r="C486" s="40"/>
      <c r="D486" s="40"/>
      <c r="E486" s="40"/>
      <c r="F486" s="40"/>
      <c r="G486" s="40"/>
      <c r="H486" s="40">
        <v>9</v>
      </c>
      <c r="I486" s="40"/>
      <c r="J486" s="40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9"/>
      <c r="AA486" s="139"/>
      <c r="AB486" s="62"/>
      <c r="AC486" s="109"/>
      <c r="AD486" s="46"/>
      <c r="AE486" s="110"/>
      <c r="AF486" s="42">
        <f>IF(H486=0,"",H486/G485)</f>
        <v>0.75</v>
      </c>
      <c r="AG486" s="43">
        <v>9</v>
      </c>
      <c r="AH486" s="117">
        <f t="shared" si="50"/>
        <v>0.75</v>
      </c>
      <c r="AI486" s="117">
        <f t="shared" si="51"/>
        <v>0.25</v>
      </c>
    </row>
    <row r="487" spans="1:36" ht="15.75" customHeight="1" x14ac:dyDescent="0.25">
      <c r="A487" s="39">
        <v>2001</v>
      </c>
      <c r="B487" s="40"/>
      <c r="C487" s="40"/>
      <c r="D487" s="40"/>
      <c r="E487" s="40"/>
      <c r="F487" s="40"/>
      <c r="G487" s="40"/>
      <c r="H487" s="40"/>
      <c r="I487" s="40">
        <v>9</v>
      </c>
      <c r="J487" s="40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9"/>
      <c r="AA487" s="139"/>
      <c r="AB487" s="62"/>
      <c r="AC487" s="109"/>
      <c r="AD487" s="46"/>
      <c r="AE487" s="110"/>
      <c r="AF487" s="42">
        <f>IF(I487=0,"",I487/H486)</f>
        <v>1</v>
      </c>
      <c r="AG487" s="43">
        <v>9</v>
      </c>
      <c r="AH487" s="117">
        <f t="shared" si="50"/>
        <v>1</v>
      </c>
      <c r="AI487" s="117">
        <f t="shared" si="51"/>
        <v>0</v>
      </c>
    </row>
    <row r="488" spans="1:36" ht="15.75" customHeight="1" x14ac:dyDescent="0.25">
      <c r="A488" s="39">
        <v>2002</v>
      </c>
      <c r="B488" s="40"/>
      <c r="C488" s="40"/>
      <c r="D488" s="40"/>
      <c r="E488" s="40"/>
      <c r="F488" s="40"/>
      <c r="G488" s="40"/>
      <c r="H488" s="40"/>
      <c r="I488" s="40"/>
      <c r="J488" s="40">
        <v>9</v>
      </c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  <c r="W488" s="139"/>
      <c r="X488" s="139"/>
      <c r="Y488" s="139"/>
      <c r="Z488" s="139"/>
      <c r="AA488" s="139"/>
      <c r="AB488" s="62">
        <v>9</v>
      </c>
      <c r="AC488" s="109"/>
      <c r="AD488" s="46"/>
      <c r="AE488" s="110"/>
      <c r="AF488" s="45">
        <f>IF(J488=0,"",J488/I487)</f>
        <v>1</v>
      </c>
      <c r="AG488" s="43">
        <v>9</v>
      </c>
      <c r="AH488" s="45">
        <f t="shared" si="50"/>
        <v>1</v>
      </c>
      <c r="AI488" s="45">
        <f t="shared" si="51"/>
        <v>0</v>
      </c>
    </row>
    <row r="489" spans="1:36" ht="15.75" customHeight="1" x14ac:dyDescent="0.25">
      <c r="A489" s="39">
        <v>2101</v>
      </c>
      <c r="B489" s="40"/>
      <c r="C489" s="40"/>
      <c r="D489" s="40"/>
      <c r="E489" s="40"/>
      <c r="F489" s="40"/>
      <c r="G489" s="40"/>
      <c r="H489" s="40"/>
      <c r="I489" s="40"/>
      <c r="J489" s="40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  <c r="Y489" s="139"/>
      <c r="Z489" s="139"/>
      <c r="AA489" s="139"/>
      <c r="AB489" s="62"/>
      <c r="AC489" s="109"/>
      <c r="AD489" s="46"/>
      <c r="AE489" s="111"/>
      <c r="AF489" s="46"/>
      <c r="AG489" s="43"/>
      <c r="AH489" s="46"/>
      <c r="AI489" s="118"/>
    </row>
    <row r="490" spans="1:36" ht="15.75" customHeight="1" x14ac:dyDescent="0.25">
      <c r="A490" s="39">
        <v>2102</v>
      </c>
      <c r="B490" s="40"/>
      <c r="C490" s="40"/>
      <c r="D490" s="40"/>
      <c r="E490" s="40"/>
      <c r="F490" s="40"/>
      <c r="G490" s="40"/>
      <c r="H490" s="40"/>
      <c r="I490" s="40"/>
      <c r="J490" s="40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  <c r="W490" s="139"/>
      <c r="X490" s="139"/>
      <c r="Y490" s="139"/>
      <c r="Z490" s="139"/>
      <c r="AA490" s="139"/>
      <c r="AB490" s="62"/>
      <c r="AC490" s="109"/>
      <c r="AD490" s="46"/>
      <c r="AE490" s="111"/>
      <c r="AF490" s="119"/>
      <c r="AG490" s="47"/>
      <c r="AH490" s="120"/>
      <c r="AI490" s="119"/>
    </row>
    <row r="491" spans="1:36" ht="15.75" customHeight="1" x14ac:dyDescent="0.25">
      <c r="A491" s="39">
        <v>2201</v>
      </c>
      <c r="B491" s="40"/>
      <c r="C491" s="40"/>
      <c r="D491" s="40"/>
      <c r="E491" s="40"/>
      <c r="F491" s="40"/>
      <c r="G491" s="40"/>
      <c r="H491" s="40"/>
      <c r="I491" s="40"/>
      <c r="J491" s="40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  <c r="Y491" s="139"/>
      <c r="Z491" s="139"/>
      <c r="AA491" s="139"/>
      <c r="AB491" s="62"/>
      <c r="AC491" s="109"/>
      <c r="AD491" s="46"/>
      <c r="AE491" s="111"/>
      <c r="AF491" s="119"/>
      <c r="AG491" s="47"/>
      <c r="AH491" s="120"/>
      <c r="AI491" s="119"/>
    </row>
    <row r="492" spans="1:36" ht="15.75" customHeight="1" x14ac:dyDescent="0.25">
      <c r="A492" s="39">
        <v>2202</v>
      </c>
      <c r="B492" s="40"/>
      <c r="C492" s="40"/>
      <c r="D492" s="40"/>
      <c r="E492" s="40"/>
      <c r="F492" s="40"/>
      <c r="G492" s="40"/>
      <c r="H492" s="40"/>
      <c r="I492" s="40"/>
      <c r="J492" s="40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  <c r="W492" s="139"/>
      <c r="X492" s="139"/>
      <c r="Y492" s="139"/>
      <c r="Z492" s="139"/>
      <c r="AA492" s="139"/>
      <c r="AB492" s="62"/>
      <c r="AC492" s="109"/>
      <c r="AD492" s="46"/>
      <c r="AE492" s="111"/>
      <c r="AF492" s="119"/>
      <c r="AG492" s="47"/>
      <c r="AH492" s="120"/>
      <c r="AI492" s="119"/>
    </row>
    <row r="493" spans="1:36" ht="15.75" customHeight="1" x14ac:dyDescent="0.25">
      <c r="A493" s="39">
        <v>2301</v>
      </c>
      <c r="B493" s="40"/>
      <c r="C493" s="40"/>
      <c r="D493" s="40"/>
      <c r="E493" s="40"/>
      <c r="F493" s="40"/>
      <c r="G493" s="40"/>
      <c r="H493" s="40"/>
      <c r="I493" s="40"/>
      <c r="J493" s="40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  <c r="X493" s="139"/>
      <c r="Y493" s="139"/>
      <c r="Z493" s="139"/>
      <c r="AA493" s="139"/>
      <c r="AB493" s="62"/>
      <c r="AC493" s="109"/>
      <c r="AD493" s="46"/>
      <c r="AE493" s="111"/>
      <c r="AF493" s="46"/>
      <c r="AG493" s="111"/>
      <c r="AH493" s="121"/>
      <c r="AI493" s="119"/>
    </row>
    <row r="494" spans="1:36" ht="15.75" customHeight="1" x14ac:dyDescent="0.25">
      <c r="A494" s="39">
        <v>2302</v>
      </c>
      <c r="B494" s="40"/>
      <c r="C494" s="40"/>
      <c r="D494" s="40"/>
      <c r="E494" s="40"/>
      <c r="F494" s="40"/>
      <c r="G494" s="40"/>
      <c r="H494" s="40"/>
      <c r="I494" s="40"/>
      <c r="J494" s="40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  <c r="W494" s="139"/>
      <c r="X494" s="139"/>
      <c r="Y494" s="139"/>
      <c r="Z494" s="139"/>
      <c r="AA494" s="139"/>
      <c r="AB494" s="62"/>
      <c r="AC494" s="109"/>
      <c r="AD494" s="46"/>
      <c r="AE494" s="111"/>
      <c r="AF494" s="48" t="s">
        <v>53</v>
      </c>
      <c r="AG494" s="49">
        <v>9</v>
      </c>
      <c r="AH494" s="50">
        <f>IF(SUM(AB486:AB490)=0,"",SUM(AB486:AB490))</f>
        <v>9</v>
      </c>
      <c r="AI494" s="51" t="s">
        <v>10</v>
      </c>
    </row>
    <row r="495" spans="1:36" ht="15.75" customHeight="1" x14ac:dyDescent="0.25">
      <c r="A495" s="39">
        <v>2401</v>
      </c>
      <c r="B495" s="40"/>
      <c r="C495" s="40"/>
      <c r="D495" s="40"/>
      <c r="E495" s="40"/>
      <c r="F495" s="40"/>
      <c r="G495" s="40"/>
      <c r="H495" s="40"/>
      <c r="I495" s="40"/>
      <c r="J495" s="40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  <c r="W495" s="139"/>
      <c r="X495" s="139"/>
      <c r="Y495" s="139"/>
      <c r="Z495" s="139"/>
      <c r="AA495" s="139"/>
      <c r="AB495" s="62"/>
      <c r="AC495" s="109"/>
      <c r="AD495" s="46"/>
      <c r="AE495" s="111"/>
      <c r="AF495" s="52" t="s">
        <v>54</v>
      </c>
      <c r="AG495" s="53">
        <f>IF(AG494/B480=0,"",AG494/B480)</f>
        <v>0.375</v>
      </c>
      <c r="AH495" s="54">
        <f>IF(AG494/AH494=0,"",AG494/AH494)</f>
        <v>1</v>
      </c>
      <c r="AI495" s="55" t="s">
        <v>55</v>
      </c>
    </row>
    <row r="496" spans="1:36" ht="15.75" customHeight="1" x14ac:dyDescent="0.25">
      <c r="A496" s="39">
        <v>2402</v>
      </c>
      <c r="B496" s="40"/>
      <c r="C496" s="40"/>
      <c r="D496" s="40"/>
      <c r="E496" s="40"/>
      <c r="F496" s="40"/>
      <c r="G496" s="40"/>
      <c r="H496" s="40"/>
      <c r="I496" s="40"/>
      <c r="J496" s="40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  <c r="X496" s="139"/>
      <c r="Y496" s="139"/>
      <c r="Z496" s="139"/>
      <c r="AA496" s="139"/>
      <c r="AB496" s="62"/>
      <c r="AC496" s="112"/>
      <c r="AD496" s="113"/>
      <c r="AE496" s="114"/>
      <c r="AF496" s="56"/>
      <c r="AG496" s="57"/>
      <c r="AH496" s="57"/>
      <c r="AI496" s="58"/>
    </row>
    <row r="497" spans="1:36" ht="18" customHeight="1" x14ac:dyDescent="0.25">
      <c r="A497" s="24"/>
      <c r="B497" s="160" t="s">
        <v>79</v>
      </c>
      <c r="C497" s="160"/>
      <c r="D497" s="160"/>
      <c r="E497" s="160"/>
      <c r="F497" s="160"/>
      <c r="G497" s="160"/>
      <c r="H497" s="160"/>
      <c r="I497" s="160"/>
      <c r="J497" s="160"/>
      <c r="AB497" s="59">
        <f>SUM(AB480:AB493)</f>
        <v>9</v>
      </c>
      <c r="AC497" s="60">
        <f>IF(AB488=0,"",AB488/B480)</f>
        <v>0.375</v>
      </c>
      <c r="AD497" s="60">
        <f>IF(AB497=0,"",AB497/B480)</f>
        <v>0.375</v>
      </c>
      <c r="AE497" s="60">
        <f>IF(AB488=0,"",AD497-AC497)</f>
        <v>0</v>
      </c>
      <c r="AF497" s="2"/>
      <c r="AG497" s="1"/>
      <c r="AH497" s="27"/>
      <c r="AI497" s="2"/>
    </row>
    <row r="498" spans="1:36" ht="12.75" customHeight="1" x14ac:dyDescent="0.2">
      <c r="AC498" s="2"/>
      <c r="AD498" s="2"/>
      <c r="AF498" s="2"/>
    </row>
    <row r="499" spans="1:36" ht="12.75" customHeight="1" x14ac:dyDescent="0.2">
      <c r="AC499" s="2"/>
      <c r="AD499" s="2"/>
      <c r="AF499" s="2"/>
    </row>
    <row r="500" spans="1:36" s="102" customFormat="1" ht="26.25" customHeight="1" x14ac:dyDescent="0.4">
      <c r="B500" s="161" t="s">
        <v>68</v>
      </c>
      <c r="C500" s="162"/>
      <c r="D500" s="162"/>
      <c r="E500" s="162"/>
      <c r="F500" s="162"/>
      <c r="G500" s="162"/>
      <c r="H500" s="162"/>
      <c r="I500" s="162"/>
      <c r="J500" s="162"/>
      <c r="L500" s="2"/>
      <c r="M500" s="2"/>
      <c r="N500" s="1"/>
      <c r="O500" s="2"/>
      <c r="P500" s="1"/>
      <c r="Q500" s="1"/>
      <c r="R500" s="1"/>
      <c r="AB500" s="103" t="s">
        <v>83</v>
      </c>
      <c r="AC500" s="2"/>
      <c r="AD500" s="2"/>
      <c r="AF500" s="2"/>
    </row>
    <row r="501" spans="1:36" ht="20.25" customHeight="1" x14ac:dyDescent="0.2">
      <c r="A501" s="163" t="s">
        <v>9</v>
      </c>
      <c r="B501" s="164" t="s">
        <v>69</v>
      </c>
      <c r="C501" s="165"/>
      <c r="D501" s="165"/>
      <c r="E501" s="165"/>
      <c r="F501" s="165"/>
      <c r="G501" s="165"/>
      <c r="H501" s="165"/>
      <c r="I501" s="165"/>
      <c r="J501" s="166"/>
      <c r="AB501" s="167" t="s">
        <v>10</v>
      </c>
      <c r="AC501" s="159" t="s">
        <v>2</v>
      </c>
      <c r="AD501" s="159" t="s">
        <v>3</v>
      </c>
      <c r="AE501" s="169" t="s">
        <v>4</v>
      </c>
      <c r="AF501" s="159" t="s">
        <v>5</v>
      </c>
      <c r="AG501" s="157" t="s">
        <v>6</v>
      </c>
      <c r="AH501" s="157" t="s">
        <v>7</v>
      </c>
      <c r="AI501" s="159" t="s">
        <v>8</v>
      </c>
    </row>
    <row r="502" spans="1:36" ht="15.75" customHeight="1" x14ac:dyDescent="0.25">
      <c r="A502" s="158"/>
      <c r="B502" s="39" t="s">
        <v>70</v>
      </c>
      <c r="C502" s="39" t="s">
        <v>71</v>
      </c>
      <c r="D502" s="39" t="s">
        <v>72</v>
      </c>
      <c r="E502" s="39" t="s">
        <v>73</v>
      </c>
      <c r="F502" s="39" t="s">
        <v>74</v>
      </c>
      <c r="G502" s="39" t="s">
        <v>75</v>
      </c>
      <c r="H502" s="39" t="s">
        <v>76</v>
      </c>
      <c r="I502" s="39" t="s">
        <v>77</v>
      </c>
      <c r="J502" s="39" t="s">
        <v>78</v>
      </c>
      <c r="AB502" s="168"/>
      <c r="AC502" s="158"/>
      <c r="AD502" s="158"/>
      <c r="AE502" s="158"/>
      <c r="AF502" s="158"/>
      <c r="AG502" s="158"/>
      <c r="AH502" s="158"/>
      <c r="AI502" s="158"/>
    </row>
    <row r="503" spans="1:36" ht="15.75" customHeight="1" x14ac:dyDescent="0.25">
      <c r="A503" s="39">
        <v>1701</v>
      </c>
      <c r="B503" s="40">
        <v>25</v>
      </c>
      <c r="C503" s="40"/>
      <c r="D503" s="40"/>
      <c r="E503" s="40"/>
      <c r="F503" s="40"/>
      <c r="G503" s="40"/>
      <c r="H503" s="40"/>
      <c r="I503" s="40"/>
      <c r="J503" s="40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  <c r="X503" s="139"/>
      <c r="Y503" s="139"/>
      <c r="Z503" s="139"/>
      <c r="AA503" s="139"/>
      <c r="AB503" s="62"/>
      <c r="AC503" s="106"/>
      <c r="AD503" s="107"/>
      <c r="AE503" s="108"/>
      <c r="AF503" s="115"/>
      <c r="AG503" s="41">
        <f>B503</f>
        <v>25</v>
      </c>
      <c r="AH503" s="116"/>
      <c r="AI503" s="115"/>
    </row>
    <row r="504" spans="1:36" ht="15.75" customHeight="1" x14ac:dyDescent="0.25">
      <c r="A504" s="39">
        <v>1702</v>
      </c>
      <c r="B504" s="40"/>
      <c r="C504" s="40">
        <v>16</v>
      </c>
      <c r="D504" s="40"/>
      <c r="E504" s="40"/>
      <c r="F504" s="40"/>
      <c r="G504" s="40"/>
      <c r="H504" s="40"/>
      <c r="I504" s="40"/>
      <c r="J504" s="40"/>
      <c r="K504" s="13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  <c r="Y504" s="139"/>
      <c r="Z504" s="139"/>
      <c r="AA504" s="139"/>
      <c r="AB504" s="62"/>
      <c r="AC504" s="109"/>
      <c r="AD504" s="46"/>
      <c r="AE504" s="110"/>
      <c r="AF504" s="42">
        <f>IF(C504=0,"",C504/B503)</f>
        <v>0.64</v>
      </c>
      <c r="AG504" s="43">
        <v>17</v>
      </c>
      <c r="AH504" s="117">
        <f t="shared" ref="AH504:AH511" si="52">IF(AG504=0,"",AG504/AG503)</f>
        <v>0.68</v>
      </c>
      <c r="AI504" s="117">
        <f t="shared" ref="AI504:AI511" si="53">IF(AG504=0,"",100%-AH504)</f>
        <v>0.31999999999999995</v>
      </c>
    </row>
    <row r="505" spans="1:36" ht="15.75" customHeight="1" x14ac:dyDescent="0.25">
      <c r="A505" s="39">
        <v>1801</v>
      </c>
      <c r="B505" s="40"/>
      <c r="C505" s="40"/>
      <c r="D505" s="40">
        <v>14</v>
      </c>
      <c r="E505" s="40"/>
      <c r="F505" s="40"/>
      <c r="G505" s="40"/>
      <c r="H505" s="40"/>
      <c r="I505" s="40"/>
      <c r="J505" s="40"/>
      <c r="K505" s="139"/>
      <c r="L505" s="139"/>
      <c r="M505" s="139"/>
      <c r="N505" s="139"/>
      <c r="O505" s="139"/>
      <c r="P505" s="139"/>
      <c r="Q505" s="139"/>
      <c r="R505" s="139"/>
      <c r="S505" s="139"/>
      <c r="T505" s="145">
        <f>AG505/AG503</f>
        <v>0.68</v>
      </c>
      <c r="U505" s="139"/>
      <c r="V505" s="139"/>
      <c r="W505" s="139"/>
      <c r="X505" s="139"/>
      <c r="Y505" s="139"/>
      <c r="Z505" s="139"/>
      <c r="AA505" s="139"/>
      <c r="AB505" s="62"/>
      <c r="AC505" s="109"/>
      <c r="AD505" s="46"/>
      <c r="AE505" s="110"/>
      <c r="AF505" s="42">
        <f>IF(D505=0,"",D505/C504)</f>
        <v>0.875</v>
      </c>
      <c r="AG505" s="43">
        <v>17</v>
      </c>
      <c r="AH505" s="117">
        <f t="shared" si="52"/>
        <v>1</v>
      </c>
      <c r="AI505" s="117">
        <f t="shared" si="53"/>
        <v>0</v>
      </c>
      <c r="AJ505" s="8">
        <f>AG505/AG503</f>
        <v>0.68</v>
      </c>
    </row>
    <row r="506" spans="1:36" ht="15.75" customHeight="1" x14ac:dyDescent="0.25">
      <c r="A506" s="39">
        <v>1802</v>
      </c>
      <c r="B506" s="40"/>
      <c r="C506" s="40"/>
      <c r="D506" s="40"/>
      <c r="E506" s="40">
        <v>12</v>
      </c>
      <c r="F506" s="40"/>
      <c r="G506" s="40"/>
      <c r="H506" s="40"/>
      <c r="I506" s="40"/>
      <c r="J506" s="40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  <c r="AA506" s="139"/>
      <c r="AB506" s="62"/>
      <c r="AC506" s="109"/>
      <c r="AD506" s="46"/>
      <c r="AE506" s="110"/>
      <c r="AF506" s="42">
        <f>IF(E506=0,"",E506/D505)</f>
        <v>0.8571428571428571</v>
      </c>
      <c r="AG506" s="43">
        <v>13</v>
      </c>
      <c r="AH506" s="117">
        <f t="shared" si="52"/>
        <v>0.76470588235294112</v>
      </c>
      <c r="AI506" s="117">
        <f t="shared" si="53"/>
        <v>0.23529411764705888</v>
      </c>
    </row>
    <row r="507" spans="1:36" ht="15.75" customHeight="1" x14ac:dyDescent="0.25">
      <c r="A507" s="39">
        <v>1901</v>
      </c>
      <c r="B507" s="40"/>
      <c r="C507" s="40"/>
      <c r="D507" s="40"/>
      <c r="E507" s="40"/>
      <c r="F507" s="40">
        <v>11</v>
      </c>
      <c r="G507" s="40"/>
      <c r="H507" s="40"/>
      <c r="I507" s="40"/>
      <c r="J507" s="40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  <c r="Y507" s="139"/>
      <c r="Z507" s="139"/>
      <c r="AA507" s="139"/>
      <c r="AB507" s="62"/>
      <c r="AC507" s="109"/>
      <c r="AD507" s="46"/>
      <c r="AE507" s="110"/>
      <c r="AF507" s="42">
        <f>IF(F507=0,"",F507/E506)</f>
        <v>0.91666666666666663</v>
      </c>
      <c r="AG507" s="43">
        <v>13</v>
      </c>
      <c r="AH507" s="117">
        <f t="shared" si="52"/>
        <v>1</v>
      </c>
      <c r="AI507" s="117">
        <f t="shared" si="53"/>
        <v>0</v>
      </c>
    </row>
    <row r="508" spans="1:36" ht="15.75" customHeight="1" x14ac:dyDescent="0.25">
      <c r="A508" s="39">
        <v>1902</v>
      </c>
      <c r="B508" s="40"/>
      <c r="C508" s="40"/>
      <c r="D508" s="40"/>
      <c r="E508" s="40"/>
      <c r="F508" s="40"/>
      <c r="G508" s="40">
        <v>11</v>
      </c>
      <c r="H508" s="40"/>
      <c r="I508" s="40"/>
      <c r="J508" s="40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  <c r="Y508" s="139"/>
      <c r="Z508" s="139"/>
      <c r="AA508" s="139"/>
      <c r="AB508" s="62"/>
      <c r="AC508" s="109"/>
      <c r="AD508" s="46"/>
      <c r="AE508" s="110"/>
      <c r="AF508" s="42">
        <f>IF(G508=0,"",G508/F507)</f>
        <v>1</v>
      </c>
      <c r="AG508" s="43">
        <v>13</v>
      </c>
      <c r="AH508" s="117">
        <f t="shared" si="52"/>
        <v>1</v>
      </c>
      <c r="AI508" s="117">
        <f t="shared" si="53"/>
        <v>0</v>
      </c>
    </row>
    <row r="509" spans="1:36" ht="15.75" customHeight="1" x14ac:dyDescent="0.25">
      <c r="A509" s="39">
        <v>2001</v>
      </c>
      <c r="B509" s="40"/>
      <c r="C509" s="40"/>
      <c r="D509" s="40"/>
      <c r="E509" s="40"/>
      <c r="F509" s="40"/>
      <c r="G509" s="40"/>
      <c r="H509" s="40">
        <v>11</v>
      </c>
      <c r="I509" s="40"/>
      <c r="J509" s="40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  <c r="Y509" s="139"/>
      <c r="Z509" s="139"/>
      <c r="AA509" s="139"/>
      <c r="AB509" s="62"/>
      <c r="AC509" s="109"/>
      <c r="AD509" s="46"/>
      <c r="AE509" s="110"/>
      <c r="AF509" s="42">
        <f>IF(H509=0,"",H509/G508)</f>
        <v>1</v>
      </c>
      <c r="AG509" s="43">
        <v>11</v>
      </c>
      <c r="AH509" s="117">
        <f t="shared" si="52"/>
        <v>0.84615384615384615</v>
      </c>
      <c r="AI509" s="117">
        <f t="shared" si="53"/>
        <v>0.15384615384615385</v>
      </c>
    </row>
    <row r="510" spans="1:36" ht="15.75" customHeight="1" x14ac:dyDescent="0.25">
      <c r="A510" s="39">
        <v>2002</v>
      </c>
      <c r="B510" s="40"/>
      <c r="C510" s="40"/>
      <c r="D510" s="40"/>
      <c r="E510" s="40"/>
      <c r="F510" s="40"/>
      <c r="G510" s="40"/>
      <c r="H510" s="40"/>
      <c r="I510" s="40">
        <v>11</v>
      </c>
      <c r="J510" s="40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  <c r="Y510" s="139"/>
      <c r="Z510" s="139"/>
      <c r="AA510" s="139"/>
      <c r="AB510" s="62"/>
      <c r="AC510" s="109"/>
      <c r="AD510" s="46"/>
      <c r="AE510" s="110"/>
      <c r="AF510" s="42">
        <f>IF(I510=0,"",I510/H509)</f>
        <v>1</v>
      </c>
      <c r="AG510" s="43">
        <v>11</v>
      </c>
      <c r="AH510" s="117">
        <f t="shared" si="52"/>
        <v>1</v>
      </c>
      <c r="AI510" s="117">
        <f t="shared" si="53"/>
        <v>0</v>
      </c>
    </row>
    <row r="511" spans="1:36" ht="15.75" customHeight="1" x14ac:dyDescent="0.25">
      <c r="A511" s="39">
        <v>2101</v>
      </c>
      <c r="B511" s="40"/>
      <c r="C511" s="40"/>
      <c r="D511" s="40"/>
      <c r="E511" s="40"/>
      <c r="F511" s="40"/>
      <c r="G511" s="40"/>
      <c r="H511" s="40"/>
      <c r="I511" s="40"/>
      <c r="J511" s="40">
        <v>11</v>
      </c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  <c r="Y511" s="139"/>
      <c r="Z511" s="139"/>
      <c r="AA511" s="139"/>
      <c r="AB511" s="62">
        <v>6</v>
      </c>
      <c r="AC511" s="109"/>
      <c r="AD511" s="46"/>
      <c r="AE511" s="110"/>
      <c r="AF511" s="45">
        <f>IF(J511=0,"",J511/I510)</f>
        <v>1</v>
      </c>
      <c r="AG511" s="43">
        <v>11</v>
      </c>
      <c r="AH511" s="45">
        <f t="shared" si="52"/>
        <v>1</v>
      </c>
      <c r="AI511" s="45">
        <f t="shared" si="53"/>
        <v>0</v>
      </c>
    </row>
    <row r="512" spans="1:36" ht="15.75" customHeight="1" x14ac:dyDescent="0.25">
      <c r="A512" s="39">
        <v>2102</v>
      </c>
      <c r="B512" s="40"/>
      <c r="C512" s="40"/>
      <c r="D512" s="40"/>
      <c r="E512" s="40"/>
      <c r="F512" s="40"/>
      <c r="G512" s="40"/>
      <c r="H512" s="40"/>
      <c r="I512" s="40"/>
      <c r="J512" s="40">
        <v>3</v>
      </c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  <c r="Y512" s="139"/>
      <c r="Z512" s="139"/>
      <c r="AA512" s="139"/>
      <c r="AB512" s="62">
        <v>4</v>
      </c>
      <c r="AC512" s="109"/>
      <c r="AD512" s="46"/>
      <c r="AE512" s="111"/>
      <c r="AF512" s="46"/>
      <c r="AG512" s="43">
        <v>5</v>
      </c>
      <c r="AH512" s="46"/>
      <c r="AI512" s="118"/>
    </row>
    <row r="513" spans="1:40" ht="15.75" customHeight="1" x14ac:dyDescent="0.25">
      <c r="A513" s="39">
        <v>2201</v>
      </c>
      <c r="B513" s="40"/>
      <c r="C513" s="40"/>
      <c r="D513" s="40"/>
      <c r="E513" s="40"/>
      <c r="F513" s="40"/>
      <c r="G513" s="40"/>
      <c r="H513" s="40"/>
      <c r="I513" s="40"/>
      <c r="J513" s="40">
        <v>1</v>
      </c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  <c r="X513" s="139"/>
      <c r="Y513" s="139"/>
      <c r="Z513" s="139"/>
      <c r="AA513" s="139"/>
      <c r="AB513" s="62">
        <v>1</v>
      </c>
      <c r="AC513" s="109"/>
      <c r="AD513" s="46"/>
      <c r="AE513" s="111"/>
      <c r="AF513" s="119"/>
      <c r="AG513" s="47">
        <v>1</v>
      </c>
      <c r="AH513" s="120"/>
      <c r="AI513" s="119"/>
    </row>
    <row r="514" spans="1:40" ht="15.75" customHeight="1" x14ac:dyDescent="0.25">
      <c r="A514" s="39">
        <v>2202</v>
      </c>
      <c r="B514" s="40"/>
      <c r="C514" s="40"/>
      <c r="D514" s="40"/>
      <c r="E514" s="40"/>
      <c r="F514" s="40"/>
      <c r="G514" s="40"/>
      <c r="H514" s="40"/>
      <c r="I514" s="40"/>
      <c r="J514" s="40"/>
      <c r="K514" s="139"/>
      <c r="L514" s="139"/>
      <c r="M514" s="139"/>
      <c r="N514" s="139"/>
      <c r="O514" s="139"/>
      <c r="P514" s="139"/>
      <c r="Q514" s="139"/>
      <c r="R514" s="139"/>
      <c r="S514" s="139"/>
      <c r="T514" s="139"/>
      <c r="U514" s="139"/>
      <c r="V514" s="139"/>
      <c r="W514" s="139"/>
      <c r="X514" s="139"/>
      <c r="Y514" s="139"/>
      <c r="Z514" s="139"/>
      <c r="AA514" s="139"/>
      <c r="AB514" s="62"/>
      <c r="AC514" s="109"/>
      <c r="AD514" s="46"/>
      <c r="AE514" s="111"/>
      <c r="AF514" s="119"/>
      <c r="AG514" s="47"/>
      <c r="AH514" s="120"/>
      <c r="AI514" s="119"/>
    </row>
    <row r="515" spans="1:40" ht="15.75" customHeight="1" x14ac:dyDescent="0.25">
      <c r="A515" s="39">
        <v>2301</v>
      </c>
      <c r="B515" s="40"/>
      <c r="C515" s="40"/>
      <c r="D515" s="40"/>
      <c r="E515" s="40"/>
      <c r="F515" s="40"/>
      <c r="G515" s="40"/>
      <c r="H515" s="40"/>
      <c r="I515" s="40"/>
      <c r="J515" s="40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  <c r="X515" s="139"/>
      <c r="Y515" s="139"/>
      <c r="Z515" s="139"/>
      <c r="AA515" s="139"/>
      <c r="AB515" s="62"/>
      <c r="AC515" s="109"/>
      <c r="AD515" s="46"/>
      <c r="AE515" s="111"/>
      <c r="AF515" s="119"/>
      <c r="AG515" s="47"/>
      <c r="AH515" s="120"/>
      <c r="AI515" s="119"/>
    </row>
    <row r="516" spans="1:40" ht="15.75" customHeight="1" x14ac:dyDescent="0.25">
      <c r="A516" s="39">
        <v>2302</v>
      </c>
      <c r="B516" s="40"/>
      <c r="C516" s="40"/>
      <c r="D516" s="40"/>
      <c r="E516" s="40"/>
      <c r="F516" s="40"/>
      <c r="G516" s="40"/>
      <c r="H516" s="40"/>
      <c r="I516" s="40"/>
      <c r="J516" s="40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  <c r="X516" s="139"/>
      <c r="Y516" s="139"/>
      <c r="Z516" s="139"/>
      <c r="AA516" s="139"/>
      <c r="AB516" s="62"/>
      <c r="AC516" s="109"/>
      <c r="AD516" s="46"/>
      <c r="AE516" s="111"/>
      <c r="AF516" s="46"/>
      <c r="AG516" s="111"/>
      <c r="AH516" s="121"/>
      <c r="AI516" s="119"/>
    </row>
    <row r="517" spans="1:40" ht="15.75" customHeight="1" x14ac:dyDescent="0.25">
      <c r="A517" s="39">
        <v>2401</v>
      </c>
      <c r="B517" s="40"/>
      <c r="C517" s="40"/>
      <c r="D517" s="40"/>
      <c r="E517" s="40"/>
      <c r="F517" s="40"/>
      <c r="G517" s="40"/>
      <c r="H517" s="40"/>
      <c r="I517" s="40"/>
      <c r="J517" s="40"/>
      <c r="K517" s="139"/>
      <c r="L517" s="139"/>
      <c r="M517" s="139"/>
      <c r="N517" s="139"/>
      <c r="O517" s="139"/>
      <c r="P517" s="139"/>
      <c r="Q517" s="139"/>
      <c r="R517" s="139"/>
      <c r="S517" s="139"/>
      <c r="T517" s="139"/>
      <c r="U517" s="139"/>
      <c r="V517" s="139"/>
      <c r="W517" s="139"/>
      <c r="X517" s="139"/>
      <c r="Y517" s="139"/>
      <c r="Z517" s="139"/>
      <c r="AA517" s="139"/>
      <c r="AB517" s="62"/>
      <c r="AC517" s="109"/>
      <c r="AD517" s="46"/>
      <c r="AE517" s="111"/>
      <c r="AF517" s="48" t="s">
        <v>53</v>
      </c>
      <c r="AG517" s="49">
        <v>9</v>
      </c>
      <c r="AH517" s="50">
        <f>IF(SUM(AB509:AB513)=0,"",SUM(AB509:AB513))</f>
        <v>11</v>
      </c>
      <c r="AI517" s="51" t="s">
        <v>10</v>
      </c>
    </row>
    <row r="518" spans="1:40" ht="15.75" customHeight="1" x14ac:dyDescent="0.25">
      <c r="A518" s="39">
        <v>2402</v>
      </c>
      <c r="B518" s="40"/>
      <c r="C518" s="40"/>
      <c r="D518" s="40"/>
      <c r="E518" s="40"/>
      <c r="F518" s="40"/>
      <c r="G518" s="40"/>
      <c r="H518" s="40"/>
      <c r="I518" s="40"/>
      <c r="J518" s="40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  <c r="X518" s="139"/>
      <c r="Y518" s="139"/>
      <c r="Z518" s="139"/>
      <c r="AA518" s="139"/>
      <c r="AB518" s="62"/>
      <c r="AC518" s="109"/>
      <c r="AD518" s="46"/>
      <c r="AE518" s="111"/>
      <c r="AF518" s="52" t="s">
        <v>54</v>
      </c>
      <c r="AG518" s="53">
        <f>IF(AG517/B503=0,"",AG517/B503)</f>
        <v>0.36</v>
      </c>
      <c r="AH518" s="54">
        <f>IF(AG517/AH517=0,"",AG517/AH517)</f>
        <v>0.81818181818181823</v>
      </c>
      <c r="AI518" s="55" t="s">
        <v>55</v>
      </c>
    </row>
    <row r="519" spans="1:40" ht="15.75" customHeight="1" x14ac:dyDescent="0.25">
      <c r="A519" s="39">
        <v>2501</v>
      </c>
      <c r="B519" s="40"/>
      <c r="C519" s="40"/>
      <c r="D519" s="40"/>
      <c r="E519" s="40"/>
      <c r="F519" s="40"/>
      <c r="G519" s="40"/>
      <c r="H519" s="40"/>
      <c r="I519" s="40"/>
      <c r="J519" s="40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  <c r="X519" s="139"/>
      <c r="Y519" s="139"/>
      <c r="Z519" s="139"/>
      <c r="AA519" s="139"/>
      <c r="AB519" s="62"/>
      <c r="AC519" s="112"/>
      <c r="AD519" s="113"/>
      <c r="AE519" s="114"/>
      <c r="AF519" s="56"/>
      <c r="AG519" s="57"/>
      <c r="AH519" s="57"/>
      <c r="AI519" s="58"/>
    </row>
    <row r="520" spans="1:40" ht="18" customHeight="1" x14ac:dyDescent="0.25">
      <c r="A520" s="24"/>
      <c r="B520" s="160" t="s">
        <v>79</v>
      </c>
      <c r="C520" s="160"/>
      <c r="D520" s="160"/>
      <c r="E520" s="160"/>
      <c r="F520" s="160"/>
      <c r="G520" s="160"/>
      <c r="H520" s="160"/>
      <c r="I520" s="160"/>
      <c r="J520" s="160"/>
      <c r="AB520" s="59">
        <f>SUM(AB503:AB516)</f>
        <v>11</v>
      </c>
      <c r="AC520" s="60">
        <f>IF(AB511=0,"",AB511/B503)</f>
        <v>0.24</v>
      </c>
      <c r="AD520" s="60">
        <f>IF(AB520=0,"",AB520/B503)</f>
        <v>0.44</v>
      </c>
      <c r="AE520" s="60">
        <f>IF(AB511=0,"",AD520-AC520)</f>
        <v>0.2</v>
      </c>
      <c r="AF520" s="2"/>
      <c r="AG520" s="1"/>
      <c r="AH520" s="27"/>
      <c r="AI520" s="2"/>
    </row>
    <row r="521" spans="1:40" ht="12.75" customHeight="1" x14ac:dyDescent="0.2">
      <c r="AC521" s="2"/>
      <c r="AD521" s="2"/>
      <c r="AF521" s="2"/>
    </row>
    <row r="522" spans="1:40" ht="12.75" customHeight="1" x14ac:dyDescent="0.2">
      <c r="AC522" s="2"/>
      <c r="AD522" s="2"/>
      <c r="AF522" s="2"/>
      <c r="AN522" s="90">
        <f>AVERAGE(AG518,AG541)</f>
        <v>0.26695652173913043</v>
      </c>
    </row>
    <row r="523" spans="1:40" ht="26.25" customHeight="1" x14ac:dyDescent="0.4">
      <c r="B523" s="161" t="s">
        <v>68</v>
      </c>
      <c r="C523" s="162"/>
      <c r="D523" s="162"/>
      <c r="E523" s="162"/>
      <c r="F523" s="162"/>
      <c r="G523" s="162"/>
      <c r="H523" s="162"/>
      <c r="I523" s="162"/>
      <c r="J523" s="162"/>
      <c r="AB523" s="103" t="s">
        <v>84</v>
      </c>
      <c r="AC523" s="2"/>
      <c r="AD523" s="2"/>
      <c r="AE523" s="1"/>
      <c r="AF523" s="2"/>
      <c r="AG523" s="1"/>
      <c r="AH523" s="1"/>
      <c r="AI523" s="1"/>
    </row>
    <row r="524" spans="1:40" ht="20.25" customHeight="1" x14ac:dyDescent="0.2">
      <c r="A524" s="163" t="s">
        <v>9</v>
      </c>
      <c r="B524" s="164" t="s">
        <v>69</v>
      </c>
      <c r="C524" s="165"/>
      <c r="D524" s="165"/>
      <c r="E524" s="165"/>
      <c r="F524" s="165"/>
      <c r="G524" s="165"/>
      <c r="H524" s="165"/>
      <c r="I524" s="165"/>
      <c r="J524" s="166"/>
      <c r="AB524" s="167" t="s">
        <v>10</v>
      </c>
      <c r="AC524" s="159" t="s">
        <v>2</v>
      </c>
      <c r="AD524" s="159" t="s">
        <v>3</v>
      </c>
      <c r="AE524" s="169" t="s">
        <v>4</v>
      </c>
      <c r="AF524" s="159" t="s">
        <v>5</v>
      </c>
      <c r="AG524" s="157" t="s">
        <v>6</v>
      </c>
      <c r="AH524" s="157" t="s">
        <v>7</v>
      </c>
      <c r="AI524" s="159" t="s">
        <v>8</v>
      </c>
    </row>
    <row r="525" spans="1:40" ht="15.75" customHeight="1" x14ac:dyDescent="0.25">
      <c r="A525" s="158"/>
      <c r="B525" s="39" t="s">
        <v>70</v>
      </c>
      <c r="C525" s="39" t="s">
        <v>71</v>
      </c>
      <c r="D525" s="39" t="s">
        <v>72</v>
      </c>
      <c r="E525" s="39" t="s">
        <v>73</v>
      </c>
      <c r="F525" s="39" t="s">
        <v>74</v>
      </c>
      <c r="G525" s="39" t="s">
        <v>75</v>
      </c>
      <c r="H525" s="39" t="s">
        <v>76</v>
      </c>
      <c r="I525" s="39" t="s">
        <v>77</v>
      </c>
      <c r="J525" s="39" t="s">
        <v>78</v>
      </c>
      <c r="AB525" s="168"/>
      <c r="AC525" s="158"/>
      <c r="AD525" s="158"/>
      <c r="AE525" s="158"/>
      <c r="AF525" s="158"/>
      <c r="AG525" s="158"/>
      <c r="AH525" s="158"/>
      <c r="AI525" s="158"/>
    </row>
    <row r="526" spans="1:40" ht="15.75" customHeight="1" x14ac:dyDescent="0.25">
      <c r="A526" s="39">
        <v>1702</v>
      </c>
      <c r="B526" s="40">
        <v>23</v>
      </c>
      <c r="C526" s="40"/>
      <c r="D526" s="40"/>
      <c r="E526" s="40"/>
      <c r="F526" s="40"/>
      <c r="G526" s="40"/>
      <c r="H526" s="40"/>
      <c r="I526" s="40"/>
      <c r="J526" s="40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  <c r="X526" s="139"/>
      <c r="Y526" s="139"/>
      <c r="Z526" s="139"/>
      <c r="AA526" s="139"/>
      <c r="AB526" s="62"/>
      <c r="AC526" s="106"/>
      <c r="AD526" s="107"/>
      <c r="AE526" s="108"/>
      <c r="AF526" s="115"/>
      <c r="AG526" s="41">
        <f>B526</f>
        <v>23</v>
      </c>
      <c r="AH526" s="116"/>
      <c r="AI526" s="115"/>
    </row>
    <row r="527" spans="1:40" ht="15.75" customHeight="1" x14ac:dyDescent="0.25">
      <c r="A527" s="39">
        <v>1801</v>
      </c>
      <c r="B527" s="40"/>
      <c r="C527" s="40">
        <v>15</v>
      </c>
      <c r="D527" s="40"/>
      <c r="E527" s="40"/>
      <c r="F527" s="40"/>
      <c r="G527" s="40"/>
      <c r="H527" s="40"/>
      <c r="I527" s="40"/>
      <c r="J527" s="40"/>
      <c r="K527" s="139"/>
      <c r="L527" s="139"/>
      <c r="M527" s="139"/>
      <c r="N527" s="139"/>
      <c r="O527" s="139"/>
      <c r="P527" s="139"/>
      <c r="Q527" s="139"/>
      <c r="R527" s="139"/>
      <c r="S527" s="139"/>
      <c r="T527" s="139"/>
      <c r="U527" s="139"/>
      <c r="V527" s="139"/>
      <c r="W527" s="139"/>
      <c r="X527" s="139"/>
      <c r="Y527" s="139"/>
      <c r="Z527" s="139"/>
      <c r="AA527" s="139"/>
      <c r="AB527" s="62"/>
      <c r="AC527" s="109"/>
      <c r="AD527" s="46"/>
      <c r="AE527" s="110"/>
      <c r="AF527" s="42">
        <f>IF(C527=0,"",C527/B526)</f>
        <v>0.65217391304347827</v>
      </c>
      <c r="AG527" s="43">
        <v>15</v>
      </c>
      <c r="AH527" s="117">
        <f t="shared" ref="AH527:AH534" si="54">IF(AG527=0,"",AG527/AG526)</f>
        <v>0.65217391304347827</v>
      </c>
      <c r="AI527" s="117">
        <f t="shared" ref="AI527:AI534" si="55">IF(AG527=0,"",100%-AH527)</f>
        <v>0.34782608695652173</v>
      </c>
    </row>
    <row r="528" spans="1:40" ht="15.75" customHeight="1" x14ac:dyDescent="0.25">
      <c r="A528" s="39">
        <v>1802</v>
      </c>
      <c r="B528" s="40"/>
      <c r="C528" s="40"/>
      <c r="D528" s="40">
        <v>10</v>
      </c>
      <c r="E528" s="40"/>
      <c r="F528" s="40"/>
      <c r="G528" s="40"/>
      <c r="H528" s="40"/>
      <c r="I528" s="40"/>
      <c r="J528" s="40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  <c r="X528" s="139"/>
      <c r="Y528" s="139"/>
      <c r="Z528" s="139"/>
      <c r="AA528" s="139"/>
      <c r="AB528" s="62"/>
      <c r="AC528" s="109"/>
      <c r="AD528" s="46"/>
      <c r="AE528" s="110"/>
      <c r="AF528" s="42">
        <f>IF(D528=0,"",D528/C527)</f>
        <v>0.66666666666666663</v>
      </c>
      <c r="AG528" s="43">
        <v>10</v>
      </c>
      <c r="AH528" s="117">
        <f t="shared" si="54"/>
        <v>0.66666666666666663</v>
      </c>
      <c r="AI528" s="117">
        <f t="shared" si="55"/>
        <v>0.33333333333333337</v>
      </c>
      <c r="AJ528" s="8">
        <f>AG528/AG526</f>
        <v>0.43478260869565216</v>
      </c>
    </row>
    <row r="529" spans="1:35" ht="15.75" customHeight="1" x14ac:dyDescent="0.25">
      <c r="A529" s="39">
        <v>1901</v>
      </c>
      <c r="B529" s="40"/>
      <c r="C529" s="40"/>
      <c r="D529" s="40"/>
      <c r="E529" s="40">
        <v>5</v>
      </c>
      <c r="F529" s="40"/>
      <c r="G529" s="40"/>
      <c r="H529" s="40"/>
      <c r="I529" s="40"/>
      <c r="J529" s="40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  <c r="X529" s="139"/>
      <c r="Y529" s="139"/>
      <c r="Z529" s="139"/>
      <c r="AA529" s="139"/>
      <c r="AB529" s="62"/>
      <c r="AC529" s="109"/>
      <c r="AD529" s="46"/>
      <c r="AE529" s="110"/>
      <c r="AF529" s="42">
        <f>IF(E529=0,"",E529/D528)</f>
        <v>0.5</v>
      </c>
      <c r="AG529" s="43">
        <v>8</v>
      </c>
      <c r="AH529" s="117">
        <f t="shared" si="54"/>
        <v>0.8</v>
      </c>
      <c r="AI529" s="117">
        <f t="shared" si="55"/>
        <v>0.19999999999999996</v>
      </c>
    </row>
    <row r="530" spans="1:35" ht="15.75" customHeight="1" x14ac:dyDescent="0.25">
      <c r="A530" s="39">
        <v>1902</v>
      </c>
      <c r="B530" s="40"/>
      <c r="C530" s="40"/>
      <c r="D530" s="40"/>
      <c r="E530" s="40"/>
      <c r="F530" s="40">
        <v>5</v>
      </c>
      <c r="G530" s="40"/>
      <c r="H530" s="40"/>
      <c r="I530" s="40"/>
      <c r="J530" s="40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  <c r="W530" s="139"/>
      <c r="X530" s="139"/>
      <c r="Y530" s="139"/>
      <c r="Z530" s="139"/>
      <c r="AA530" s="139"/>
      <c r="AB530" s="62"/>
      <c r="AC530" s="109"/>
      <c r="AD530" s="46"/>
      <c r="AE530" s="110"/>
      <c r="AF530" s="42">
        <f>IF(F530=0,"",F530/E529)</f>
        <v>1</v>
      </c>
      <c r="AG530" s="43">
        <v>7</v>
      </c>
      <c r="AH530" s="117">
        <f t="shared" si="54"/>
        <v>0.875</v>
      </c>
      <c r="AI530" s="117">
        <f t="shared" si="55"/>
        <v>0.125</v>
      </c>
    </row>
    <row r="531" spans="1:35" ht="15.75" customHeight="1" x14ac:dyDescent="0.25">
      <c r="A531" s="39">
        <v>2001</v>
      </c>
      <c r="B531" s="40"/>
      <c r="C531" s="40"/>
      <c r="D531" s="40"/>
      <c r="E531" s="40"/>
      <c r="F531" s="40"/>
      <c r="G531" s="40">
        <v>5</v>
      </c>
      <c r="H531" s="40"/>
      <c r="I531" s="40"/>
      <c r="J531" s="40"/>
      <c r="K531" s="139"/>
      <c r="L531" s="139"/>
      <c r="M531" s="139"/>
      <c r="N531" s="139"/>
      <c r="O531" s="139"/>
      <c r="P531" s="139"/>
      <c r="Q531" s="139"/>
      <c r="R531" s="139"/>
      <c r="S531" s="139"/>
      <c r="T531" s="139"/>
      <c r="U531" s="139"/>
      <c r="V531" s="139"/>
      <c r="W531" s="139"/>
      <c r="X531" s="139"/>
      <c r="Y531" s="139"/>
      <c r="Z531" s="139"/>
      <c r="AA531" s="139"/>
      <c r="AB531" s="62"/>
      <c r="AC531" s="109"/>
      <c r="AD531" s="46"/>
      <c r="AE531" s="110"/>
      <c r="AF531" s="42">
        <f>IF(G531=0,"",G531/F530)</f>
        <v>1</v>
      </c>
      <c r="AG531" s="43">
        <v>7</v>
      </c>
      <c r="AH531" s="117">
        <f t="shared" si="54"/>
        <v>1</v>
      </c>
      <c r="AI531" s="117">
        <f t="shared" si="55"/>
        <v>0</v>
      </c>
    </row>
    <row r="532" spans="1:35" ht="15.75" customHeight="1" x14ac:dyDescent="0.25">
      <c r="A532" s="39">
        <v>2002</v>
      </c>
      <c r="B532" s="40"/>
      <c r="C532" s="40"/>
      <c r="D532" s="40"/>
      <c r="E532" s="40"/>
      <c r="F532" s="40"/>
      <c r="G532" s="40"/>
      <c r="H532" s="40">
        <v>5</v>
      </c>
      <c r="I532" s="40"/>
      <c r="J532" s="40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  <c r="W532" s="139"/>
      <c r="X532" s="139"/>
      <c r="Y532" s="139"/>
      <c r="Z532" s="139"/>
      <c r="AA532" s="139"/>
      <c r="AB532" s="62"/>
      <c r="AC532" s="109"/>
      <c r="AD532" s="46"/>
      <c r="AE532" s="110"/>
      <c r="AF532" s="42">
        <f>IF(H532=0,"",H532/G531)</f>
        <v>1</v>
      </c>
      <c r="AG532" s="43">
        <v>7</v>
      </c>
      <c r="AH532" s="117">
        <f t="shared" si="54"/>
        <v>1</v>
      </c>
      <c r="AI532" s="117">
        <f t="shared" si="55"/>
        <v>0</v>
      </c>
    </row>
    <row r="533" spans="1:35" ht="15.75" customHeight="1" x14ac:dyDescent="0.25">
      <c r="A533" s="39">
        <v>2101</v>
      </c>
      <c r="B533" s="40"/>
      <c r="C533" s="40"/>
      <c r="D533" s="40"/>
      <c r="E533" s="40"/>
      <c r="F533" s="40"/>
      <c r="G533" s="40"/>
      <c r="H533" s="40"/>
      <c r="I533" s="40">
        <v>5</v>
      </c>
      <c r="J533" s="40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  <c r="W533" s="139"/>
      <c r="X533" s="139"/>
      <c r="Y533" s="139"/>
      <c r="Z533" s="139"/>
      <c r="AA533" s="139"/>
      <c r="AB533" s="62"/>
      <c r="AC533" s="109"/>
      <c r="AD533" s="46"/>
      <c r="AE533" s="110"/>
      <c r="AF533" s="42">
        <f>IF(I533=0,"",I533/H532)</f>
        <v>1</v>
      </c>
      <c r="AG533" s="43">
        <v>7</v>
      </c>
      <c r="AH533" s="117">
        <f t="shared" si="54"/>
        <v>1</v>
      </c>
      <c r="AI533" s="117">
        <f t="shared" si="55"/>
        <v>0</v>
      </c>
    </row>
    <row r="534" spans="1:35" ht="15.75" customHeight="1" x14ac:dyDescent="0.25">
      <c r="A534" s="39">
        <v>2102</v>
      </c>
      <c r="B534" s="40"/>
      <c r="C534" s="40"/>
      <c r="D534" s="40"/>
      <c r="E534" s="40"/>
      <c r="F534" s="40"/>
      <c r="G534" s="40"/>
      <c r="H534" s="40"/>
      <c r="I534" s="40"/>
      <c r="J534" s="40">
        <v>5</v>
      </c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  <c r="Y534" s="139"/>
      <c r="Z534" s="139"/>
      <c r="AA534" s="139"/>
      <c r="AB534" s="62">
        <v>5</v>
      </c>
      <c r="AC534" s="109"/>
      <c r="AD534" s="46"/>
      <c r="AE534" s="110"/>
      <c r="AF534" s="45">
        <f>IF(J534=0,"",J534/I533)</f>
        <v>1</v>
      </c>
      <c r="AG534" s="43">
        <v>7</v>
      </c>
      <c r="AH534" s="45">
        <f t="shared" si="54"/>
        <v>1</v>
      </c>
      <c r="AI534" s="45">
        <f t="shared" si="55"/>
        <v>0</v>
      </c>
    </row>
    <row r="535" spans="1:35" ht="15.75" customHeight="1" x14ac:dyDescent="0.25">
      <c r="A535" s="39">
        <v>2201</v>
      </c>
      <c r="B535" s="40"/>
      <c r="C535" s="40"/>
      <c r="D535" s="40"/>
      <c r="E535" s="40"/>
      <c r="F535" s="40"/>
      <c r="G535" s="40"/>
      <c r="H535" s="40"/>
      <c r="I535" s="40"/>
      <c r="J535" s="40"/>
      <c r="K535" s="139"/>
      <c r="L535" s="139"/>
      <c r="M535" s="139"/>
      <c r="N535" s="139"/>
      <c r="O535" s="139"/>
      <c r="P535" s="139"/>
      <c r="Q535" s="139"/>
      <c r="R535" s="139"/>
      <c r="S535" s="139"/>
      <c r="T535" s="139"/>
      <c r="U535" s="139"/>
      <c r="V535" s="139"/>
      <c r="W535" s="139"/>
      <c r="X535" s="139"/>
      <c r="Y535" s="139"/>
      <c r="Z535" s="139"/>
      <c r="AA535" s="139"/>
      <c r="AB535" s="62"/>
      <c r="AC535" s="109"/>
      <c r="AD535" s="46"/>
      <c r="AE535" s="111"/>
      <c r="AF535" s="46"/>
      <c r="AG535" s="43"/>
      <c r="AH535" s="46"/>
      <c r="AI535" s="118"/>
    </row>
    <row r="536" spans="1:35" ht="15.75" customHeight="1" x14ac:dyDescent="0.25">
      <c r="A536" s="39">
        <v>2202</v>
      </c>
      <c r="B536" s="40"/>
      <c r="C536" s="40"/>
      <c r="D536" s="40"/>
      <c r="E536" s="40"/>
      <c r="F536" s="40"/>
      <c r="G536" s="40"/>
      <c r="H536" s="40"/>
      <c r="I536" s="40"/>
      <c r="J536" s="40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  <c r="AA536" s="139"/>
      <c r="AB536" s="62"/>
      <c r="AC536" s="109"/>
      <c r="AD536" s="46"/>
      <c r="AE536" s="111"/>
      <c r="AF536" s="119"/>
      <c r="AG536" s="47"/>
      <c r="AH536" s="120"/>
      <c r="AI536" s="119"/>
    </row>
    <row r="537" spans="1:35" ht="15.75" customHeight="1" x14ac:dyDescent="0.25">
      <c r="A537" s="39">
        <v>2301</v>
      </c>
      <c r="B537" s="40"/>
      <c r="C537" s="40"/>
      <c r="D537" s="40"/>
      <c r="E537" s="40"/>
      <c r="F537" s="40"/>
      <c r="G537" s="40"/>
      <c r="H537" s="40"/>
      <c r="I537" s="40"/>
      <c r="J537" s="40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  <c r="Y537" s="139"/>
      <c r="Z537" s="139"/>
      <c r="AA537" s="139"/>
      <c r="AB537" s="62"/>
      <c r="AC537" s="109"/>
      <c r="AD537" s="46"/>
      <c r="AE537" s="111"/>
      <c r="AF537" s="119"/>
      <c r="AG537" s="47"/>
      <c r="AH537" s="120"/>
      <c r="AI537" s="119"/>
    </row>
    <row r="538" spans="1:35" ht="15.75" customHeight="1" x14ac:dyDescent="0.25">
      <c r="A538" s="39">
        <v>2302</v>
      </c>
      <c r="B538" s="40"/>
      <c r="C538" s="40"/>
      <c r="D538" s="40"/>
      <c r="E538" s="40"/>
      <c r="F538" s="40"/>
      <c r="G538" s="40"/>
      <c r="H538" s="40"/>
      <c r="I538" s="40"/>
      <c r="J538" s="40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  <c r="Y538" s="139"/>
      <c r="Z538" s="139"/>
      <c r="AA538" s="139"/>
      <c r="AB538" s="62"/>
      <c r="AC538" s="109"/>
      <c r="AD538" s="46"/>
      <c r="AE538" s="111"/>
      <c r="AF538" s="119"/>
      <c r="AG538" s="47"/>
      <c r="AH538" s="120"/>
      <c r="AI538" s="119"/>
    </row>
    <row r="539" spans="1:35" ht="15.75" customHeight="1" x14ac:dyDescent="0.25">
      <c r="A539" s="39">
        <v>2401</v>
      </c>
      <c r="B539" s="40"/>
      <c r="C539" s="40"/>
      <c r="D539" s="40"/>
      <c r="E539" s="40"/>
      <c r="F539" s="40"/>
      <c r="G539" s="40"/>
      <c r="H539" s="40"/>
      <c r="I539" s="40"/>
      <c r="J539" s="40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  <c r="Y539" s="139"/>
      <c r="Z539" s="139"/>
      <c r="AA539" s="139"/>
      <c r="AB539" s="62"/>
      <c r="AC539" s="109"/>
      <c r="AD539" s="46"/>
      <c r="AE539" s="111"/>
      <c r="AF539" s="46"/>
      <c r="AG539" s="111"/>
      <c r="AH539" s="121"/>
      <c r="AI539" s="119"/>
    </row>
    <row r="540" spans="1:35" ht="15.75" customHeight="1" x14ac:dyDescent="0.25">
      <c r="A540" s="39">
        <v>2402</v>
      </c>
      <c r="B540" s="40"/>
      <c r="C540" s="40"/>
      <c r="D540" s="40"/>
      <c r="E540" s="40"/>
      <c r="F540" s="40"/>
      <c r="G540" s="40"/>
      <c r="H540" s="40"/>
      <c r="I540" s="40"/>
      <c r="J540" s="40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  <c r="W540" s="139"/>
      <c r="X540" s="139"/>
      <c r="Y540" s="139"/>
      <c r="Z540" s="139"/>
      <c r="AA540" s="139"/>
      <c r="AB540" s="62"/>
      <c r="AC540" s="109"/>
      <c r="AD540" s="46"/>
      <c r="AE540" s="111"/>
      <c r="AF540" s="48" t="s">
        <v>53</v>
      </c>
      <c r="AG540" s="49">
        <v>4</v>
      </c>
      <c r="AH540" s="50">
        <f>IF(SUM(AB532:AB536)=0,"",SUM(AB532:AB536))</f>
        <v>5</v>
      </c>
      <c r="AI540" s="51" t="s">
        <v>10</v>
      </c>
    </row>
    <row r="541" spans="1:35" ht="15.75" customHeight="1" x14ac:dyDescent="0.25">
      <c r="A541" s="39">
        <v>2501</v>
      </c>
      <c r="B541" s="40"/>
      <c r="C541" s="40"/>
      <c r="D541" s="40"/>
      <c r="E541" s="40"/>
      <c r="F541" s="40"/>
      <c r="G541" s="40"/>
      <c r="H541" s="40"/>
      <c r="I541" s="40"/>
      <c r="J541" s="40"/>
      <c r="K541" s="139"/>
      <c r="L541" s="139"/>
      <c r="M541" s="139"/>
      <c r="N541" s="139"/>
      <c r="O541" s="139"/>
      <c r="P541" s="139"/>
      <c r="Q541" s="139"/>
      <c r="R541" s="139"/>
      <c r="S541" s="139"/>
      <c r="T541" s="139"/>
      <c r="U541" s="139"/>
      <c r="V541" s="139"/>
      <c r="W541" s="139"/>
      <c r="X541" s="139"/>
      <c r="Y541" s="139"/>
      <c r="Z541" s="139"/>
      <c r="AA541" s="139"/>
      <c r="AB541" s="62"/>
      <c r="AC541" s="109"/>
      <c r="AD541" s="46"/>
      <c r="AE541" s="111"/>
      <c r="AF541" s="52" t="s">
        <v>54</v>
      </c>
      <c r="AG541" s="53">
        <f>IF(AG540/B526=0,"",AG540/B526)</f>
        <v>0.17391304347826086</v>
      </c>
      <c r="AH541" s="54">
        <f>IF(AG540/AH540=0,"",AG540/AH540)</f>
        <v>0.8</v>
      </c>
      <c r="AI541" s="55" t="s">
        <v>55</v>
      </c>
    </row>
    <row r="542" spans="1:35" ht="15.75" customHeight="1" x14ac:dyDescent="0.25">
      <c r="A542" s="39">
        <v>2502</v>
      </c>
      <c r="B542" s="40"/>
      <c r="C542" s="40"/>
      <c r="D542" s="40"/>
      <c r="E542" s="40"/>
      <c r="F542" s="40"/>
      <c r="G542" s="40"/>
      <c r="H542" s="40"/>
      <c r="I542" s="40"/>
      <c r="J542" s="40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  <c r="W542" s="139"/>
      <c r="X542" s="139"/>
      <c r="Y542" s="139"/>
      <c r="Z542" s="139"/>
      <c r="AA542" s="139"/>
      <c r="AB542" s="62"/>
      <c r="AC542" s="112"/>
      <c r="AD542" s="113"/>
      <c r="AE542" s="114"/>
      <c r="AF542" s="56"/>
      <c r="AG542" s="57"/>
      <c r="AH542" s="57"/>
      <c r="AI542" s="58"/>
    </row>
    <row r="543" spans="1:35" ht="18" customHeight="1" x14ac:dyDescent="0.25">
      <c r="A543" s="24"/>
      <c r="B543" s="160" t="s">
        <v>79</v>
      </c>
      <c r="C543" s="160"/>
      <c r="D543" s="160"/>
      <c r="E543" s="160"/>
      <c r="F543" s="160"/>
      <c r="G543" s="160"/>
      <c r="H543" s="160"/>
      <c r="I543" s="160"/>
      <c r="J543" s="160"/>
      <c r="AB543" s="59">
        <f>SUM(AB526:AB539)</f>
        <v>5</v>
      </c>
      <c r="AC543" s="60">
        <f>IF(AB534=0,"",AB534/B526)</f>
        <v>0.21739130434782608</v>
      </c>
      <c r="AD543" s="60">
        <f>IF(AB543=0,"",AB543/B526)</f>
        <v>0.21739130434782608</v>
      </c>
      <c r="AE543" s="60">
        <f>IF(AB534=0,"",AD543-AC543)</f>
        <v>0</v>
      </c>
      <c r="AF543" s="2"/>
      <c r="AG543" s="1"/>
      <c r="AH543" s="27"/>
      <c r="AI543" s="2"/>
    </row>
    <row r="544" spans="1:35" ht="12.75" customHeight="1" x14ac:dyDescent="0.2">
      <c r="AC544" s="2"/>
      <c r="AD544" s="2"/>
      <c r="AF544" s="2"/>
    </row>
    <row r="545" spans="1:36" ht="12.75" customHeight="1" x14ac:dyDescent="0.2">
      <c r="AC545" s="2"/>
      <c r="AD545" s="2"/>
      <c r="AF545" s="2"/>
    </row>
    <row r="546" spans="1:36" ht="26.25" customHeight="1" x14ac:dyDescent="0.4">
      <c r="B546" s="161" t="s">
        <v>68</v>
      </c>
      <c r="C546" s="162"/>
      <c r="D546" s="162"/>
      <c r="E546" s="162"/>
      <c r="F546" s="162"/>
      <c r="G546" s="162"/>
      <c r="H546" s="162"/>
      <c r="I546" s="162"/>
      <c r="J546" s="162"/>
      <c r="AB546" s="103" t="s">
        <v>85</v>
      </c>
      <c r="AC546" s="2"/>
      <c r="AD546" s="2"/>
      <c r="AE546" s="1"/>
      <c r="AF546" s="2"/>
      <c r="AG546" s="1"/>
      <c r="AH546" s="1"/>
      <c r="AI546" s="1"/>
    </row>
    <row r="547" spans="1:36" ht="20.25" customHeight="1" x14ac:dyDescent="0.2">
      <c r="A547" s="163" t="s">
        <v>9</v>
      </c>
      <c r="B547" s="164" t="s">
        <v>69</v>
      </c>
      <c r="C547" s="165"/>
      <c r="D547" s="165"/>
      <c r="E547" s="165"/>
      <c r="F547" s="165"/>
      <c r="G547" s="165"/>
      <c r="H547" s="165"/>
      <c r="I547" s="165"/>
      <c r="J547" s="166"/>
      <c r="AB547" s="167" t="s">
        <v>10</v>
      </c>
      <c r="AC547" s="159" t="s">
        <v>2</v>
      </c>
      <c r="AD547" s="159" t="s">
        <v>3</v>
      </c>
      <c r="AE547" s="169" t="s">
        <v>4</v>
      </c>
      <c r="AF547" s="159" t="s">
        <v>5</v>
      </c>
      <c r="AG547" s="157" t="s">
        <v>6</v>
      </c>
      <c r="AH547" s="157" t="s">
        <v>7</v>
      </c>
      <c r="AI547" s="159" t="s">
        <v>8</v>
      </c>
    </row>
    <row r="548" spans="1:36" ht="15.75" customHeight="1" x14ac:dyDescent="0.25">
      <c r="A548" s="158"/>
      <c r="B548" s="39" t="s">
        <v>70</v>
      </c>
      <c r="C548" s="39" t="s">
        <v>71</v>
      </c>
      <c r="D548" s="39" t="s">
        <v>72</v>
      </c>
      <c r="E548" s="39" t="s">
        <v>73</v>
      </c>
      <c r="F548" s="39" t="s">
        <v>74</v>
      </c>
      <c r="G548" s="39" t="s">
        <v>75</v>
      </c>
      <c r="H548" s="39" t="s">
        <v>76</v>
      </c>
      <c r="I548" s="39" t="s">
        <v>77</v>
      </c>
      <c r="J548" s="39" t="s">
        <v>78</v>
      </c>
      <c r="AB548" s="168"/>
      <c r="AC548" s="158"/>
      <c r="AD548" s="158"/>
      <c r="AE548" s="158"/>
      <c r="AF548" s="158"/>
      <c r="AG548" s="158"/>
      <c r="AH548" s="158"/>
      <c r="AI548" s="158"/>
    </row>
    <row r="549" spans="1:36" ht="15.75" customHeight="1" x14ac:dyDescent="0.25">
      <c r="A549" s="39">
        <v>1801</v>
      </c>
      <c r="B549" s="40">
        <v>17</v>
      </c>
      <c r="C549" s="40"/>
      <c r="D549" s="40"/>
      <c r="E549" s="40"/>
      <c r="F549" s="40"/>
      <c r="G549" s="40"/>
      <c r="H549" s="40"/>
      <c r="I549" s="40"/>
      <c r="J549" s="40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  <c r="Z549" s="139"/>
      <c r="AA549" s="139"/>
      <c r="AB549" s="62"/>
      <c r="AC549" s="106"/>
      <c r="AD549" s="107"/>
      <c r="AE549" s="108"/>
      <c r="AF549" s="115"/>
      <c r="AG549" s="41">
        <f>B549</f>
        <v>17</v>
      </c>
      <c r="AH549" s="116"/>
      <c r="AI549" s="115"/>
    </row>
    <row r="550" spans="1:36" ht="15.75" customHeight="1" x14ac:dyDescent="0.25">
      <c r="A550" s="39">
        <v>1802</v>
      </c>
      <c r="B550" s="40"/>
      <c r="C550" s="40">
        <v>12</v>
      </c>
      <c r="D550" s="40"/>
      <c r="E550" s="40"/>
      <c r="F550" s="40"/>
      <c r="G550" s="40"/>
      <c r="H550" s="40"/>
      <c r="I550" s="40"/>
      <c r="J550" s="40"/>
      <c r="K550" s="139"/>
      <c r="L550" s="139"/>
      <c r="M550" s="139"/>
      <c r="N550" s="139"/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  <c r="Y550" s="139"/>
      <c r="Z550" s="139"/>
      <c r="AA550" s="139"/>
      <c r="AB550" s="62"/>
      <c r="AC550" s="109"/>
      <c r="AD550" s="46"/>
      <c r="AE550" s="110"/>
      <c r="AF550" s="42">
        <f>IF(C550=0,"",C550/B549)</f>
        <v>0.70588235294117652</v>
      </c>
      <c r="AG550" s="43">
        <v>12</v>
      </c>
      <c r="AH550" s="117">
        <f t="shared" ref="AH550:AH557" si="56">IF(AG550=0,"",AG550/AG549)</f>
        <v>0.70588235294117652</v>
      </c>
      <c r="AI550" s="117">
        <f t="shared" ref="AI550:AI557" si="57">IF(AG550=0,"",100%-AH550)</f>
        <v>0.29411764705882348</v>
      </c>
    </row>
    <row r="551" spans="1:36" ht="15.75" customHeight="1" x14ac:dyDescent="0.25">
      <c r="A551" s="39">
        <v>1901</v>
      </c>
      <c r="B551" s="40"/>
      <c r="C551" s="40"/>
      <c r="D551" s="40">
        <v>8</v>
      </c>
      <c r="E551" s="40"/>
      <c r="F551" s="40"/>
      <c r="G551" s="40"/>
      <c r="H551" s="40"/>
      <c r="I551" s="40"/>
      <c r="J551" s="40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  <c r="Z551" s="139"/>
      <c r="AA551" s="139"/>
      <c r="AB551" s="62"/>
      <c r="AC551" s="109"/>
      <c r="AD551" s="46"/>
      <c r="AE551" s="110"/>
      <c r="AF551" s="42">
        <f>IF(D551=0,"",D551/C550)</f>
        <v>0.66666666666666663</v>
      </c>
      <c r="AG551" s="43">
        <v>10</v>
      </c>
      <c r="AH551" s="117">
        <f t="shared" si="56"/>
        <v>0.83333333333333337</v>
      </c>
      <c r="AI551" s="117">
        <f t="shared" si="57"/>
        <v>0.16666666666666663</v>
      </c>
      <c r="AJ551" s="8">
        <f>AG551/AG549</f>
        <v>0.58823529411764708</v>
      </c>
    </row>
    <row r="552" spans="1:36" ht="15.75" customHeight="1" x14ac:dyDescent="0.25">
      <c r="A552" s="39">
        <v>1902</v>
      </c>
      <c r="B552" s="40"/>
      <c r="C552" s="40"/>
      <c r="D552" s="40"/>
      <c r="E552" s="40">
        <v>8</v>
      </c>
      <c r="F552" s="40"/>
      <c r="G552" s="40"/>
      <c r="H552" s="40"/>
      <c r="I552" s="40"/>
      <c r="J552" s="40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  <c r="W552" s="139"/>
      <c r="X552" s="139"/>
      <c r="Y552" s="139"/>
      <c r="Z552" s="139"/>
      <c r="AA552" s="139"/>
      <c r="AB552" s="62"/>
      <c r="AC552" s="109"/>
      <c r="AD552" s="46"/>
      <c r="AE552" s="110"/>
      <c r="AF552" s="42">
        <f>IF(E552=0,"",E552/D551)</f>
        <v>1</v>
      </c>
      <c r="AG552" s="43">
        <v>10</v>
      </c>
      <c r="AH552" s="117">
        <f t="shared" si="56"/>
        <v>1</v>
      </c>
      <c r="AI552" s="117">
        <f t="shared" si="57"/>
        <v>0</v>
      </c>
    </row>
    <row r="553" spans="1:36" ht="15.75" customHeight="1" x14ac:dyDescent="0.25">
      <c r="A553" s="39">
        <v>2001</v>
      </c>
      <c r="B553" s="40"/>
      <c r="C553" s="40"/>
      <c r="D553" s="40"/>
      <c r="E553" s="40"/>
      <c r="F553" s="40">
        <v>8</v>
      </c>
      <c r="G553" s="40"/>
      <c r="H553" s="40"/>
      <c r="I553" s="40"/>
      <c r="J553" s="40"/>
      <c r="K553" s="139"/>
      <c r="L553" s="139"/>
      <c r="M553" s="139"/>
      <c r="N553" s="139"/>
      <c r="O553" s="139"/>
      <c r="P553" s="139"/>
      <c r="Q553" s="139"/>
      <c r="R553" s="139"/>
      <c r="S553" s="139"/>
      <c r="T553" s="139"/>
      <c r="U553" s="139"/>
      <c r="V553" s="139"/>
      <c r="W553" s="139"/>
      <c r="X553" s="139"/>
      <c r="Y553" s="139"/>
      <c r="Z553" s="139"/>
      <c r="AA553" s="139"/>
      <c r="AB553" s="62"/>
      <c r="AC553" s="109"/>
      <c r="AD553" s="46"/>
      <c r="AE553" s="110"/>
      <c r="AF553" s="42">
        <f>IF(F553=0,"",F553/E552)</f>
        <v>1</v>
      </c>
      <c r="AG553" s="43">
        <v>10</v>
      </c>
      <c r="AH553" s="117">
        <f t="shared" si="56"/>
        <v>1</v>
      </c>
      <c r="AI553" s="117">
        <f t="shared" si="57"/>
        <v>0</v>
      </c>
    </row>
    <row r="554" spans="1:36" ht="15.75" customHeight="1" x14ac:dyDescent="0.25">
      <c r="A554" s="39">
        <v>2002</v>
      </c>
      <c r="B554" s="40"/>
      <c r="C554" s="40"/>
      <c r="D554" s="40"/>
      <c r="E554" s="40"/>
      <c r="F554" s="40"/>
      <c r="G554" s="40">
        <v>7</v>
      </c>
      <c r="H554" s="40"/>
      <c r="I554" s="40"/>
      <c r="J554" s="40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  <c r="W554" s="139"/>
      <c r="X554" s="139"/>
      <c r="Y554" s="139"/>
      <c r="Z554" s="139"/>
      <c r="AA554" s="139"/>
      <c r="AB554" s="62"/>
      <c r="AC554" s="109"/>
      <c r="AD554" s="46"/>
      <c r="AE554" s="110"/>
      <c r="AF554" s="42">
        <f>IF(G554=0,"",G554/F553)</f>
        <v>0.875</v>
      </c>
      <c r="AG554" s="43">
        <v>10</v>
      </c>
      <c r="AH554" s="117">
        <f t="shared" si="56"/>
        <v>1</v>
      </c>
      <c r="AI554" s="117">
        <f t="shared" si="57"/>
        <v>0</v>
      </c>
    </row>
    <row r="555" spans="1:36" ht="15.75" customHeight="1" x14ac:dyDescent="0.25">
      <c r="A555" s="39">
        <v>2101</v>
      </c>
      <c r="B555" s="40"/>
      <c r="C555" s="40"/>
      <c r="D555" s="40"/>
      <c r="E555" s="40"/>
      <c r="F555" s="40"/>
      <c r="G555" s="40"/>
      <c r="H555" s="40">
        <v>7</v>
      </c>
      <c r="I555" s="40"/>
      <c r="J555" s="40"/>
      <c r="K555" s="139"/>
      <c r="L555" s="139"/>
      <c r="M555" s="139"/>
      <c r="N555" s="139"/>
      <c r="O555" s="139"/>
      <c r="P555" s="139"/>
      <c r="Q555" s="139"/>
      <c r="R555" s="139"/>
      <c r="S555" s="139"/>
      <c r="T555" s="139"/>
      <c r="U555" s="139"/>
      <c r="V555" s="139"/>
      <c r="W555" s="139"/>
      <c r="X555" s="139"/>
      <c r="Y555" s="139"/>
      <c r="Z555" s="139"/>
      <c r="AA555" s="139"/>
      <c r="AB555" s="62"/>
      <c r="AC555" s="109"/>
      <c r="AD555" s="46"/>
      <c r="AE555" s="110"/>
      <c r="AF555" s="42">
        <f>IF(H555=0,"",H555/G554)</f>
        <v>1</v>
      </c>
      <c r="AG555" s="43">
        <v>10</v>
      </c>
      <c r="AH555" s="117">
        <f t="shared" si="56"/>
        <v>1</v>
      </c>
      <c r="AI555" s="117">
        <f t="shared" si="57"/>
        <v>0</v>
      </c>
    </row>
    <row r="556" spans="1:36" ht="15.75" customHeight="1" x14ac:dyDescent="0.25">
      <c r="A556" s="39">
        <v>2102</v>
      </c>
      <c r="B556" s="40"/>
      <c r="C556" s="40"/>
      <c r="D556" s="40"/>
      <c r="E556" s="40"/>
      <c r="F556" s="40"/>
      <c r="G556" s="40"/>
      <c r="H556" s="40"/>
      <c r="I556" s="40">
        <v>7</v>
      </c>
      <c r="J556" s="40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  <c r="W556" s="139"/>
      <c r="X556" s="139"/>
      <c r="Y556" s="139"/>
      <c r="Z556" s="139"/>
      <c r="AA556" s="139"/>
      <c r="AB556" s="62"/>
      <c r="AC556" s="109"/>
      <c r="AD556" s="46"/>
      <c r="AE556" s="110"/>
      <c r="AF556" s="42">
        <f>IF(I556=0,"",I556/H555)</f>
        <v>1</v>
      </c>
      <c r="AG556" s="43">
        <v>9</v>
      </c>
      <c r="AH556" s="117">
        <f t="shared" si="56"/>
        <v>0.9</v>
      </c>
      <c r="AI556" s="117">
        <f t="shared" si="57"/>
        <v>9.9999999999999978E-2</v>
      </c>
    </row>
    <row r="557" spans="1:36" ht="15.75" customHeight="1" x14ac:dyDescent="0.25">
      <c r="A557" s="39">
        <v>2201</v>
      </c>
      <c r="B557" s="40"/>
      <c r="C557" s="40"/>
      <c r="D557" s="40"/>
      <c r="E557" s="40"/>
      <c r="F557" s="40"/>
      <c r="G557" s="40"/>
      <c r="H557" s="40"/>
      <c r="I557" s="40"/>
      <c r="J557" s="40">
        <v>6</v>
      </c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  <c r="Y557" s="139"/>
      <c r="Z557" s="139"/>
      <c r="AA557" s="139"/>
      <c r="AB557" s="62">
        <v>6</v>
      </c>
      <c r="AC557" s="109"/>
      <c r="AD557" s="46"/>
      <c r="AE557" s="110"/>
      <c r="AF557" s="45">
        <f>IF(J557=0,"",J557/I556)</f>
        <v>0.8571428571428571</v>
      </c>
      <c r="AG557" s="43">
        <v>8</v>
      </c>
      <c r="AH557" s="45">
        <f t="shared" si="56"/>
        <v>0.88888888888888884</v>
      </c>
      <c r="AI557" s="45">
        <f t="shared" si="57"/>
        <v>0.11111111111111116</v>
      </c>
    </row>
    <row r="558" spans="1:36" ht="15.75" customHeight="1" x14ac:dyDescent="0.25">
      <c r="A558" s="39">
        <v>2202</v>
      </c>
      <c r="B558" s="40"/>
      <c r="C558" s="40"/>
      <c r="D558" s="40"/>
      <c r="E558" s="40"/>
      <c r="F558" s="40"/>
      <c r="G558" s="40"/>
      <c r="H558" s="40"/>
      <c r="I558" s="40"/>
      <c r="J558" s="40">
        <v>1</v>
      </c>
      <c r="K558" s="139"/>
      <c r="L558" s="139"/>
      <c r="M558" s="139"/>
      <c r="N558" s="139"/>
      <c r="O558" s="139"/>
      <c r="P558" s="139"/>
      <c r="Q558" s="139"/>
      <c r="R558" s="139"/>
      <c r="S558" s="139"/>
      <c r="T558" s="139"/>
      <c r="U558" s="139"/>
      <c r="V558" s="139"/>
      <c r="W558" s="139"/>
      <c r="X558" s="139"/>
      <c r="Y558" s="139"/>
      <c r="Z558" s="139"/>
      <c r="AA558" s="139"/>
      <c r="AB558" s="62">
        <v>1</v>
      </c>
      <c r="AC558" s="109"/>
      <c r="AD558" s="46"/>
      <c r="AE558" s="111"/>
      <c r="AF558" s="46"/>
      <c r="AG558" s="43">
        <v>1</v>
      </c>
      <c r="AH558" s="46"/>
      <c r="AI558" s="118"/>
    </row>
    <row r="559" spans="1:36" ht="15.75" customHeight="1" x14ac:dyDescent="0.25">
      <c r="A559" s="39">
        <v>2301</v>
      </c>
      <c r="B559" s="40"/>
      <c r="C559" s="40"/>
      <c r="D559" s="40"/>
      <c r="E559" s="40"/>
      <c r="F559" s="40"/>
      <c r="G559" s="40"/>
      <c r="H559" s="40"/>
      <c r="I559" s="40"/>
      <c r="J559" s="40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  <c r="W559" s="139"/>
      <c r="X559" s="139"/>
      <c r="Y559" s="139"/>
      <c r="Z559" s="139"/>
      <c r="AA559" s="139"/>
      <c r="AB559" s="62"/>
      <c r="AC559" s="109"/>
      <c r="AD559" s="46"/>
      <c r="AE559" s="111"/>
      <c r="AF559" s="119"/>
      <c r="AG559" s="47"/>
      <c r="AH559" s="120"/>
      <c r="AI559" s="119"/>
    </row>
    <row r="560" spans="1:36" ht="15.75" customHeight="1" x14ac:dyDescent="0.25">
      <c r="A560" s="39">
        <v>2302</v>
      </c>
      <c r="B560" s="40"/>
      <c r="C560" s="40"/>
      <c r="D560" s="40"/>
      <c r="E560" s="40"/>
      <c r="F560" s="40"/>
      <c r="G560" s="40"/>
      <c r="H560" s="40"/>
      <c r="I560" s="40"/>
      <c r="J560" s="40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  <c r="W560" s="139"/>
      <c r="X560" s="139"/>
      <c r="Y560" s="139"/>
      <c r="Z560" s="139"/>
      <c r="AA560" s="139"/>
      <c r="AB560" s="62"/>
      <c r="AC560" s="109"/>
      <c r="AD560" s="46"/>
      <c r="AE560" s="111"/>
      <c r="AF560" s="119"/>
      <c r="AG560" s="47"/>
      <c r="AH560" s="120"/>
      <c r="AI560" s="119"/>
    </row>
    <row r="561" spans="1:39" ht="15.75" customHeight="1" x14ac:dyDescent="0.25">
      <c r="A561" s="39">
        <v>2401</v>
      </c>
      <c r="B561" s="40"/>
      <c r="C561" s="40"/>
      <c r="D561" s="40"/>
      <c r="E561" s="40"/>
      <c r="F561" s="40"/>
      <c r="G561" s="40"/>
      <c r="H561" s="40"/>
      <c r="I561" s="40"/>
      <c r="J561" s="40"/>
      <c r="K561" s="139"/>
      <c r="L561" s="139"/>
      <c r="M561" s="139"/>
      <c r="N561" s="139"/>
      <c r="O561" s="139"/>
      <c r="P561" s="139"/>
      <c r="Q561" s="139"/>
      <c r="R561" s="139"/>
      <c r="S561" s="139"/>
      <c r="T561" s="139"/>
      <c r="U561" s="139"/>
      <c r="V561" s="139"/>
      <c r="W561" s="139"/>
      <c r="X561" s="139"/>
      <c r="Y561" s="139"/>
      <c r="Z561" s="139"/>
      <c r="AA561" s="139"/>
      <c r="AB561" s="62"/>
      <c r="AC561" s="109"/>
      <c r="AD561" s="46"/>
      <c r="AE561" s="111"/>
      <c r="AF561" s="119"/>
      <c r="AG561" s="47"/>
      <c r="AH561" s="120"/>
      <c r="AI561" s="119"/>
    </row>
    <row r="562" spans="1:39" ht="15.75" customHeight="1" x14ac:dyDescent="0.25">
      <c r="A562" s="39">
        <v>2402</v>
      </c>
      <c r="B562" s="40"/>
      <c r="C562" s="40"/>
      <c r="D562" s="40"/>
      <c r="E562" s="40"/>
      <c r="F562" s="40"/>
      <c r="G562" s="40"/>
      <c r="H562" s="40"/>
      <c r="I562" s="40"/>
      <c r="J562" s="40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  <c r="W562" s="139"/>
      <c r="X562" s="139"/>
      <c r="Y562" s="139"/>
      <c r="Z562" s="139"/>
      <c r="AA562" s="139"/>
      <c r="AB562" s="62"/>
      <c r="AC562" s="109"/>
      <c r="AD562" s="46"/>
      <c r="AE562" s="111"/>
      <c r="AF562" s="46"/>
      <c r="AG562" s="111"/>
      <c r="AH562" s="121"/>
      <c r="AI562" s="119"/>
    </row>
    <row r="563" spans="1:39" ht="15.75" customHeight="1" x14ac:dyDescent="0.25">
      <c r="A563" s="39">
        <v>2501</v>
      </c>
      <c r="B563" s="40"/>
      <c r="C563" s="40"/>
      <c r="D563" s="40"/>
      <c r="E563" s="40"/>
      <c r="F563" s="40"/>
      <c r="G563" s="40"/>
      <c r="H563" s="40"/>
      <c r="I563" s="40"/>
      <c r="J563" s="40"/>
      <c r="K563" s="139"/>
      <c r="L563" s="139"/>
      <c r="M563" s="139"/>
      <c r="N563" s="139"/>
      <c r="O563" s="139"/>
      <c r="P563" s="139"/>
      <c r="Q563" s="139"/>
      <c r="R563" s="139"/>
      <c r="S563" s="139"/>
      <c r="T563" s="139"/>
      <c r="U563" s="139"/>
      <c r="V563" s="139"/>
      <c r="W563" s="139"/>
      <c r="X563" s="139"/>
      <c r="Y563" s="139"/>
      <c r="Z563" s="139"/>
      <c r="AA563" s="139"/>
      <c r="AB563" s="62"/>
      <c r="AC563" s="109"/>
      <c r="AD563" s="46"/>
      <c r="AE563" s="111"/>
      <c r="AF563" s="122" t="s">
        <v>53</v>
      </c>
      <c r="AG563" s="123">
        <v>7</v>
      </c>
      <c r="AH563" s="124">
        <f>IF(SUM(AB555:AB559)=0,"",SUM(AB555:AB559))</f>
        <v>7</v>
      </c>
      <c r="AI563" s="125" t="s">
        <v>10</v>
      </c>
    </row>
    <row r="564" spans="1:39" ht="15.75" customHeight="1" x14ac:dyDescent="0.25">
      <c r="A564" s="39">
        <v>2502</v>
      </c>
      <c r="B564" s="40"/>
      <c r="C564" s="40"/>
      <c r="D564" s="40"/>
      <c r="E564" s="40"/>
      <c r="F564" s="40"/>
      <c r="G564" s="40"/>
      <c r="H564" s="40"/>
      <c r="I564" s="40"/>
      <c r="J564" s="40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  <c r="Y564" s="139"/>
      <c r="Z564" s="139"/>
      <c r="AA564" s="139"/>
      <c r="AB564" s="62"/>
      <c r="AC564" s="109"/>
      <c r="AD564" s="46"/>
      <c r="AE564" s="111"/>
      <c r="AF564" s="126" t="s">
        <v>54</v>
      </c>
      <c r="AG564" s="53">
        <f>IF(AG563/B549=0,"",AG563/B549)</f>
        <v>0.41176470588235292</v>
      </c>
      <c r="AH564" s="127">
        <f>IF(AG563/AH563=0,"",AG563/AH563)</f>
        <v>1</v>
      </c>
      <c r="AI564" s="128" t="s">
        <v>55</v>
      </c>
    </row>
    <row r="565" spans="1:39" ht="15.75" customHeight="1" x14ac:dyDescent="0.25">
      <c r="A565" s="39">
        <v>2601</v>
      </c>
      <c r="B565" s="40"/>
      <c r="C565" s="40"/>
      <c r="D565" s="40"/>
      <c r="E565" s="40"/>
      <c r="F565" s="40"/>
      <c r="G565" s="40"/>
      <c r="H565" s="40"/>
      <c r="I565" s="40"/>
      <c r="J565" s="40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  <c r="W565" s="139"/>
      <c r="X565" s="139"/>
      <c r="Y565" s="139"/>
      <c r="Z565" s="139"/>
      <c r="AA565" s="139"/>
      <c r="AB565" s="62"/>
      <c r="AC565" s="112"/>
      <c r="AD565" s="113"/>
      <c r="AE565" s="114"/>
      <c r="AF565" s="83"/>
      <c r="AG565" s="129"/>
      <c r="AH565" s="129"/>
      <c r="AI565" s="130"/>
    </row>
    <row r="566" spans="1:39" ht="18" customHeight="1" x14ac:dyDescent="0.25">
      <c r="A566" s="24"/>
      <c r="B566" s="160" t="s">
        <v>79</v>
      </c>
      <c r="C566" s="160"/>
      <c r="D566" s="160"/>
      <c r="E566" s="160"/>
      <c r="F566" s="160"/>
      <c r="G566" s="160"/>
      <c r="H566" s="160"/>
      <c r="I566" s="160"/>
      <c r="J566" s="160"/>
      <c r="AB566" s="59">
        <f>SUM(AB549:AB562)</f>
        <v>7</v>
      </c>
      <c r="AC566" s="60">
        <f>IF(AB557=0,"",AB557/B549)</f>
        <v>0.35294117647058826</v>
      </c>
      <c r="AD566" s="60">
        <f>IF(AB566=0,"",AB566/B549)</f>
        <v>0.41176470588235292</v>
      </c>
      <c r="AE566" s="60">
        <f>IF(AB557=0,"",AD566-AC566)</f>
        <v>5.8823529411764663E-2</v>
      </c>
      <c r="AF566" s="2"/>
      <c r="AG566" s="1"/>
      <c r="AH566" s="27"/>
      <c r="AI566" s="2"/>
    </row>
    <row r="567" spans="1:39" ht="12.75" customHeight="1" x14ac:dyDescent="0.2">
      <c r="AC567" s="2"/>
      <c r="AD567" s="2"/>
      <c r="AF567" s="2"/>
    </row>
    <row r="568" spans="1:39" ht="12.75" customHeight="1" x14ac:dyDescent="0.2">
      <c r="AC568" s="2"/>
      <c r="AD568" s="2"/>
      <c r="AF568" s="2"/>
    </row>
    <row r="569" spans="1:39" ht="26.25" customHeight="1" x14ac:dyDescent="0.4">
      <c r="B569" s="161" t="s">
        <v>68</v>
      </c>
      <c r="C569" s="162"/>
      <c r="D569" s="162"/>
      <c r="E569" s="162"/>
      <c r="F569" s="162"/>
      <c r="G569" s="162"/>
      <c r="H569" s="162"/>
      <c r="I569" s="162"/>
      <c r="J569" s="162"/>
      <c r="AB569" s="103" t="s">
        <v>86</v>
      </c>
      <c r="AC569" s="2"/>
      <c r="AD569" s="2"/>
      <c r="AE569" s="1"/>
      <c r="AF569" s="2"/>
      <c r="AG569" s="1"/>
      <c r="AH569" s="1"/>
      <c r="AI569" s="1"/>
      <c r="AM569" s="88">
        <f>AVERAGE(AC566,AC588)</f>
        <v>0.38647058823529412</v>
      </c>
    </row>
    <row r="570" spans="1:39" ht="20.25" customHeight="1" x14ac:dyDescent="0.2">
      <c r="A570" s="163" t="s">
        <v>9</v>
      </c>
      <c r="B570" s="164" t="s">
        <v>69</v>
      </c>
      <c r="C570" s="165"/>
      <c r="D570" s="165"/>
      <c r="E570" s="165"/>
      <c r="F570" s="165"/>
      <c r="G570" s="165"/>
      <c r="H570" s="165"/>
      <c r="I570" s="165"/>
      <c r="J570" s="166"/>
      <c r="AB570" s="167" t="s">
        <v>10</v>
      </c>
      <c r="AC570" s="159" t="s">
        <v>2</v>
      </c>
      <c r="AD570" s="159" t="s">
        <v>3</v>
      </c>
      <c r="AE570" s="169" t="s">
        <v>4</v>
      </c>
      <c r="AF570" s="159" t="s">
        <v>5</v>
      </c>
      <c r="AG570" s="157" t="s">
        <v>6</v>
      </c>
      <c r="AH570" s="157" t="s">
        <v>7</v>
      </c>
      <c r="AI570" s="159" t="s">
        <v>8</v>
      </c>
    </row>
    <row r="571" spans="1:39" ht="15.75" customHeight="1" x14ac:dyDescent="0.25">
      <c r="A571" s="158"/>
      <c r="B571" s="39" t="s">
        <v>70</v>
      </c>
      <c r="C571" s="39" t="s">
        <v>71</v>
      </c>
      <c r="D571" s="39" t="s">
        <v>72</v>
      </c>
      <c r="E571" s="39" t="s">
        <v>73</v>
      </c>
      <c r="F571" s="39" t="s">
        <v>74</v>
      </c>
      <c r="G571" s="39" t="s">
        <v>75</v>
      </c>
      <c r="H571" s="39" t="s">
        <v>76</v>
      </c>
      <c r="I571" s="39" t="s">
        <v>77</v>
      </c>
      <c r="J571" s="39" t="s">
        <v>78</v>
      </c>
      <c r="AB571" s="168"/>
      <c r="AC571" s="158"/>
      <c r="AD571" s="158"/>
      <c r="AE571" s="158"/>
      <c r="AF571" s="158"/>
      <c r="AG571" s="158"/>
      <c r="AH571" s="158"/>
      <c r="AI571" s="158"/>
    </row>
    <row r="572" spans="1:39" ht="15.75" customHeight="1" x14ac:dyDescent="0.25">
      <c r="A572" s="39">
        <v>1802</v>
      </c>
      <c r="B572" s="40">
        <v>50</v>
      </c>
      <c r="C572" s="40"/>
      <c r="D572" s="40"/>
      <c r="E572" s="40"/>
      <c r="F572" s="40"/>
      <c r="G572" s="40"/>
      <c r="H572" s="40"/>
      <c r="I572" s="40"/>
      <c r="J572" s="40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  <c r="W572" s="139"/>
      <c r="X572" s="139"/>
      <c r="Y572" s="139"/>
      <c r="Z572" s="139"/>
      <c r="AA572" s="139"/>
      <c r="AB572" s="62"/>
      <c r="AC572" s="106"/>
      <c r="AD572" s="107"/>
      <c r="AE572" s="108"/>
      <c r="AF572" s="115"/>
      <c r="AG572" s="41">
        <f>B572</f>
        <v>50</v>
      </c>
      <c r="AH572" s="116"/>
      <c r="AI572" s="115"/>
    </row>
    <row r="573" spans="1:39" ht="15.75" customHeight="1" x14ac:dyDescent="0.25">
      <c r="A573" s="39">
        <v>1901</v>
      </c>
      <c r="B573" s="40"/>
      <c r="C573" s="40">
        <v>38</v>
      </c>
      <c r="D573" s="40"/>
      <c r="E573" s="40"/>
      <c r="F573" s="40"/>
      <c r="G573" s="40"/>
      <c r="H573" s="40"/>
      <c r="I573" s="40"/>
      <c r="J573" s="40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  <c r="Y573" s="139"/>
      <c r="Z573" s="139"/>
      <c r="AA573" s="139"/>
      <c r="AB573" s="62"/>
      <c r="AC573" s="109"/>
      <c r="AD573" s="46"/>
      <c r="AE573" s="110"/>
      <c r="AF573" s="42">
        <f>IF(C573=0,"",C573/B572)</f>
        <v>0.76</v>
      </c>
      <c r="AG573" s="43">
        <v>38</v>
      </c>
      <c r="AH573" s="117">
        <f t="shared" ref="AH573:AH580" si="58">IF(AG573=0,"",AG573/AG572)</f>
        <v>0.76</v>
      </c>
      <c r="AI573" s="117">
        <f t="shared" ref="AI573:AI580" si="59">IF(AG573=0,"",100%-AH573)</f>
        <v>0.24</v>
      </c>
    </row>
    <row r="574" spans="1:39" ht="15.75" customHeight="1" x14ac:dyDescent="0.25">
      <c r="A574" s="39">
        <v>1902</v>
      </c>
      <c r="B574" s="40"/>
      <c r="C574" s="40"/>
      <c r="D574" s="40">
        <v>28</v>
      </c>
      <c r="E574" s="40"/>
      <c r="F574" s="40"/>
      <c r="G574" s="40"/>
      <c r="H574" s="40"/>
      <c r="I574" s="40"/>
      <c r="J574" s="40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  <c r="W574" s="139"/>
      <c r="X574" s="139"/>
      <c r="Y574" s="139"/>
      <c r="Z574" s="139"/>
      <c r="AA574" s="139"/>
      <c r="AB574" s="62"/>
      <c r="AC574" s="109"/>
      <c r="AD574" s="46"/>
      <c r="AE574" s="110"/>
      <c r="AF574" s="42">
        <f>IF(D574=0,"",D574/C573)</f>
        <v>0.73684210526315785</v>
      </c>
      <c r="AG574" s="43">
        <v>30</v>
      </c>
      <c r="AH574" s="117">
        <f t="shared" si="58"/>
        <v>0.78947368421052633</v>
      </c>
      <c r="AI574" s="117">
        <f t="shared" si="59"/>
        <v>0.21052631578947367</v>
      </c>
      <c r="AJ574" s="8">
        <f>AG574/AG572</f>
        <v>0.6</v>
      </c>
    </row>
    <row r="575" spans="1:39" ht="15.75" customHeight="1" x14ac:dyDescent="0.25">
      <c r="A575" s="39">
        <v>2001</v>
      </c>
      <c r="B575" s="40"/>
      <c r="C575" s="40"/>
      <c r="D575" s="40"/>
      <c r="E575" s="40">
        <v>28</v>
      </c>
      <c r="F575" s="40"/>
      <c r="G575" s="40"/>
      <c r="H575" s="40"/>
      <c r="I575" s="40"/>
      <c r="J575" s="40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  <c r="W575" s="139"/>
      <c r="X575" s="139"/>
      <c r="Y575" s="139"/>
      <c r="Z575" s="139"/>
      <c r="AA575" s="139"/>
      <c r="AB575" s="62"/>
      <c r="AC575" s="109"/>
      <c r="AD575" s="46"/>
      <c r="AE575" s="110"/>
      <c r="AF575" s="42">
        <f>IF(E575=0,"",E575/D574)</f>
        <v>1</v>
      </c>
      <c r="AG575" s="43">
        <v>30</v>
      </c>
      <c r="AH575" s="117">
        <f t="shared" si="58"/>
        <v>1</v>
      </c>
      <c r="AI575" s="117">
        <f t="shared" si="59"/>
        <v>0</v>
      </c>
    </row>
    <row r="576" spans="1:39" ht="15.75" customHeight="1" x14ac:dyDescent="0.25">
      <c r="A576" s="39">
        <v>2002</v>
      </c>
      <c r="B576" s="40"/>
      <c r="C576" s="40"/>
      <c r="D576" s="40"/>
      <c r="E576" s="40"/>
      <c r="F576" s="40">
        <v>28</v>
      </c>
      <c r="G576" s="40"/>
      <c r="H576" s="40"/>
      <c r="I576" s="40"/>
      <c r="J576" s="40"/>
      <c r="K576" s="139"/>
      <c r="L576" s="139"/>
      <c r="M576" s="139"/>
      <c r="N576" s="139"/>
      <c r="O576" s="139"/>
      <c r="P576" s="139"/>
      <c r="Q576" s="139"/>
      <c r="R576" s="139"/>
      <c r="S576" s="139"/>
      <c r="T576" s="139"/>
      <c r="U576" s="139"/>
      <c r="V576" s="139"/>
      <c r="W576" s="139"/>
      <c r="X576" s="139"/>
      <c r="Y576" s="139"/>
      <c r="Z576" s="139"/>
      <c r="AA576" s="139"/>
      <c r="AB576" s="62"/>
      <c r="AC576" s="109"/>
      <c r="AD576" s="46"/>
      <c r="AE576" s="110"/>
      <c r="AF576" s="42">
        <f>IF(F576=0,"",F576/E575)</f>
        <v>1</v>
      </c>
      <c r="AG576" s="43">
        <v>30</v>
      </c>
      <c r="AH576" s="117">
        <f t="shared" si="58"/>
        <v>1</v>
      </c>
      <c r="AI576" s="117">
        <f t="shared" si="59"/>
        <v>0</v>
      </c>
    </row>
    <row r="577" spans="1:35" ht="15.75" customHeight="1" x14ac:dyDescent="0.25">
      <c r="A577" s="39">
        <v>2101</v>
      </c>
      <c r="B577" s="40"/>
      <c r="C577" s="40"/>
      <c r="D577" s="40"/>
      <c r="E577" s="40"/>
      <c r="F577" s="40"/>
      <c r="G577" s="40">
        <v>27</v>
      </c>
      <c r="H577" s="40"/>
      <c r="I577" s="40"/>
      <c r="J577" s="40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  <c r="W577" s="139"/>
      <c r="X577" s="139"/>
      <c r="Y577" s="139"/>
      <c r="Z577" s="139"/>
      <c r="AA577" s="139"/>
      <c r="AB577" s="62"/>
      <c r="AC577" s="109"/>
      <c r="AD577" s="46"/>
      <c r="AE577" s="110"/>
      <c r="AF577" s="42">
        <f>IF(G577=0,"",G577/F576)</f>
        <v>0.9642857142857143</v>
      </c>
      <c r="AG577" s="43">
        <v>30</v>
      </c>
      <c r="AH577" s="117">
        <f t="shared" si="58"/>
        <v>1</v>
      </c>
      <c r="AI577" s="117">
        <f t="shared" si="59"/>
        <v>0</v>
      </c>
    </row>
    <row r="578" spans="1:35" ht="15.75" customHeight="1" x14ac:dyDescent="0.25">
      <c r="A578" s="39">
        <v>2102</v>
      </c>
      <c r="B578" s="40"/>
      <c r="C578" s="40"/>
      <c r="D578" s="40"/>
      <c r="E578" s="40"/>
      <c r="F578" s="40"/>
      <c r="G578" s="40"/>
      <c r="H578" s="40">
        <v>27</v>
      </c>
      <c r="I578" s="40"/>
      <c r="J578" s="40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  <c r="W578" s="139"/>
      <c r="X578" s="139"/>
      <c r="Y578" s="139"/>
      <c r="Z578" s="139"/>
      <c r="AA578" s="139"/>
      <c r="AB578" s="62"/>
      <c r="AC578" s="109"/>
      <c r="AD578" s="46"/>
      <c r="AE578" s="110"/>
      <c r="AF578" s="42">
        <f>IF(H578=0,"",H578/G577)</f>
        <v>1</v>
      </c>
      <c r="AG578" s="43">
        <v>30</v>
      </c>
      <c r="AH578" s="117">
        <f t="shared" si="58"/>
        <v>1</v>
      </c>
      <c r="AI578" s="117">
        <f t="shared" si="59"/>
        <v>0</v>
      </c>
    </row>
    <row r="579" spans="1:35" ht="15.75" customHeight="1" x14ac:dyDescent="0.25">
      <c r="A579" s="39">
        <v>2201</v>
      </c>
      <c r="B579" s="40"/>
      <c r="C579" s="40"/>
      <c r="D579" s="40"/>
      <c r="E579" s="40"/>
      <c r="F579" s="40"/>
      <c r="G579" s="40"/>
      <c r="H579" s="40"/>
      <c r="I579" s="40">
        <v>26</v>
      </c>
      <c r="J579" s="40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  <c r="W579" s="139"/>
      <c r="X579" s="139"/>
      <c r="Y579" s="139"/>
      <c r="Z579" s="139"/>
      <c r="AA579" s="139"/>
      <c r="AB579" s="62"/>
      <c r="AC579" s="109"/>
      <c r="AD579" s="46"/>
      <c r="AE579" s="110"/>
      <c r="AF579" s="42">
        <f>IF(I579=0,"",I579/H578)</f>
        <v>0.96296296296296291</v>
      </c>
      <c r="AG579" s="43">
        <v>27</v>
      </c>
      <c r="AH579" s="117">
        <f t="shared" si="58"/>
        <v>0.9</v>
      </c>
      <c r="AI579" s="117">
        <f t="shared" si="59"/>
        <v>9.9999999999999978E-2</v>
      </c>
    </row>
    <row r="580" spans="1:35" ht="15.75" customHeight="1" x14ac:dyDescent="0.25">
      <c r="A580" s="39">
        <v>2202</v>
      </c>
      <c r="B580" s="40"/>
      <c r="C580" s="40"/>
      <c r="D580" s="40"/>
      <c r="E580" s="40"/>
      <c r="F580" s="40"/>
      <c r="G580" s="40"/>
      <c r="H580" s="40"/>
      <c r="I580" s="40"/>
      <c r="J580" s="40">
        <v>23</v>
      </c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  <c r="W580" s="139"/>
      <c r="X580" s="139"/>
      <c r="Y580" s="139"/>
      <c r="Z580" s="139"/>
      <c r="AA580" s="139"/>
      <c r="AB580" s="62">
        <v>21</v>
      </c>
      <c r="AC580" s="109"/>
      <c r="AD580" s="46"/>
      <c r="AE580" s="110"/>
      <c r="AF580" s="45">
        <f>IF(J580=0,"",J580/I579)</f>
        <v>0.88461538461538458</v>
      </c>
      <c r="AG580" s="43">
        <v>24</v>
      </c>
      <c r="AH580" s="45">
        <f t="shared" si="58"/>
        <v>0.88888888888888884</v>
      </c>
      <c r="AI580" s="45">
        <f t="shared" si="59"/>
        <v>0.11111111111111116</v>
      </c>
    </row>
    <row r="581" spans="1:35" ht="15.75" customHeight="1" x14ac:dyDescent="0.25">
      <c r="A581" s="39">
        <v>2301</v>
      </c>
      <c r="B581" s="40"/>
      <c r="C581" s="40"/>
      <c r="D581" s="40"/>
      <c r="E581" s="40"/>
      <c r="F581" s="40"/>
      <c r="G581" s="40"/>
      <c r="H581" s="40"/>
      <c r="I581" s="40"/>
      <c r="J581" s="40">
        <v>2</v>
      </c>
      <c r="K581" s="139"/>
      <c r="L581" s="139"/>
      <c r="M581" s="139"/>
      <c r="N581" s="139"/>
      <c r="O581" s="139"/>
      <c r="P581" s="139"/>
      <c r="Q581" s="139"/>
      <c r="R581" s="139"/>
      <c r="S581" s="139"/>
      <c r="T581" s="139"/>
      <c r="U581" s="139"/>
      <c r="V581" s="139"/>
      <c r="W581" s="139"/>
      <c r="X581" s="139"/>
      <c r="Y581" s="139"/>
      <c r="Z581" s="139"/>
      <c r="AA581" s="139"/>
      <c r="AB581" s="62">
        <v>1</v>
      </c>
      <c r="AC581" s="109"/>
      <c r="AD581" s="46"/>
      <c r="AE581" s="111"/>
      <c r="AF581" s="46"/>
      <c r="AG581" s="43">
        <v>3</v>
      </c>
      <c r="AH581" s="46"/>
      <c r="AI581" s="118"/>
    </row>
    <row r="582" spans="1:35" ht="15.75" customHeight="1" x14ac:dyDescent="0.25">
      <c r="A582" s="39">
        <v>2302</v>
      </c>
      <c r="B582" s="40"/>
      <c r="C582" s="40"/>
      <c r="D582" s="40"/>
      <c r="E582" s="40"/>
      <c r="F582" s="40"/>
      <c r="G582" s="40"/>
      <c r="H582" s="40"/>
      <c r="I582" s="40"/>
      <c r="J582" s="40">
        <v>2</v>
      </c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  <c r="W582" s="139"/>
      <c r="X582" s="139"/>
      <c r="Y582" s="139"/>
      <c r="Z582" s="139"/>
      <c r="AA582" s="139"/>
      <c r="AB582" s="62">
        <v>2</v>
      </c>
      <c r="AC582" s="109"/>
      <c r="AD582" s="46"/>
      <c r="AE582" s="111"/>
      <c r="AF582" s="119"/>
      <c r="AG582" s="47">
        <v>2</v>
      </c>
      <c r="AH582" s="120"/>
      <c r="AI582" s="119"/>
    </row>
    <row r="583" spans="1:35" ht="15.75" customHeight="1" x14ac:dyDescent="0.25">
      <c r="A583" s="39">
        <v>2401</v>
      </c>
      <c r="B583" s="40"/>
      <c r="C583" s="40"/>
      <c r="D583" s="40"/>
      <c r="E583" s="40"/>
      <c r="F583" s="40"/>
      <c r="G583" s="40"/>
      <c r="H583" s="40"/>
      <c r="I583" s="40"/>
      <c r="J583" s="40">
        <v>1</v>
      </c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  <c r="W583" s="139"/>
      <c r="X583" s="139"/>
      <c r="Y583" s="139"/>
      <c r="Z583" s="139"/>
      <c r="AA583" s="139"/>
      <c r="AB583" s="62">
        <v>1</v>
      </c>
      <c r="AC583" s="109"/>
      <c r="AD583" s="46"/>
      <c r="AE583" s="111"/>
      <c r="AF583" s="119"/>
      <c r="AG583" s="47">
        <v>1</v>
      </c>
      <c r="AH583" s="120"/>
      <c r="AI583" s="119"/>
    </row>
    <row r="584" spans="1:35" ht="15.75" customHeight="1" x14ac:dyDescent="0.25">
      <c r="A584" s="39">
        <v>2402</v>
      </c>
      <c r="B584" s="40"/>
      <c r="C584" s="40"/>
      <c r="D584" s="40"/>
      <c r="E584" s="40"/>
      <c r="F584" s="40"/>
      <c r="G584" s="40"/>
      <c r="H584" s="40"/>
      <c r="I584" s="40"/>
      <c r="J584" s="40"/>
      <c r="K584" s="139"/>
      <c r="L584" s="139"/>
      <c r="M584" s="139"/>
      <c r="N584" s="139"/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  <c r="Y584" s="139"/>
      <c r="Z584" s="139"/>
      <c r="AA584" s="139"/>
      <c r="AB584" s="62"/>
      <c r="AC584" s="109"/>
      <c r="AD584" s="46"/>
      <c r="AE584" s="111"/>
      <c r="AF584" s="46"/>
      <c r="AG584" s="111"/>
      <c r="AH584" s="121"/>
      <c r="AI584" s="119"/>
    </row>
    <row r="585" spans="1:35" ht="15.75" customHeight="1" x14ac:dyDescent="0.25">
      <c r="A585" s="39">
        <v>2501</v>
      </c>
      <c r="B585" s="40"/>
      <c r="C585" s="40"/>
      <c r="D585" s="40"/>
      <c r="E585" s="40"/>
      <c r="F585" s="40"/>
      <c r="G585" s="40"/>
      <c r="H585" s="40"/>
      <c r="I585" s="40"/>
      <c r="J585" s="40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  <c r="Z585" s="139"/>
      <c r="AA585" s="139"/>
      <c r="AB585" s="62"/>
      <c r="AC585" s="109"/>
      <c r="AD585" s="46"/>
      <c r="AE585" s="111"/>
      <c r="AF585" s="122" t="s">
        <v>53</v>
      </c>
      <c r="AG585" s="123">
        <v>21</v>
      </c>
      <c r="AH585" s="124">
        <f>AB588</f>
        <v>25</v>
      </c>
      <c r="AI585" s="125" t="s">
        <v>10</v>
      </c>
    </row>
    <row r="586" spans="1:35" ht="15.75" customHeight="1" x14ac:dyDescent="0.25">
      <c r="A586" s="39">
        <v>2502</v>
      </c>
      <c r="B586" s="40"/>
      <c r="C586" s="40"/>
      <c r="D586" s="40"/>
      <c r="E586" s="40"/>
      <c r="F586" s="40"/>
      <c r="G586" s="40"/>
      <c r="H586" s="40"/>
      <c r="I586" s="40"/>
      <c r="J586" s="40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  <c r="W586" s="139"/>
      <c r="X586" s="139"/>
      <c r="Y586" s="139"/>
      <c r="Z586" s="139"/>
      <c r="AA586" s="139"/>
      <c r="AB586" s="62"/>
      <c r="AC586" s="109"/>
      <c r="AD586" s="46"/>
      <c r="AE586" s="111"/>
      <c r="AF586" s="126" t="s">
        <v>54</v>
      </c>
      <c r="AG586" s="53">
        <f>IF(AG585/B572=0,"",AG585/B572)</f>
        <v>0.42</v>
      </c>
      <c r="AH586" s="127">
        <f>IF(AG585/AH585=0,"",AG585/AH585)</f>
        <v>0.84</v>
      </c>
      <c r="AI586" s="128" t="s">
        <v>55</v>
      </c>
    </row>
    <row r="587" spans="1:35" ht="15.75" customHeight="1" x14ac:dyDescent="0.25">
      <c r="A587" s="39">
        <v>2601</v>
      </c>
      <c r="B587" s="40"/>
      <c r="C587" s="40"/>
      <c r="D587" s="40"/>
      <c r="E587" s="40"/>
      <c r="F587" s="40"/>
      <c r="G587" s="40"/>
      <c r="H587" s="40"/>
      <c r="I587" s="40"/>
      <c r="J587" s="40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  <c r="W587" s="139"/>
      <c r="X587" s="139"/>
      <c r="Y587" s="139"/>
      <c r="Z587" s="139"/>
      <c r="AA587" s="139"/>
      <c r="AB587" s="62"/>
      <c r="AC587" s="112"/>
      <c r="AD587" s="113"/>
      <c r="AE587" s="114"/>
      <c r="AF587" s="83"/>
      <c r="AG587" s="129"/>
      <c r="AH587" s="129"/>
      <c r="AI587" s="130"/>
    </row>
    <row r="588" spans="1:35" ht="18" customHeight="1" x14ac:dyDescent="0.25">
      <c r="A588" s="24"/>
      <c r="B588" s="160" t="s">
        <v>79</v>
      </c>
      <c r="C588" s="160"/>
      <c r="D588" s="160"/>
      <c r="E588" s="160"/>
      <c r="F588" s="160"/>
      <c r="G588" s="160"/>
      <c r="H588" s="160"/>
      <c r="I588" s="160"/>
      <c r="J588" s="160"/>
      <c r="AB588" s="59">
        <f>SUM(AB572:AB584)</f>
        <v>25</v>
      </c>
      <c r="AC588" s="60">
        <f>IF(AB580=0,"",AB580/B572)</f>
        <v>0.42</v>
      </c>
      <c r="AD588" s="60">
        <f>IF(AB588=0,"",AB588/B572)</f>
        <v>0.5</v>
      </c>
      <c r="AE588" s="60">
        <f>IF(AB580=0,"",AD588-AC588)</f>
        <v>8.0000000000000016E-2</v>
      </c>
      <c r="AF588" s="2"/>
      <c r="AG588" s="1"/>
      <c r="AH588" s="27"/>
      <c r="AI588" s="2"/>
    </row>
    <row r="589" spans="1:35" ht="12.75" customHeight="1" x14ac:dyDescent="0.2">
      <c r="AC589" s="2"/>
      <c r="AD589" s="2"/>
      <c r="AF589" s="2"/>
    </row>
    <row r="590" spans="1:35" ht="12.75" customHeight="1" x14ac:dyDescent="0.2">
      <c r="AC590" s="2"/>
      <c r="AD590" s="2"/>
      <c r="AF590" s="2"/>
    </row>
    <row r="591" spans="1:35" ht="26.25" customHeight="1" x14ac:dyDescent="0.4">
      <c r="B591" s="161" t="s">
        <v>68</v>
      </c>
      <c r="C591" s="162"/>
      <c r="D591" s="162"/>
      <c r="E591" s="162"/>
      <c r="F591" s="162"/>
      <c r="G591" s="162"/>
      <c r="H591" s="162"/>
      <c r="I591" s="162"/>
      <c r="J591" s="162"/>
      <c r="AB591" s="103" t="s">
        <v>87</v>
      </c>
      <c r="AC591" s="2"/>
      <c r="AD591" s="2"/>
      <c r="AE591" s="1"/>
      <c r="AF591" s="2"/>
      <c r="AG591" s="1"/>
      <c r="AH591" s="1"/>
      <c r="AI591" s="1"/>
    </row>
    <row r="592" spans="1:35" ht="20.25" customHeight="1" x14ac:dyDescent="0.2">
      <c r="A592" s="163" t="s">
        <v>9</v>
      </c>
      <c r="B592" s="164" t="s">
        <v>69</v>
      </c>
      <c r="C592" s="165"/>
      <c r="D592" s="165"/>
      <c r="E592" s="165"/>
      <c r="F592" s="165"/>
      <c r="G592" s="165"/>
      <c r="H592" s="165"/>
      <c r="I592" s="165"/>
      <c r="J592" s="166"/>
      <c r="AB592" s="167" t="s">
        <v>10</v>
      </c>
      <c r="AC592" s="159" t="s">
        <v>2</v>
      </c>
      <c r="AD592" s="159" t="s">
        <v>3</v>
      </c>
      <c r="AE592" s="169" t="s">
        <v>4</v>
      </c>
      <c r="AF592" s="159" t="s">
        <v>5</v>
      </c>
      <c r="AG592" s="157" t="s">
        <v>6</v>
      </c>
      <c r="AH592" s="157" t="s">
        <v>7</v>
      </c>
      <c r="AI592" s="159" t="s">
        <v>8</v>
      </c>
    </row>
    <row r="593" spans="1:36" ht="15.75" customHeight="1" x14ac:dyDescent="0.25">
      <c r="A593" s="158"/>
      <c r="B593" s="39" t="s">
        <v>70</v>
      </c>
      <c r="C593" s="39" t="s">
        <v>71</v>
      </c>
      <c r="D593" s="39" t="s">
        <v>72</v>
      </c>
      <c r="E593" s="39" t="s">
        <v>73</v>
      </c>
      <c r="F593" s="39" t="s">
        <v>74</v>
      </c>
      <c r="G593" s="39" t="s">
        <v>75</v>
      </c>
      <c r="H593" s="39" t="s">
        <v>76</v>
      </c>
      <c r="I593" s="39" t="s">
        <v>77</v>
      </c>
      <c r="J593" s="39" t="s">
        <v>78</v>
      </c>
      <c r="AB593" s="168"/>
      <c r="AC593" s="158"/>
      <c r="AD593" s="158"/>
      <c r="AE593" s="158"/>
      <c r="AF593" s="158"/>
      <c r="AG593" s="158"/>
      <c r="AH593" s="158"/>
      <c r="AI593" s="158"/>
    </row>
    <row r="594" spans="1:36" ht="15.75" customHeight="1" x14ac:dyDescent="0.25">
      <c r="A594" s="39">
        <v>1901</v>
      </c>
      <c r="B594" s="40">
        <v>23</v>
      </c>
      <c r="C594" s="40"/>
      <c r="D594" s="40"/>
      <c r="E594" s="40"/>
      <c r="F594" s="40"/>
      <c r="G594" s="40"/>
      <c r="H594" s="40"/>
      <c r="I594" s="40"/>
      <c r="J594" s="40"/>
      <c r="K594" s="139"/>
      <c r="L594" s="139"/>
      <c r="M594" s="139"/>
      <c r="N594" s="139"/>
      <c r="O594" s="139"/>
      <c r="P594" s="139"/>
      <c r="Q594" s="139"/>
      <c r="R594" s="139"/>
      <c r="S594" s="139"/>
      <c r="T594" s="139"/>
      <c r="U594" s="139"/>
      <c r="V594" s="139"/>
      <c r="W594" s="139"/>
      <c r="X594" s="139"/>
      <c r="Y594" s="139"/>
      <c r="Z594" s="139"/>
      <c r="AA594" s="139"/>
      <c r="AB594" s="62"/>
      <c r="AC594" s="106"/>
      <c r="AD594" s="107"/>
      <c r="AE594" s="108"/>
      <c r="AF594" s="115"/>
      <c r="AG594" s="41">
        <f>B594</f>
        <v>23</v>
      </c>
      <c r="AH594" s="116"/>
      <c r="AI594" s="115"/>
    </row>
    <row r="595" spans="1:36" ht="15.75" customHeight="1" x14ac:dyDescent="0.25">
      <c r="A595" s="39">
        <v>1902</v>
      </c>
      <c r="B595" s="40"/>
      <c r="C595" s="40">
        <v>16</v>
      </c>
      <c r="D595" s="40"/>
      <c r="E595" s="40"/>
      <c r="F595" s="40"/>
      <c r="G595" s="40"/>
      <c r="H595" s="40"/>
      <c r="I595" s="40"/>
      <c r="J595" s="40"/>
      <c r="K595" s="139"/>
      <c r="L595" s="139"/>
      <c r="M595" s="139"/>
      <c r="N595" s="139"/>
      <c r="O595" s="139"/>
      <c r="P595" s="139"/>
      <c r="Q595" s="139"/>
      <c r="R595" s="139"/>
      <c r="S595" s="139"/>
      <c r="T595" s="139"/>
      <c r="U595" s="139"/>
      <c r="V595" s="139"/>
      <c r="W595" s="139"/>
      <c r="X595" s="139"/>
      <c r="Y595" s="139"/>
      <c r="Z595" s="139"/>
      <c r="AA595" s="139"/>
      <c r="AB595" s="62"/>
      <c r="AC595" s="109"/>
      <c r="AD595" s="46"/>
      <c r="AE595" s="110"/>
      <c r="AF595" s="42">
        <f>IF(C595=0,"",C595/B594)</f>
        <v>0.69565217391304346</v>
      </c>
      <c r="AG595" s="43">
        <v>16</v>
      </c>
      <c r="AH595" s="117">
        <f t="shared" ref="AH595:AH602" si="60">IF(AG595=0,"",AG595/AG594)</f>
        <v>0.69565217391304346</v>
      </c>
      <c r="AI595" s="117">
        <f t="shared" ref="AI595:AI602" si="61">IF(AG595=0,"",100%-AH595)</f>
        <v>0.30434782608695654</v>
      </c>
    </row>
    <row r="596" spans="1:36" ht="15.75" customHeight="1" x14ac:dyDescent="0.25">
      <c r="A596" s="39">
        <v>2001</v>
      </c>
      <c r="B596" s="40"/>
      <c r="C596" s="40"/>
      <c r="D596" s="40">
        <v>13</v>
      </c>
      <c r="E596" s="40"/>
      <c r="F596" s="40"/>
      <c r="G596" s="40"/>
      <c r="H596" s="40"/>
      <c r="I596" s="40"/>
      <c r="J596" s="40"/>
      <c r="K596" s="139"/>
      <c r="L596" s="139"/>
      <c r="M596" s="139"/>
      <c r="N596" s="139"/>
      <c r="O596" s="139"/>
      <c r="P596" s="139"/>
      <c r="Q596" s="139"/>
      <c r="R596" s="139"/>
      <c r="S596" s="139"/>
      <c r="T596" s="139"/>
      <c r="U596" s="139"/>
      <c r="V596" s="139"/>
      <c r="W596" s="139"/>
      <c r="X596" s="139"/>
      <c r="Y596" s="139"/>
      <c r="Z596" s="139"/>
      <c r="AA596" s="139"/>
      <c r="AB596" s="62"/>
      <c r="AC596" s="109"/>
      <c r="AD596" s="46"/>
      <c r="AE596" s="110"/>
      <c r="AF596" s="42">
        <f>IF(D596=0,"",D596/C595)</f>
        <v>0.8125</v>
      </c>
      <c r="AG596" s="43">
        <v>15</v>
      </c>
      <c r="AH596" s="117">
        <f t="shared" si="60"/>
        <v>0.9375</v>
      </c>
      <c r="AI596" s="117">
        <f t="shared" si="61"/>
        <v>6.25E-2</v>
      </c>
      <c r="AJ596" s="8">
        <f>AG596/AG594</f>
        <v>0.65217391304347827</v>
      </c>
    </row>
    <row r="597" spans="1:36" ht="15.75" customHeight="1" x14ac:dyDescent="0.25">
      <c r="A597" s="39">
        <v>2002</v>
      </c>
      <c r="B597" s="40"/>
      <c r="C597" s="40"/>
      <c r="D597" s="40"/>
      <c r="E597" s="40">
        <v>12</v>
      </c>
      <c r="F597" s="40"/>
      <c r="G597" s="40"/>
      <c r="H597" s="40"/>
      <c r="I597" s="40"/>
      <c r="J597" s="40"/>
      <c r="K597" s="139"/>
      <c r="L597" s="139"/>
      <c r="M597" s="139"/>
      <c r="N597" s="139"/>
      <c r="O597" s="139"/>
      <c r="P597" s="139"/>
      <c r="Q597" s="139"/>
      <c r="R597" s="139"/>
      <c r="S597" s="139"/>
      <c r="T597" s="139"/>
      <c r="U597" s="139"/>
      <c r="V597" s="139"/>
      <c r="W597" s="139"/>
      <c r="X597" s="139"/>
      <c r="Y597" s="139"/>
      <c r="Z597" s="139"/>
      <c r="AA597" s="139"/>
      <c r="AB597" s="62"/>
      <c r="AC597" s="109"/>
      <c r="AD597" s="46"/>
      <c r="AE597" s="110"/>
      <c r="AF597" s="42">
        <f>IF(E597=0,"",E597/D596)</f>
        <v>0.92307692307692313</v>
      </c>
      <c r="AG597" s="43">
        <v>14</v>
      </c>
      <c r="AH597" s="117">
        <f t="shared" si="60"/>
        <v>0.93333333333333335</v>
      </c>
      <c r="AI597" s="117">
        <f t="shared" si="61"/>
        <v>6.6666666666666652E-2</v>
      </c>
    </row>
    <row r="598" spans="1:36" ht="15.75" customHeight="1" x14ac:dyDescent="0.25">
      <c r="A598" s="39">
        <v>2101</v>
      </c>
      <c r="B598" s="40"/>
      <c r="C598" s="40"/>
      <c r="D598" s="40"/>
      <c r="E598" s="40"/>
      <c r="F598" s="40">
        <v>10</v>
      </c>
      <c r="G598" s="40"/>
      <c r="H598" s="40"/>
      <c r="I598" s="40"/>
      <c r="J598" s="40"/>
      <c r="K598" s="139"/>
      <c r="L598" s="139"/>
      <c r="M598" s="139"/>
      <c r="N598" s="139"/>
      <c r="O598" s="139"/>
      <c r="P598" s="139"/>
      <c r="Q598" s="139"/>
      <c r="R598" s="139"/>
      <c r="S598" s="139"/>
      <c r="T598" s="139"/>
      <c r="U598" s="139"/>
      <c r="V598" s="139"/>
      <c r="W598" s="139"/>
      <c r="X598" s="139"/>
      <c r="Y598" s="139"/>
      <c r="Z598" s="139"/>
      <c r="AA598" s="139"/>
      <c r="AB598" s="62"/>
      <c r="AC598" s="109"/>
      <c r="AD598" s="46"/>
      <c r="AE598" s="110"/>
      <c r="AF598" s="42">
        <f>IF(F598=0,"",F598/E597)</f>
        <v>0.83333333333333337</v>
      </c>
      <c r="AG598" s="43">
        <v>12</v>
      </c>
      <c r="AH598" s="117">
        <f t="shared" si="60"/>
        <v>0.8571428571428571</v>
      </c>
      <c r="AI598" s="117">
        <f t="shared" si="61"/>
        <v>0.1428571428571429</v>
      </c>
    </row>
    <row r="599" spans="1:36" ht="15.75" customHeight="1" x14ac:dyDescent="0.25">
      <c r="A599" s="39">
        <v>2102</v>
      </c>
      <c r="B599" s="40"/>
      <c r="C599" s="40"/>
      <c r="D599" s="40"/>
      <c r="E599" s="40"/>
      <c r="F599" s="40"/>
      <c r="G599" s="40">
        <v>9</v>
      </c>
      <c r="H599" s="40"/>
      <c r="I599" s="40"/>
      <c r="J599" s="40"/>
      <c r="K599" s="139"/>
      <c r="L599" s="139"/>
      <c r="M599" s="139"/>
      <c r="N599" s="139"/>
      <c r="O599" s="139"/>
      <c r="P599" s="139"/>
      <c r="Q599" s="139"/>
      <c r="R599" s="139"/>
      <c r="S599" s="139"/>
      <c r="T599" s="139"/>
      <c r="U599" s="139"/>
      <c r="V599" s="139"/>
      <c r="W599" s="139"/>
      <c r="X599" s="139"/>
      <c r="Y599" s="139"/>
      <c r="Z599" s="139"/>
      <c r="AA599" s="139"/>
      <c r="AB599" s="62"/>
      <c r="AC599" s="109"/>
      <c r="AD599" s="46"/>
      <c r="AE599" s="110"/>
      <c r="AF599" s="42">
        <f>IF(G599=0,"",G599/F598)</f>
        <v>0.9</v>
      </c>
      <c r="AG599" s="43">
        <v>12</v>
      </c>
      <c r="AH599" s="117">
        <f t="shared" si="60"/>
        <v>1</v>
      </c>
      <c r="AI599" s="117">
        <f t="shared" si="61"/>
        <v>0</v>
      </c>
    </row>
    <row r="600" spans="1:36" ht="15.75" customHeight="1" x14ac:dyDescent="0.25">
      <c r="A600" s="39">
        <v>2201</v>
      </c>
      <c r="B600" s="40"/>
      <c r="C600" s="40"/>
      <c r="D600" s="40"/>
      <c r="E600" s="40"/>
      <c r="F600" s="40"/>
      <c r="G600" s="40"/>
      <c r="H600" s="40">
        <v>9</v>
      </c>
      <c r="I600" s="40"/>
      <c r="J600" s="40"/>
      <c r="K600" s="139"/>
      <c r="L600" s="139"/>
      <c r="M600" s="139"/>
      <c r="N600" s="139"/>
      <c r="O600" s="139"/>
      <c r="P600" s="139"/>
      <c r="Q600" s="139"/>
      <c r="R600" s="139"/>
      <c r="S600" s="139"/>
      <c r="T600" s="139"/>
      <c r="U600" s="139"/>
      <c r="V600" s="139"/>
      <c r="W600" s="139"/>
      <c r="X600" s="139"/>
      <c r="Y600" s="139"/>
      <c r="Z600" s="139"/>
      <c r="AA600" s="139"/>
      <c r="AB600" s="62"/>
      <c r="AC600" s="109"/>
      <c r="AD600" s="46"/>
      <c r="AE600" s="110"/>
      <c r="AF600" s="42">
        <f>IF(H600=0,"",H600/G599)</f>
        <v>1</v>
      </c>
      <c r="AG600" s="43">
        <v>11</v>
      </c>
      <c r="AH600" s="117">
        <f t="shared" si="60"/>
        <v>0.91666666666666663</v>
      </c>
      <c r="AI600" s="117">
        <f t="shared" si="61"/>
        <v>8.333333333333337E-2</v>
      </c>
    </row>
    <row r="601" spans="1:36" ht="15.75" customHeight="1" x14ac:dyDescent="0.25">
      <c r="A601" s="39">
        <v>2202</v>
      </c>
      <c r="B601" s="40"/>
      <c r="C601" s="40"/>
      <c r="D601" s="40"/>
      <c r="E601" s="40"/>
      <c r="F601" s="40"/>
      <c r="G601" s="40"/>
      <c r="H601" s="40"/>
      <c r="I601" s="40">
        <v>9</v>
      </c>
      <c r="J601" s="40"/>
      <c r="K601" s="139"/>
      <c r="L601" s="139"/>
      <c r="M601" s="139"/>
      <c r="N601" s="139"/>
      <c r="O601" s="139"/>
      <c r="P601" s="139"/>
      <c r="Q601" s="139"/>
      <c r="R601" s="139"/>
      <c r="S601" s="139"/>
      <c r="T601" s="139"/>
      <c r="U601" s="139"/>
      <c r="V601" s="139"/>
      <c r="W601" s="139"/>
      <c r="X601" s="139"/>
      <c r="Y601" s="139"/>
      <c r="Z601" s="139"/>
      <c r="AA601" s="139"/>
      <c r="AB601" s="62"/>
      <c r="AC601" s="109"/>
      <c r="AD601" s="46"/>
      <c r="AE601" s="110"/>
      <c r="AF601" s="42">
        <f>IF(I601=0,"",I601/H600)</f>
        <v>1</v>
      </c>
      <c r="AG601" s="43">
        <v>11</v>
      </c>
      <c r="AH601" s="117">
        <f t="shared" si="60"/>
        <v>1</v>
      </c>
      <c r="AI601" s="117">
        <f t="shared" si="61"/>
        <v>0</v>
      </c>
    </row>
    <row r="602" spans="1:36" ht="15.75" customHeight="1" x14ac:dyDescent="0.25">
      <c r="A602" s="39">
        <v>2301</v>
      </c>
      <c r="B602" s="40"/>
      <c r="C602" s="40"/>
      <c r="D602" s="40"/>
      <c r="E602" s="40"/>
      <c r="F602" s="40"/>
      <c r="G602" s="40"/>
      <c r="H602" s="40"/>
      <c r="I602" s="40"/>
      <c r="J602" s="40">
        <v>9</v>
      </c>
      <c r="K602" s="139"/>
      <c r="L602" s="139"/>
      <c r="M602" s="139"/>
      <c r="N602" s="139"/>
      <c r="O602" s="139"/>
      <c r="P602" s="139"/>
      <c r="Q602" s="139"/>
      <c r="R602" s="139"/>
      <c r="S602" s="139"/>
      <c r="T602" s="139"/>
      <c r="U602" s="139"/>
      <c r="V602" s="139"/>
      <c r="W602" s="139"/>
      <c r="X602" s="139"/>
      <c r="Y602" s="139"/>
      <c r="Z602" s="139"/>
      <c r="AA602" s="139"/>
      <c r="AB602" s="62">
        <v>9</v>
      </c>
      <c r="AC602" s="109"/>
      <c r="AD602" s="46"/>
      <c r="AE602" s="110"/>
      <c r="AF602" s="45">
        <f>IF(J602=0,"",J602/I601)</f>
        <v>1</v>
      </c>
      <c r="AG602" s="43">
        <v>11</v>
      </c>
      <c r="AH602" s="45">
        <f t="shared" si="60"/>
        <v>1</v>
      </c>
      <c r="AI602" s="45">
        <f t="shared" si="61"/>
        <v>0</v>
      </c>
    </row>
    <row r="603" spans="1:36" ht="15.75" customHeight="1" x14ac:dyDescent="0.25">
      <c r="A603" s="39">
        <v>2302</v>
      </c>
      <c r="B603" s="40"/>
      <c r="C603" s="40"/>
      <c r="D603" s="40"/>
      <c r="E603" s="40"/>
      <c r="F603" s="40"/>
      <c r="G603" s="40"/>
      <c r="H603" s="40"/>
      <c r="I603" s="40"/>
      <c r="J603" s="40">
        <v>1</v>
      </c>
      <c r="K603" s="139"/>
      <c r="L603" s="139"/>
      <c r="M603" s="139"/>
      <c r="N603" s="139"/>
      <c r="O603" s="139"/>
      <c r="P603" s="139"/>
      <c r="Q603" s="139"/>
      <c r="R603" s="139"/>
      <c r="S603" s="139"/>
      <c r="T603" s="139"/>
      <c r="U603" s="139"/>
      <c r="V603" s="139"/>
      <c r="W603" s="139"/>
      <c r="X603" s="139"/>
      <c r="Y603" s="139"/>
      <c r="Z603" s="139"/>
      <c r="AA603" s="139"/>
      <c r="AB603" s="62">
        <v>1</v>
      </c>
      <c r="AC603" s="109"/>
      <c r="AD603" s="46"/>
      <c r="AE603" s="111"/>
      <c r="AF603" s="46"/>
      <c r="AG603" s="43">
        <v>2</v>
      </c>
      <c r="AH603" s="46"/>
      <c r="AI603" s="118"/>
    </row>
    <row r="604" spans="1:36" ht="15.75" customHeight="1" x14ac:dyDescent="0.25">
      <c r="A604" s="39">
        <v>2401</v>
      </c>
      <c r="B604" s="40"/>
      <c r="C604" s="40"/>
      <c r="D604" s="40"/>
      <c r="E604" s="40"/>
      <c r="F604" s="40"/>
      <c r="G604" s="40"/>
      <c r="H604" s="40"/>
      <c r="I604" s="40"/>
      <c r="J604" s="40">
        <v>1</v>
      </c>
      <c r="K604" s="139"/>
      <c r="L604" s="139"/>
      <c r="M604" s="139"/>
      <c r="N604" s="139"/>
      <c r="O604" s="139"/>
      <c r="P604" s="139"/>
      <c r="Q604" s="139"/>
      <c r="R604" s="139"/>
      <c r="S604" s="139"/>
      <c r="T604" s="139"/>
      <c r="U604" s="139"/>
      <c r="V604" s="139"/>
      <c r="W604" s="139"/>
      <c r="X604" s="139"/>
      <c r="Y604" s="139"/>
      <c r="Z604" s="139"/>
      <c r="AA604" s="139"/>
      <c r="AB604" s="62"/>
      <c r="AC604" s="109"/>
      <c r="AD604" s="46"/>
      <c r="AE604" s="111"/>
      <c r="AF604" s="119"/>
      <c r="AG604" s="133">
        <v>1</v>
      </c>
      <c r="AH604" s="120"/>
      <c r="AI604" s="119"/>
    </row>
    <row r="605" spans="1:36" ht="15.75" customHeight="1" x14ac:dyDescent="0.25">
      <c r="A605" s="39">
        <v>2402</v>
      </c>
      <c r="B605" s="40"/>
      <c r="C605" s="40"/>
      <c r="D605" s="40"/>
      <c r="E605" s="40"/>
      <c r="F605" s="40"/>
      <c r="G605" s="40"/>
      <c r="H605" s="40"/>
      <c r="I605" s="40"/>
      <c r="J605" s="40">
        <v>1</v>
      </c>
      <c r="K605" s="139"/>
      <c r="L605" s="139"/>
      <c r="M605" s="139"/>
      <c r="N605" s="139"/>
      <c r="O605" s="139"/>
      <c r="P605" s="139"/>
      <c r="Q605" s="139"/>
      <c r="R605" s="139"/>
      <c r="S605" s="139"/>
      <c r="T605" s="139"/>
      <c r="U605" s="139"/>
      <c r="V605" s="139"/>
      <c r="W605" s="139"/>
      <c r="X605" s="139"/>
      <c r="Y605" s="139"/>
      <c r="Z605" s="139"/>
      <c r="AA605" s="139"/>
      <c r="AB605" s="62"/>
      <c r="AC605" s="109"/>
      <c r="AD605" s="46"/>
      <c r="AE605" s="111"/>
      <c r="AF605" s="131"/>
      <c r="AG605" s="134">
        <v>1</v>
      </c>
      <c r="AH605" s="132"/>
      <c r="AI605" s="119"/>
    </row>
    <row r="606" spans="1:36" ht="15.75" customHeight="1" x14ac:dyDescent="0.25">
      <c r="A606" s="39">
        <v>2501</v>
      </c>
      <c r="B606" s="40"/>
      <c r="C606" s="40"/>
      <c r="D606" s="40"/>
      <c r="E606" s="40"/>
      <c r="F606" s="40"/>
      <c r="G606" s="40"/>
      <c r="H606" s="40"/>
      <c r="I606" s="40"/>
      <c r="J606" s="40">
        <v>1</v>
      </c>
      <c r="K606" s="139"/>
      <c r="L606" s="139"/>
      <c r="M606" s="139"/>
      <c r="N606" s="139"/>
      <c r="O606" s="139"/>
      <c r="P606" s="139"/>
      <c r="Q606" s="139"/>
      <c r="R606" s="139"/>
      <c r="S606" s="139"/>
      <c r="T606" s="139"/>
      <c r="U606" s="139"/>
      <c r="V606" s="139"/>
      <c r="W606" s="139"/>
      <c r="X606" s="139"/>
      <c r="Y606" s="139"/>
      <c r="Z606" s="139"/>
      <c r="AA606" s="139"/>
      <c r="AB606" s="62"/>
      <c r="AC606" s="109"/>
      <c r="AD606" s="46"/>
      <c r="AE606" s="111"/>
      <c r="AF606" s="131"/>
      <c r="AG606" s="134">
        <v>1</v>
      </c>
      <c r="AH606" s="132"/>
      <c r="AI606" s="119"/>
    </row>
    <row r="607" spans="1:36" ht="15.75" customHeight="1" x14ac:dyDescent="0.25">
      <c r="A607" s="39">
        <v>2502</v>
      </c>
      <c r="B607" s="40"/>
      <c r="C607" s="40"/>
      <c r="D607" s="40"/>
      <c r="E607" s="40"/>
      <c r="F607" s="40"/>
      <c r="G607" s="40"/>
      <c r="H607" s="40"/>
      <c r="I607" s="40"/>
      <c r="J607" s="40">
        <v>1</v>
      </c>
      <c r="K607" s="139"/>
      <c r="L607" s="139"/>
      <c r="M607" s="139"/>
      <c r="N607" s="139"/>
      <c r="O607" s="139"/>
      <c r="P607" s="139"/>
      <c r="Q607" s="139"/>
      <c r="R607" s="139"/>
      <c r="S607" s="139"/>
      <c r="T607" s="139"/>
      <c r="U607" s="139"/>
      <c r="V607" s="139"/>
      <c r="W607" s="139"/>
      <c r="X607" s="139"/>
      <c r="Y607" s="139"/>
      <c r="Z607" s="139"/>
      <c r="AA607" s="139"/>
      <c r="AB607" s="62">
        <v>1</v>
      </c>
      <c r="AC607" s="109"/>
      <c r="AD607" s="46"/>
      <c r="AE607" s="111"/>
      <c r="AF607" s="122" t="s">
        <v>53</v>
      </c>
      <c r="AG607" s="110">
        <v>8</v>
      </c>
      <c r="AH607" s="124">
        <f>AB610</f>
        <v>11</v>
      </c>
      <c r="AI607" s="125" t="s">
        <v>10</v>
      </c>
    </row>
    <row r="608" spans="1:36" ht="15.75" customHeight="1" x14ac:dyDescent="0.25">
      <c r="A608" s="39">
        <v>2601</v>
      </c>
      <c r="B608" s="40"/>
      <c r="C608" s="40"/>
      <c r="D608" s="40"/>
      <c r="E608" s="40"/>
      <c r="F608" s="40"/>
      <c r="G608" s="40"/>
      <c r="H608" s="40"/>
      <c r="I608" s="40"/>
      <c r="J608" s="40"/>
      <c r="K608" s="139"/>
      <c r="L608" s="139"/>
      <c r="M608" s="139"/>
      <c r="N608" s="139"/>
      <c r="O608" s="139"/>
      <c r="P608" s="139"/>
      <c r="Q608" s="139"/>
      <c r="R608" s="139"/>
      <c r="S608" s="139"/>
      <c r="T608" s="139"/>
      <c r="U608" s="139"/>
      <c r="V608" s="139"/>
      <c r="W608" s="139"/>
      <c r="X608" s="139"/>
      <c r="Y608" s="139"/>
      <c r="Z608" s="139"/>
      <c r="AA608" s="139"/>
      <c r="AB608" s="62"/>
      <c r="AC608" s="109"/>
      <c r="AD608" s="46"/>
      <c r="AE608" s="111"/>
      <c r="AF608" s="126" t="s">
        <v>54</v>
      </c>
      <c r="AG608" s="53">
        <f>IF(AG607/B594=0,"",AG607/B594)</f>
        <v>0.34782608695652173</v>
      </c>
      <c r="AH608" s="127">
        <f>IF(AG607/AH607=0,"",AG607/AH607)</f>
        <v>0.72727272727272729</v>
      </c>
      <c r="AI608" s="128" t="s">
        <v>55</v>
      </c>
    </row>
    <row r="609" spans="1:36" ht="15.75" customHeight="1" x14ac:dyDescent="0.25">
      <c r="A609" s="39">
        <v>2602</v>
      </c>
      <c r="B609" s="40"/>
      <c r="C609" s="40"/>
      <c r="D609" s="40"/>
      <c r="E609" s="40"/>
      <c r="F609" s="40"/>
      <c r="G609" s="40"/>
      <c r="H609" s="40"/>
      <c r="I609" s="40"/>
      <c r="J609" s="40"/>
      <c r="K609" s="139"/>
      <c r="L609" s="139"/>
      <c r="M609" s="139"/>
      <c r="N609" s="139"/>
      <c r="O609" s="139"/>
      <c r="P609" s="139"/>
      <c r="Q609" s="139"/>
      <c r="R609" s="139"/>
      <c r="S609" s="139"/>
      <c r="T609" s="139"/>
      <c r="U609" s="139"/>
      <c r="V609" s="139"/>
      <c r="W609" s="139"/>
      <c r="X609" s="139"/>
      <c r="Y609" s="139"/>
      <c r="Z609" s="139"/>
      <c r="AA609" s="139"/>
      <c r="AB609" s="62"/>
      <c r="AC609" s="112"/>
      <c r="AD609" s="113"/>
      <c r="AE609" s="114"/>
      <c r="AF609" s="83"/>
      <c r="AG609" s="129"/>
      <c r="AH609" s="129"/>
      <c r="AI609" s="130"/>
    </row>
    <row r="610" spans="1:36" ht="18" customHeight="1" x14ac:dyDescent="0.25">
      <c r="A610" s="24"/>
      <c r="B610" s="160" t="s">
        <v>79</v>
      </c>
      <c r="C610" s="160"/>
      <c r="D610" s="160"/>
      <c r="E610" s="160"/>
      <c r="F610" s="160"/>
      <c r="G610" s="160"/>
      <c r="H610" s="160"/>
      <c r="I610" s="160"/>
      <c r="J610" s="160"/>
      <c r="AB610" s="59">
        <f>SUM(AB594:AB609)</f>
        <v>11</v>
      </c>
      <c r="AC610" s="60">
        <f>IF(AB602=0,"",AB602/B594)</f>
        <v>0.39130434782608697</v>
      </c>
      <c r="AD610" s="60">
        <f>IF(AB610=0,"",AB610/B594)</f>
        <v>0.47826086956521741</v>
      </c>
      <c r="AE610" s="60">
        <f>IF(AB602=0,"",AD610-AC610)</f>
        <v>8.6956521739130432E-2</v>
      </c>
      <c r="AF610" s="2"/>
      <c r="AG610" s="1"/>
      <c r="AH610" s="27"/>
      <c r="AI610" s="2"/>
    </row>
    <row r="611" spans="1:36" ht="12.75" customHeight="1" x14ac:dyDescent="0.2">
      <c r="AC611" s="2"/>
      <c r="AD611" s="2"/>
      <c r="AF611" s="2"/>
    </row>
    <row r="612" spans="1:36" ht="12.75" customHeight="1" x14ac:dyDescent="0.2">
      <c r="AC612" s="2"/>
      <c r="AD612" s="2"/>
      <c r="AF612" s="2"/>
    </row>
    <row r="613" spans="1:36" ht="26.25" customHeight="1" x14ac:dyDescent="0.4">
      <c r="B613" s="161" t="s">
        <v>68</v>
      </c>
      <c r="C613" s="162"/>
      <c r="D613" s="162"/>
      <c r="E613" s="162"/>
      <c r="F613" s="162"/>
      <c r="G613" s="162"/>
      <c r="H613" s="162"/>
      <c r="I613" s="162"/>
      <c r="J613" s="162"/>
      <c r="AB613" s="103" t="s">
        <v>88</v>
      </c>
      <c r="AC613" s="2"/>
      <c r="AD613" s="2"/>
      <c r="AE613" s="1"/>
      <c r="AF613" s="2"/>
      <c r="AG613" s="1"/>
      <c r="AH613" s="1"/>
      <c r="AI613" s="1"/>
    </row>
    <row r="614" spans="1:36" ht="20.25" customHeight="1" x14ac:dyDescent="0.2">
      <c r="A614" s="163" t="s">
        <v>9</v>
      </c>
      <c r="B614" s="164" t="s">
        <v>69</v>
      </c>
      <c r="C614" s="165"/>
      <c r="D614" s="165"/>
      <c r="E614" s="165"/>
      <c r="F614" s="165"/>
      <c r="G614" s="165"/>
      <c r="H614" s="165"/>
      <c r="I614" s="165"/>
      <c r="J614" s="166"/>
      <c r="AB614" s="167" t="s">
        <v>10</v>
      </c>
      <c r="AC614" s="159" t="s">
        <v>2</v>
      </c>
      <c r="AD614" s="159" t="s">
        <v>3</v>
      </c>
      <c r="AE614" s="169" t="s">
        <v>4</v>
      </c>
      <c r="AF614" s="159" t="s">
        <v>5</v>
      </c>
      <c r="AG614" s="157" t="s">
        <v>6</v>
      </c>
      <c r="AH614" s="157" t="s">
        <v>7</v>
      </c>
      <c r="AI614" s="159" t="s">
        <v>8</v>
      </c>
    </row>
    <row r="615" spans="1:36" ht="15.75" customHeight="1" x14ac:dyDescent="0.25">
      <c r="A615" s="158"/>
      <c r="B615" s="39" t="s">
        <v>70</v>
      </c>
      <c r="C615" s="39" t="s">
        <v>71</v>
      </c>
      <c r="D615" s="39" t="s">
        <v>72</v>
      </c>
      <c r="E615" s="39" t="s">
        <v>73</v>
      </c>
      <c r="F615" s="39" t="s">
        <v>74</v>
      </c>
      <c r="G615" s="39" t="s">
        <v>75</v>
      </c>
      <c r="H615" s="39" t="s">
        <v>76</v>
      </c>
      <c r="I615" s="39" t="s">
        <v>77</v>
      </c>
      <c r="J615" s="39" t="s">
        <v>78</v>
      </c>
      <c r="AB615" s="168"/>
      <c r="AC615" s="158"/>
      <c r="AD615" s="158"/>
      <c r="AE615" s="158"/>
      <c r="AF615" s="158"/>
      <c r="AG615" s="158"/>
      <c r="AH615" s="158"/>
      <c r="AI615" s="158"/>
    </row>
    <row r="616" spans="1:36" ht="15.75" customHeight="1" x14ac:dyDescent="0.25">
      <c r="A616" s="39">
        <v>1902</v>
      </c>
      <c r="B616" s="40">
        <v>41</v>
      </c>
      <c r="C616" s="40"/>
      <c r="D616" s="40"/>
      <c r="E616" s="40"/>
      <c r="F616" s="40"/>
      <c r="G616" s="40"/>
      <c r="H616" s="40"/>
      <c r="I616" s="40"/>
      <c r="J616" s="40"/>
      <c r="K616" s="139"/>
      <c r="L616" s="139"/>
      <c r="M616" s="139"/>
      <c r="N616" s="139"/>
      <c r="O616" s="139"/>
      <c r="P616" s="139"/>
      <c r="Q616" s="139"/>
      <c r="R616" s="139"/>
      <c r="S616" s="139"/>
      <c r="T616" s="139"/>
      <c r="U616" s="139"/>
      <c r="V616" s="139"/>
      <c r="W616" s="139"/>
      <c r="X616" s="139"/>
      <c r="Y616" s="139"/>
      <c r="Z616" s="139"/>
      <c r="AA616" s="139"/>
      <c r="AB616" s="62"/>
      <c r="AC616" s="106"/>
      <c r="AD616" s="107"/>
      <c r="AE616" s="108"/>
      <c r="AF616" s="115"/>
      <c r="AG616" s="41">
        <f>B616</f>
        <v>41</v>
      </c>
      <c r="AH616" s="116"/>
      <c r="AI616" s="115"/>
    </row>
    <row r="617" spans="1:36" ht="15.75" customHeight="1" x14ac:dyDescent="0.25">
      <c r="A617" s="39">
        <v>2001</v>
      </c>
      <c r="B617" s="40"/>
      <c r="C617" s="40">
        <v>31</v>
      </c>
      <c r="D617" s="40"/>
      <c r="E617" s="40"/>
      <c r="F617" s="40"/>
      <c r="G617" s="40"/>
      <c r="H617" s="40"/>
      <c r="I617" s="40"/>
      <c r="J617" s="40"/>
      <c r="K617" s="139"/>
      <c r="L617" s="139"/>
      <c r="M617" s="139"/>
      <c r="N617" s="139"/>
      <c r="O617" s="139"/>
      <c r="P617" s="139"/>
      <c r="Q617" s="139"/>
      <c r="R617" s="139"/>
      <c r="S617" s="139"/>
      <c r="T617" s="139"/>
      <c r="U617" s="139"/>
      <c r="V617" s="139"/>
      <c r="W617" s="139"/>
      <c r="X617" s="139"/>
      <c r="Y617" s="139"/>
      <c r="Z617" s="139"/>
      <c r="AA617" s="139"/>
      <c r="AB617" s="62"/>
      <c r="AC617" s="109"/>
      <c r="AD617" s="46"/>
      <c r="AE617" s="110"/>
      <c r="AF617" s="42">
        <f>IF(C617=0,"",C617/B616)</f>
        <v>0.75609756097560976</v>
      </c>
      <c r="AG617" s="43">
        <v>31</v>
      </c>
      <c r="AH617" s="117">
        <f t="shared" ref="AH617:AH624" si="62">IF(AG617=0,"",AG617/AG616)</f>
        <v>0.75609756097560976</v>
      </c>
      <c r="AI617" s="117">
        <f t="shared" ref="AI617:AI624" si="63">IF(AG617=0,"",100%-AH617)</f>
        <v>0.24390243902439024</v>
      </c>
    </row>
    <row r="618" spans="1:36" ht="15.75" customHeight="1" x14ac:dyDescent="0.25">
      <c r="A618" s="39">
        <v>2002</v>
      </c>
      <c r="B618" s="40"/>
      <c r="C618" s="40"/>
      <c r="D618" s="40">
        <v>28</v>
      </c>
      <c r="E618" s="40"/>
      <c r="F618" s="40"/>
      <c r="G618" s="40"/>
      <c r="H618" s="40"/>
      <c r="I618" s="40"/>
      <c r="J618" s="40"/>
      <c r="K618" s="139"/>
      <c r="L618" s="139"/>
      <c r="M618" s="139"/>
      <c r="N618" s="139"/>
      <c r="O618" s="139"/>
      <c r="P618" s="139"/>
      <c r="Q618" s="139"/>
      <c r="R618" s="139"/>
      <c r="S618" s="139"/>
      <c r="T618" s="139"/>
      <c r="U618" s="139"/>
      <c r="V618" s="139"/>
      <c r="W618" s="139"/>
      <c r="X618" s="139"/>
      <c r="Y618" s="139"/>
      <c r="Z618" s="139"/>
      <c r="AA618" s="139"/>
      <c r="AB618" s="62"/>
      <c r="AC618" s="109"/>
      <c r="AD618" s="46"/>
      <c r="AE618" s="110"/>
      <c r="AF618" s="42">
        <f>IF(D618=0,"",D618/C617)</f>
        <v>0.90322580645161288</v>
      </c>
      <c r="AG618" s="43">
        <v>28</v>
      </c>
      <c r="AH618" s="117">
        <f t="shared" si="62"/>
        <v>0.90322580645161288</v>
      </c>
      <c r="AI618" s="117">
        <f t="shared" si="63"/>
        <v>9.6774193548387122E-2</v>
      </c>
      <c r="AJ618" s="8">
        <f>AG618/AG616</f>
        <v>0.68292682926829273</v>
      </c>
    </row>
    <row r="619" spans="1:36" ht="15.75" customHeight="1" x14ac:dyDescent="0.25">
      <c r="A619" s="39">
        <v>2101</v>
      </c>
      <c r="B619" s="40"/>
      <c r="C619" s="40"/>
      <c r="D619" s="40"/>
      <c r="E619" s="40">
        <v>27</v>
      </c>
      <c r="F619" s="40"/>
      <c r="G619" s="40"/>
      <c r="H619" s="40"/>
      <c r="I619" s="40"/>
      <c r="J619" s="40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  <c r="Z619" s="139"/>
      <c r="AA619" s="139"/>
      <c r="AB619" s="62"/>
      <c r="AC619" s="109"/>
      <c r="AD619" s="46"/>
      <c r="AE619" s="110"/>
      <c r="AF619" s="42">
        <f>IF(E619=0,"",E619/D618)</f>
        <v>0.9642857142857143</v>
      </c>
      <c r="AG619" s="43">
        <v>27</v>
      </c>
      <c r="AH619" s="117">
        <f t="shared" si="62"/>
        <v>0.9642857142857143</v>
      </c>
      <c r="AI619" s="117">
        <f t="shared" si="63"/>
        <v>3.5714285714285698E-2</v>
      </c>
    </row>
    <row r="620" spans="1:36" ht="15.75" customHeight="1" x14ac:dyDescent="0.25">
      <c r="A620" s="39">
        <v>2102</v>
      </c>
      <c r="B620" s="40"/>
      <c r="C620" s="40"/>
      <c r="D620" s="40"/>
      <c r="E620" s="40"/>
      <c r="F620" s="40">
        <v>27</v>
      </c>
      <c r="G620" s="40"/>
      <c r="H620" s="40"/>
      <c r="I620" s="40"/>
      <c r="J620" s="40"/>
      <c r="K620" s="139"/>
      <c r="L620" s="139"/>
      <c r="M620" s="139"/>
      <c r="N620" s="139"/>
      <c r="O620" s="139"/>
      <c r="P620" s="139"/>
      <c r="Q620" s="139"/>
      <c r="R620" s="139"/>
      <c r="S620" s="139"/>
      <c r="T620" s="139"/>
      <c r="U620" s="139"/>
      <c r="V620" s="139"/>
      <c r="W620" s="139"/>
      <c r="X620" s="139"/>
      <c r="Y620" s="139"/>
      <c r="Z620" s="139"/>
      <c r="AA620" s="139"/>
      <c r="AB620" s="62"/>
      <c r="AC620" s="109"/>
      <c r="AD620" s="46"/>
      <c r="AE620" s="110"/>
      <c r="AF620" s="42">
        <f>IF(F620=0,"",F620/E619)</f>
        <v>1</v>
      </c>
      <c r="AG620" s="43">
        <v>27</v>
      </c>
      <c r="AH620" s="117">
        <f t="shared" si="62"/>
        <v>1</v>
      </c>
      <c r="AI620" s="117">
        <f t="shared" si="63"/>
        <v>0</v>
      </c>
    </row>
    <row r="621" spans="1:36" ht="15.75" customHeight="1" x14ac:dyDescent="0.25">
      <c r="A621" s="39">
        <v>2201</v>
      </c>
      <c r="B621" s="40"/>
      <c r="C621" s="40"/>
      <c r="D621" s="40"/>
      <c r="E621" s="40"/>
      <c r="F621" s="40"/>
      <c r="G621" s="40">
        <v>26</v>
      </c>
      <c r="H621" s="40"/>
      <c r="I621" s="40"/>
      <c r="J621" s="40"/>
      <c r="K621" s="139"/>
      <c r="L621" s="139"/>
      <c r="M621" s="139"/>
      <c r="N621" s="139"/>
      <c r="O621" s="139"/>
      <c r="P621" s="139"/>
      <c r="Q621" s="139"/>
      <c r="R621" s="139"/>
      <c r="S621" s="139"/>
      <c r="T621" s="139"/>
      <c r="U621" s="139"/>
      <c r="V621" s="139"/>
      <c r="W621" s="139"/>
      <c r="X621" s="139"/>
      <c r="Y621" s="139"/>
      <c r="Z621" s="139"/>
      <c r="AA621" s="139"/>
      <c r="AB621" s="62"/>
      <c r="AC621" s="109"/>
      <c r="AD621" s="46"/>
      <c r="AE621" s="110"/>
      <c r="AF621" s="42">
        <f>IF(G621=0,"",G621/F620)</f>
        <v>0.96296296296296291</v>
      </c>
      <c r="AG621" s="43">
        <v>26</v>
      </c>
      <c r="AH621" s="117">
        <f t="shared" si="62"/>
        <v>0.96296296296296291</v>
      </c>
      <c r="AI621" s="117">
        <f t="shared" si="63"/>
        <v>3.703703703703709E-2</v>
      </c>
    </row>
    <row r="622" spans="1:36" ht="15.75" customHeight="1" x14ac:dyDescent="0.25">
      <c r="A622" s="39">
        <v>2202</v>
      </c>
      <c r="B622" s="40"/>
      <c r="C622" s="40"/>
      <c r="D622" s="40"/>
      <c r="E622" s="40"/>
      <c r="F622" s="40"/>
      <c r="G622" s="40"/>
      <c r="H622" s="40">
        <v>25</v>
      </c>
      <c r="I622" s="40"/>
      <c r="J622" s="40"/>
      <c r="K622" s="139"/>
      <c r="L622" s="139"/>
      <c r="M622" s="139"/>
      <c r="N622" s="139"/>
      <c r="O622" s="139"/>
      <c r="P622" s="139"/>
      <c r="Q622" s="139"/>
      <c r="R622" s="139"/>
      <c r="S622" s="139"/>
      <c r="T622" s="139"/>
      <c r="U622" s="139"/>
      <c r="V622" s="139"/>
      <c r="W622" s="139"/>
      <c r="X622" s="139"/>
      <c r="Y622" s="139"/>
      <c r="Z622" s="139"/>
      <c r="AA622" s="139"/>
      <c r="AB622" s="62"/>
      <c r="AC622" s="109"/>
      <c r="AD622" s="46"/>
      <c r="AE622" s="110"/>
      <c r="AF622" s="42">
        <f>IF(H622=0,"",H622/G621)</f>
        <v>0.96153846153846156</v>
      </c>
      <c r="AG622" s="43">
        <v>26</v>
      </c>
      <c r="AH622" s="117">
        <f t="shared" si="62"/>
        <v>1</v>
      </c>
      <c r="AI622" s="117">
        <f t="shared" si="63"/>
        <v>0</v>
      </c>
    </row>
    <row r="623" spans="1:36" ht="15.75" customHeight="1" x14ac:dyDescent="0.25">
      <c r="A623" s="39">
        <v>2301</v>
      </c>
      <c r="B623" s="40"/>
      <c r="C623" s="40"/>
      <c r="D623" s="40"/>
      <c r="E623" s="40"/>
      <c r="F623" s="40"/>
      <c r="G623" s="40"/>
      <c r="H623" s="40"/>
      <c r="I623" s="40">
        <v>25</v>
      </c>
      <c r="J623" s="40"/>
      <c r="K623" s="139"/>
      <c r="L623" s="139"/>
      <c r="M623" s="139"/>
      <c r="N623" s="139"/>
      <c r="O623" s="139"/>
      <c r="P623" s="139"/>
      <c r="Q623" s="139"/>
      <c r="R623" s="139"/>
      <c r="S623" s="139"/>
      <c r="T623" s="139"/>
      <c r="U623" s="139"/>
      <c r="V623" s="139"/>
      <c r="W623" s="139"/>
      <c r="X623" s="139"/>
      <c r="Y623" s="139"/>
      <c r="Z623" s="139"/>
      <c r="AA623" s="139"/>
      <c r="AB623" s="62"/>
      <c r="AC623" s="109"/>
      <c r="AD623" s="46"/>
      <c r="AE623" s="110"/>
      <c r="AF623" s="42">
        <f>IF(I623=0,"",I623/H622)</f>
        <v>1</v>
      </c>
      <c r="AG623" s="43">
        <v>26</v>
      </c>
      <c r="AH623" s="117">
        <f t="shared" si="62"/>
        <v>1</v>
      </c>
      <c r="AI623" s="117">
        <f t="shared" si="63"/>
        <v>0</v>
      </c>
    </row>
    <row r="624" spans="1:36" ht="15.75" customHeight="1" x14ac:dyDescent="0.25">
      <c r="A624" s="39">
        <v>2302</v>
      </c>
      <c r="B624" s="40"/>
      <c r="C624" s="40"/>
      <c r="D624" s="40"/>
      <c r="E624" s="40"/>
      <c r="F624" s="40"/>
      <c r="G624" s="40"/>
      <c r="H624" s="40"/>
      <c r="I624" s="40"/>
      <c r="J624" s="40">
        <v>24</v>
      </c>
      <c r="K624" s="139"/>
      <c r="L624" s="139"/>
      <c r="M624" s="139"/>
      <c r="N624" s="139"/>
      <c r="O624" s="139"/>
      <c r="P624" s="139"/>
      <c r="Q624" s="139"/>
      <c r="R624" s="139"/>
      <c r="S624" s="139"/>
      <c r="T624" s="139"/>
      <c r="U624" s="139"/>
      <c r="V624" s="139"/>
      <c r="W624" s="139"/>
      <c r="X624" s="139"/>
      <c r="Y624" s="139"/>
      <c r="Z624" s="139"/>
      <c r="AA624" s="139"/>
      <c r="AB624" s="62">
        <v>17</v>
      </c>
      <c r="AC624" s="109"/>
      <c r="AD624" s="46"/>
      <c r="AE624" s="110"/>
      <c r="AF624" s="45">
        <f>IF(J624=0,"",J624/I623)</f>
        <v>0.96</v>
      </c>
      <c r="AG624" s="43">
        <v>25</v>
      </c>
      <c r="AH624" s="45">
        <f t="shared" si="62"/>
        <v>0.96153846153846156</v>
      </c>
      <c r="AI624" s="45">
        <f t="shared" si="63"/>
        <v>3.8461538461538436E-2</v>
      </c>
    </row>
    <row r="625" spans="1:36" ht="15.75" customHeight="1" x14ac:dyDescent="0.25">
      <c r="A625" s="39">
        <v>2401</v>
      </c>
      <c r="B625" s="40"/>
      <c r="C625" s="40"/>
      <c r="D625" s="40"/>
      <c r="E625" s="40"/>
      <c r="F625" s="40"/>
      <c r="G625" s="40"/>
      <c r="H625" s="40"/>
      <c r="I625" s="40"/>
      <c r="J625" s="40">
        <v>3</v>
      </c>
      <c r="K625" s="139"/>
      <c r="L625" s="139"/>
      <c r="M625" s="139"/>
      <c r="N625" s="139"/>
      <c r="O625" s="139"/>
      <c r="P625" s="139"/>
      <c r="Q625" s="139"/>
      <c r="R625" s="139"/>
      <c r="S625" s="139"/>
      <c r="T625" s="139"/>
      <c r="U625" s="139"/>
      <c r="V625" s="139"/>
      <c r="W625" s="139"/>
      <c r="X625" s="139"/>
      <c r="Y625" s="139"/>
      <c r="Z625" s="139"/>
      <c r="AA625" s="139"/>
      <c r="AB625" s="62">
        <v>3</v>
      </c>
      <c r="AC625" s="109"/>
      <c r="AD625" s="46"/>
      <c r="AE625" s="111"/>
      <c r="AF625" s="46"/>
      <c r="AG625" s="43">
        <v>3</v>
      </c>
      <c r="AH625" s="46"/>
      <c r="AI625" s="118"/>
    </row>
    <row r="626" spans="1:36" ht="15.75" customHeight="1" x14ac:dyDescent="0.25">
      <c r="A626" s="39">
        <v>2402</v>
      </c>
      <c r="B626" s="40"/>
      <c r="C626" s="40"/>
      <c r="D626" s="40"/>
      <c r="E626" s="40"/>
      <c r="F626" s="40"/>
      <c r="G626" s="40"/>
      <c r="H626" s="40"/>
      <c r="I626" s="40"/>
      <c r="J626" s="40">
        <v>2</v>
      </c>
      <c r="K626" s="139"/>
      <c r="L626" s="139"/>
      <c r="M626" s="139"/>
      <c r="N626" s="139"/>
      <c r="O626" s="139"/>
      <c r="P626" s="139"/>
      <c r="Q626" s="139"/>
      <c r="R626" s="139"/>
      <c r="S626" s="139"/>
      <c r="T626" s="139"/>
      <c r="U626" s="139"/>
      <c r="V626" s="139"/>
      <c r="W626" s="139"/>
      <c r="X626" s="139"/>
      <c r="Y626" s="139"/>
      <c r="Z626" s="139"/>
      <c r="AA626" s="139"/>
      <c r="AB626" s="62">
        <v>2</v>
      </c>
      <c r="AC626" s="109"/>
      <c r="AD626" s="46"/>
      <c r="AE626" s="111"/>
      <c r="AF626" s="119"/>
      <c r="AG626" s="47">
        <v>2</v>
      </c>
      <c r="AH626" s="120"/>
      <c r="AI626" s="119"/>
    </row>
    <row r="627" spans="1:36" ht="15.75" customHeight="1" x14ac:dyDescent="0.25">
      <c r="A627" s="39">
        <v>2501</v>
      </c>
      <c r="B627" s="40"/>
      <c r="C627" s="40"/>
      <c r="D627" s="40"/>
      <c r="E627" s="40"/>
      <c r="F627" s="40"/>
      <c r="G627" s="40"/>
      <c r="H627" s="40"/>
      <c r="I627" s="40"/>
      <c r="J627" s="40"/>
      <c r="K627" s="139"/>
      <c r="L627" s="139"/>
      <c r="M627" s="139"/>
      <c r="N627" s="139"/>
      <c r="O627" s="139"/>
      <c r="P627" s="139"/>
      <c r="Q627" s="139"/>
      <c r="R627" s="139"/>
      <c r="S627" s="139"/>
      <c r="T627" s="139"/>
      <c r="U627" s="139"/>
      <c r="V627" s="139"/>
      <c r="W627" s="139"/>
      <c r="X627" s="139"/>
      <c r="Y627" s="139"/>
      <c r="Z627" s="139"/>
      <c r="AA627" s="139"/>
      <c r="AB627" s="62"/>
      <c r="AC627" s="109"/>
      <c r="AD627" s="46"/>
      <c r="AE627" s="111"/>
      <c r="AF627" s="119"/>
      <c r="AG627" s="47"/>
      <c r="AH627" s="120"/>
      <c r="AI627" s="119"/>
    </row>
    <row r="628" spans="1:36" ht="15.75" customHeight="1" x14ac:dyDescent="0.25">
      <c r="A628" s="39">
        <v>2502</v>
      </c>
      <c r="B628" s="40"/>
      <c r="C628" s="40"/>
      <c r="D628" s="40"/>
      <c r="E628" s="40"/>
      <c r="F628" s="40"/>
      <c r="G628" s="40"/>
      <c r="H628" s="40"/>
      <c r="I628" s="40"/>
      <c r="J628" s="40"/>
      <c r="K628" s="139"/>
      <c r="L628" s="139"/>
      <c r="M628" s="139"/>
      <c r="N628" s="139"/>
      <c r="O628" s="139"/>
      <c r="P628" s="139"/>
      <c r="Q628" s="139"/>
      <c r="R628" s="139"/>
      <c r="S628" s="139"/>
      <c r="T628" s="139"/>
      <c r="U628" s="139"/>
      <c r="V628" s="139"/>
      <c r="W628" s="139"/>
      <c r="X628" s="139"/>
      <c r="Y628" s="139"/>
      <c r="Z628" s="139"/>
      <c r="AA628" s="139"/>
      <c r="AB628" s="62"/>
      <c r="AC628" s="109"/>
      <c r="AD628" s="46"/>
      <c r="AE628" s="111"/>
      <c r="AF628" s="46"/>
      <c r="AG628" s="111"/>
      <c r="AH628" s="121"/>
      <c r="AI628" s="119"/>
    </row>
    <row r="629" spans="1:36" ht="15.75" customHeight="1" x14ac:dyDescent="0.25">
      <c r="A629" s="39">
        <v>2601</v>
      </c>
      <c r="B629" s="40"/>
      <c r="C629" s="40"/>
      <c r="D629" s="40"/>
      <c r="E629" s="40"/>
      <c r="F629" s="40"/>
      <c r="G629" s="40"/>
      <c r="H629" s="40"/>
      <c r="I629" s="40"/>
      <c r="J629" s="40"/>
      <c r="K629" s="139"/>
      <c r="L629" s="139"/>
      <c r="M629" s="139"/>
      <c r="N629" s="139"/>
      <c r="O629" s="139"/>
      <c r="P629" s="139"/>
      <c r="Q629" s="139"/>
      <c r="R629" s="139"/>
      <c r="S629" s="139"/>
      <c r="T629" s="139"/>
      <c r="U629" s="139"/>
      <c r="V629" s="139"/>
      <c r="W629" s="139"/>
      <c r="X629" s="139"/>
      <c r="Y629" s="139"/>
      <c r="Z629" s="139"/>
      <c r="AA629" s="139"/>
      <c r="AB629" s="62"/>
      <c r="AC629" s="109"/>
      <c r="AD629" s="46"/>
      <c r="AE629" s="111"/>
      <c r="AF629" s="122" t="s">
        <v>53</v>
      </c>
      <c r="AG629" s="123">
        <v>11</v>
      </c>
      <c r="AH629" s="124">
        <f>IF(SUM(AB622:AB626)=0,"",SUM(AB622:AB626))</f>
        <v>22</v>
      </c>
      <c r="AI629" s="125" t="s">
        <v>10</v>
      </c>
    </row>
    <row r="630" spans="1:36" ht="15.75" customHeight="1" x14ac:dyDescent="0.25">
      <c r="A630" s="39">
        <v>2602</v>
      </c>
      <c r="B630" s="40"/>
      <c r="C630" s="40"/>
      <c r="D630" s="40"/>
      <c r="E630" s="40"/>
      <c r="F630" s="40"/>
      <c r="G630" s="40"/>
      <c r="H630" s="40"/>
      <c r="I630" s="40"/>
      <c r="J630" s="40"/>
      <c r="K630" s="139"/>
      <c r="L630" s="139"/>
      <c r="M630" s="139"/>
      <c r="N630" s="139"/>
      <c r="O630" s="139"/>
      <c r="P630" s="139"/>
      <c r="Q630" s="139"/>
      <c r="R630" s="139"/>
      <c r="S630" s="139"/>
      <c r="T630" s="139"/>
      <c r="U630" s="139"/>
      <c r="V630" s="139"/>
      <c r="W630" s="139"/>
      <c r="X630" s="139"/>
      <c r="Y630" s="139"/>
      <c r="Z630" s="139"/>
      <c r="AA630" s="139"/>
      <c r="AB630" s="62"/>
      <c r="AC630" s="109"/>
      <c r="AD630" s="46"/>
      <c r="AE630" s="111"/>
      <c r="AF630" s="126" t="s">
        <v>54</v>
      </c>
      <c r="AG630" s="53">
        <f>IF(AG629/B616=0,"",AG629/B616)</f>
        <v>0.26829268292682928</v>
      </c>
      <c r="AH630" s="127">
        <f>IF(AG629/AH629=0,"",AG629/AH629)</f>
        <v>0.5</v>
      </c>
      <c r="AI630" s="128" t="s">
        <v>55</v>
      </c>
    </row>
    <row r="631" spans="1:36" ht="15.75" customHeight="1" x14ac:dyDescent="0.25">
      <c r="A631" s="39">
        <v>2701</v>
      </c>
      <c r="B631" s="40"/>
      <c r="C631" s="40"/>
      <c r="D631" s="40"/>
      <c r="E631" s="40"/>
      <c r="F631" s="40"/>
      <c r="G631" s="40"/>
      <c r="H631" s="40"/>
      <c r="I631" s="40"/>
      <c r="J631" s="40"/>
      <c r="K631" s="139"/>
      <c r="L631" s="139"/>
      <c r="M631" s="139"/>
      <c r="N631" s="139"/>
      <c r="O631" s="139"/>
      <c r="P631" s="139"/>
      <c r="Q631" s="139"/>
      <c r="R631" s="139"/>
      <c r="S631" s="139"/>
      <c r="T631" s="139"/>
      <c r="U631" s="139"/>
      <c r="V631" s="139"/>
      <c r="W631" s="139"/>
      <c r="X631" s="139"/>
      <c r="Y631" s="139"/>
      <c r="Z631" s="139"/>
      <c r="AA631" s="139"/>
      <c r="AB631" s="62"/>
      <c r="AC631" s="112"/>
      <c r="AD631" s="113"/>
      <c r="AE631" s="114"/>
      <c r="AF631" s="83"/>
      <c r="AG631" s="129"/>
      <c r="AH631" s="129"/>
      <c r="AI631" s="130"/>
    </row>
    <row r="632" spans="1:36" ht="18" customHeight="1" x14ac:dyDescent="0.25">
      <c r="A632" s="24"/>
      <c r="B632" s="160" t="s">
        <v>79</v>
      </c>
      <c r="C632" s="160"/>
      <c r="D632" s="160"/>
      <c r="E632" s="160"/>
      <c r="F632" s="160"/>
      <c r="G632" s="160"/>
      <c r="H632" s="160"/>
      <c r="I632" s="160"/>
      <c r="J632" s="160"/>
      <c r="AB632" s="59">
        <f>SUM(AB616:AB628)</f>
        <v>22</v>
      </c>
      <c r="AC632" s="60">
        <f>IF(AB624=0,"",AB624/B616)</f>
        <v>0.41463414634146339</v>
      </c>
      <c r="AD632" s="60">
        <f>IF(AB632=0,"",AB632/B616)</f>
        <v>0.53658536585365857</v>
      </c>
      <c r="AE632" s="60">
        <f>IF(AB624=0,"",AD632-AC632)</f>
        <v>0.12195121951219517</v>
      </c>
      <c r="AF632" s="2"/>
      <c r="AG632" s="1"/>
      <c r="AH632" s="27"/>
      <c r="AI632" s="2"/>
    </row>
    <row r="633" spans="1:36" ht="12.75" customHeight="1" x14ac:dyDescent="0.2">
      <c r="AD633" s="2"/>
      <c r="AE633" s="2"/>
      <c r="AG633" s="2"/>
    </row>
    <row r="634" spans="1:36" ht="12.75" customHeight="1" x14ac:dyDescent="0.2">
      <c r="AD634" s="2"/>
      <c r="AE634" s="2"/>
      <c r="AG634" s="2"/>
    </row>
    <row r="635" spans="1:36" ht="26.25" customHeight="1" x14ac:dyDescent="0.4">
      <c r="B635" s="161" t="s">
        <v>68</v>
      </c>
      <c r="C635" s="162"/>
      <c r="D635" s="162"/>
      <c r="E635" s="162"/>
      <c r="F635" s="162"/>
      <c r="G635" s="162"/>
      <c r="H635" s="162"/>
      <c r="I635" s="162"/>
      <c r="J635" s="162"/>
      <c r="AB635" s="103" t="s">
        <v>89</v>
      </c>
      <c r="AC635" s="2"/>
      <c r="AD635" s="2"/>
      <c r="AE635" s="1"/>
      <c r="AF635" s="2"/>
      <c r="AG635" s="1"/>
      <c r="AH635" s="1"/>
      <c r="AI635" s="1"/>
    </row>
    <row r="636" spans="1:36" ht="20.25" customHeight="1" x14ac:dyDescent="0.2">
      <c r="A636" s="163" t="s">
        <v>9</v>
      </c>
      <c r="B636" s="164" t="s">
        <v>69</v>
      </c>
      <c r="C636" s="165"/>
      <c r="D636" s="165"/>
      <c r="E636" s="165"/>
      <c r="F636" s="165"/>
      <c r="G636" s="165"/>
      <c r="H636" s="165"/>
      <c r="I636" s="165"/>
      <c r="J636" s="166"/>
      <c r="AB636" s="167" t="s">
        <v>10</v>
      </c>
      <c r="AC636" s="159" t="s">
        <v>2</v>
      </c>
      <c r="AD636" s="159" t="s">
        <v>3</v>
      </c>
      <c r="AE636" s="169" t="s">
        <v>4</v>
      </c>
      <c r="AF636" s="159" t="s">
        <v>5</v>
      </c>
      <c r="AG636" s="157" t="s">
        <v>6</v>
      </c>
      <c r="AH636" s="157" t="s">
        <v>7</v>
      </c>
      <c r="AI636" s="159" t="s">
        <v>8</v>
      </c>
    </row>
    <row r="637" spans="1:36" ht="15.75" customHeight="1" x14ac:dyDescent="0.25">
      <c r="A637" s="158"/>
      <c r="B637" s="39" t="s">
        <v>70</v>
      </c>
      <c r="C637" s="39" t="s">
        <v>71</v>
      </c>
      <c r="D637" s="39" t="s">
        <v>72</v>
      </c>
      <c r="E637" s="39" t="s">
        <v>73</v>
      </c>
      <c r="F637" s="39" t="s">
        <v>74</v>
      </c>
      <c r="G637" s="39" t="s">
        <v>75</v>
      </c>
      <c r="H637" s="39" t="s">
        <v>76</v>
      </c>
      <c r="I637" s="39" t="s">
        <v>77</v>
      </c>
      <c r="J637" s="39" t="s">
        <v>78</v>
      </c>
      <c r="AB637" s="168"/>
      <c r="AC637" s="158"/>
      <c r="AD637" s="158"/>
      <c r="AE637" s="158"/>
      <c r="AF637" s="158"/>
      <c r="AG637" s="158"/>
      <c r="AH637" s="158"/>
      <c r="AI637" s="158"/>
    </row>
    <row r="638" spans="1:36" ht="15.75" customHeight="1" x14ac:dyDescent="0.25">
      <c r="A638" s="39">
        <v>2001</v>
      </c>
      <c r="B638" s="40">
        <v>20</v>
      </c>
      <c r="C638" s="40"/>
      <c r="D638" s="40"/>
      <c r="E638" s="40"/>
      <c r="F638" s="40"/>
      <c r="G638" s="40"/>
      <c r="H638" s="40"/>
      <c r="I638" s="40"/>
      <c r="J638" s="40"/>
      <c r="K638" s="139"/>
      <c r="L638" s="139"/>
      <c r="M638" s="139"/>
      <c r="N638" s="139"/>
      <c r="O638" s="139"/>
      <c r="P638" s="139"/>
      <c r="Q638" s="139"/>
      <c r="R638" s="139"/>
      <c r="S638" s="139"/>
      <c r="T638" s="139"/>
      <c r="U638" s="139"/>
      <c r="V638" s="139"/>
      <c r="W638" s="139"/>
      <c r="X638" s="139"/>
      <c r="Y638" s="139"/>
      <c r="Z638" s="139"/>
      <c r="AA638" s="139"/>
      <c r="AB638" s="62"/>
      <c r="AC638" s="106"/>
      <c r="AD638" s="107"/>
      <c r="AE638" s="108"/>
      <c r="AF638" s="115"/>
      <c r="AG638" s="41">
        <f>B638</f>
        <v>20</v>
      </c>
      <c r="AH638" s="116"/>
      <c r="AI638" s="115"/>
    </row>
    <row r="639" spans="1:36" ht="15.75" customHeight="1" x14ac:dyDescent="0.25">
      <c r="A639" s="39">
        <v>2002</v>
      </c>
      <c r="B639" s="40"/>
      <c r="C639" s="40">
        <v>16</v>
      </c>
      <c r="D639" s="40"/>
      <c r="E639" s="40"/>
      <c r="F639" s="40"/>
      <c r="G639" s="40"/>
      <c r="H639" s="40"/>
      <c r="I639" s="40"/>
      <c r="J639" s="40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  <c r="W639" s="139"/>
      <c r="X639" s="139"/>
      <c r="Y639" s="139"/>
      <c r="Z639" s="139"/>
      <c r="AA639" s="139"/>
      <c r="AB639" s="62"/>
      <c r="AC639" s="109"/>
      <c r="AD639" s="46"/>
      <c r="AE639" s="110"/>
      <c r="AF639" s="42">
        <f>IF(C639=0,"",C639/B638)</f>
        <v>0.8</v>
      </c>
      <c r="AG639" s="43">
        <v>16</v>
      </c>
      <c r="AH639" s="117">
        <f t="shared" ref="AH639:AH646" si="64">IF(AG639=0,"",AG639/AG638)</f>
        <v>0.8</v>
      </c>
      <c r="AI639" s="117">
        <f t="shared" ref="AI639:AI646" si="65">IF(AG639=0,"",100%-AH639)</f>
        <v>0.19999999999999996</v>
      </c>
    </row>
    <row r="640" spans="1:36" ht="15.75" customHeight="1" x14ac:dyDescent="0.25">
      <c r="A640" s="39">
        <v>2101</v>
      </c>
      <c r="B640" s="40"/>
      <c r="C640" s="40"/>
      <c r="D640" s="40">
        <v>14</v>
      </c>
      <c r="E640" s="40"/>
      <c r="F640" s="40"/>
      <c r="G640" s="40"/>
      <c r="H640" s="40"/>
      <c r="I640" s="40"/>
      <c r="J640" s="40"/>
      <c r="K640" s="139"/>
      <c r="L640" s="139"/>
      <c r="M640" s="139"/>
      <c r="N640" s="139"/>
      <c r="O640" s="139"/>
      <c r="P640" s="139"/>
      <c r="Q640" s="139"/>
      <c r="R640" s="139"/>
      <c r="S640" s="139"/>
      <c r="T640" s="139"/>
      <c r="U640" s="139"/>
      <c r="V640" s="139"/>
      <c r="W640" s="139"/>
      <c r="X640" s="139"/>
      <c r="Y640" s="139"/>
      <c r="Z640" s="139"/>
      <c r="AA640" s="139"/>
      <c r="AB640" s="62"/>
      <c r="AC640" s="109"/>
      <c r="AD640" s="46"/>
      <c r="AE640" s="110"/>
      <c r="AF640" s="42">
        <f>IF(D640=0,"",D640/C639)</f>
        <v>0.875</v>
      </c>
      <c r="AG640" s="43">
        <v>16</v>
      </c>
      <c r="AH640" s="117">
        <f t="shared" si="64"/>
        <v>1</v>
      </c>
      <c r="AI640" s="117">
        <f t="shared" si="65"/>
        <v>0</v>
      </c>
      <c r="AJ640" s="8">
        <f>AG640/AG638</f>
        <v>0.8</v>
      </c>
    </row>
    <row r="641" spans="1:35" ht="15.75" customHeight="1" x14ac:dyDescent="0.25">
      <c r="A641" s="39">
        <v>2102</v>
      </c>
      <c r="B641" s="40"/>
      <c r="C641" s="40"/>
      <c r="D641" s="40"/>
      <c r="E641" s="40">
        <v>13</v>
      </c>
      <c r="F641" s="40"/>
      <c r="G641" s="40"/>
      <c r="H641" s="40"/>
      <c r="I641" s="40"/>
      <c r="J641" s="40"/>
      <c r="K641" s="139"/>
      <c r="L641" s="139"/>
      <c r="M641" s="139"/>
      <c r="N641" s="139"/>
      <c r="O641" s="139"/>
      <c r="P641" s="139"/>
      <c r="Q641" s="139"/>
      <c r="R641" s="139"/>
      <c r="S641" s="139"/>
      <c r="T641" s="139"/>
      <c r="U641" s="139"/>
      <c r="V641" s="139"/>
      <c r="W641" s="139"/>
      <c r="X641" s="139"/>
      <c r="Y641" s="139"/>
      <c r="Z641" s="139"/>
      <c r="AA641" s="139"/>
      <c r="AB641" s="62"/>
      <c r="AC641" s="109"/>
      <c r="AD641" s="46"/>
      <c r="AE641" s="110"/>
      <c r="AF641" s="42">
        <f>IF(E641=0,"",E641/D640)</f>
        <v>0.9285714285714286</v>
      </c>
      <c r="AG641" s="43">
        <v>15</v>
      </c>
      <c r="AH641" s="117">
        <f t="shared" si="64"/>
        <v>0.9375</v>
      </c>
      <c r="AI641" s="117">
        <f t="shared" si="65"/>
        <v>6.25E-2</v>
      </c>
    </row>
    <row r="642" spans="1:35" ht="15.75" customHeight="1" x14ac:dyDescent="0.25">
      <c r="A642" s="39">
        <v>2201</v>
      </c>
      <c r="B642" s="40"/>
      <c r="C642" s="40"/>
      <c r="D642" s="40"/>
      <c r="E642" s="40"/>
      <c r="F642" s="40">
        <v>12</v>
      </c>
      <c r="G642" s="40"/>
      <c r="H642" s="40"/>
      <c r="I642" s="40"/>
      <c r="J642" s="40"/>
      <c r="K642" s="139"/>
      <c r="L642" s="139"/>
      <c r="M642" s="139"/>
      <c r="N642" s="139"/>
      <c r="O642" s="139"/>
      <c r="P642" s="139"/>
      <c r="Q642" s="139"/>
      <c r="R642" s="139"/>
      <c r="S642" s="139"/>
      <c r="T642" s="139"/>
      <c r="U642" s="139"/>
      <c r="V642" s="139"/>
      <c r="W642" s="139"/>
      <c r="X642" s="139"/>
      <c r="Y642" s="139"/>
      <c r="Z642" s="139"/>
      <c r="AA642" s="139"/>
      <c r="AB642" s="62"/>
      <c r="AC642" s="109"/>
      <c r="AD642" s="46"/>
      <c r="AE642" s="110"/>
      <c r="AF642" s="42">
        <f>IF(F642=0,"",F642/E641)</f>
        <v>0.92307692307692313</v>
      </c>
      <c r="AG642" s="43">
        <v>14</v>
      </c>
      <c r="AH642" s="117">
        <f t="shared" si="64"/>
        <v>0.93333333333333335</v>
      </c>
      <c r="AI642" s="117">
        <f t="shared" si="65"/>
        <v>6.6666666666666652E-2</v>
      </c>
    </row>
    <row r="643" spans="1:35" ht="15.75" customHeight="1" x14ac:dyDescent="0.25">
      <c r="A643" s="39">
        <v>2202</v>
      </c>
      <c r="B643" s="40"/>
      <c r="C643" s="40"/>
      <c r="D643" s="40"/>
      <c r="E643" s="40"/>
      <c r="F643" s="40"/>
      <c r="G643" s="40">
        <v>12</v>
      </c>
      <c r="H643" s="40"/>
      <c r="I643" s="40"/>
      <c r="J643" s="40"/>
      <c r="K643" s="139"/>
      <c r="L643" s="139"/>
      <c r="M643" s="139"/>
      <c r="N643" s="139"/>
      <c r="O643" s="139"/>
      <c r="P643" s="139"/>
      <c r="Q643" s="139"/>
      <c r="R643" s="139"/>
      <c r="S643" s="139"/>
      <c r="T643" s="139"/>
      <c r="U643" s="139"/>
      <c r="V643" s="139"/>
      <c r="W643" s="139"/>
      <c r="X643" s="139"/>
      <c r="Y643" s="139"/>
      <c r="Z643" s="139"/>
      <c r="AA643" s="139"/>
      <c r="AB643" s="62"/>
      <c r="AC643" s="109"/>
      <c r="AD643" s="46"/>
      <c r="AE643" s="110"/>
      <c r="AF643" s="42">
        <f>IF(G643=0,"",G643/F642)</f>
        <v>1</v>
      </c>
      <c r="AG643" s="43">
        <v>12</v>
      </c>
      <c r="AH643" s="117">
        <f t="shared" si="64"/>
        <v>0.8571428571428571</v>
      </c>
      <c r="AI643" s="117">
        <f t="shared" si="65"/>
        <v>0.1428571428571429</v>
      </c>
    </row>
    <row r="644" spans="1:35" ht="15.75" customHeight="1" x14ac:dyDescent="0.25">
      <c r="A644" s="39">
        <v>2301</v>
      </c>
      <c r="B644" s="40"/>
      <c r="C644" s="40"/>
      <c r="D644" s="40"/>
      <c r="E644" s="40"/>
      <c r="F644" s="40"/>
      <c r="G644" s="40"/>
      <c r="H644" s="40">
        <v>12</v>
      </c>
      <c r="I644" s="40"/>
      <c r="J644" s="40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  <c r="Y644" s="139"/>
      <c r="Z644" s="139"/>
      <c r="AA644" s="139"/>
      <c r="AB644" s="62"/>
      <c r="AC644" s="109"/>
      <c r="AD644" s="46"/>
      <c r="AE644" s="110"/>
      <c r="AF644" s="42">
        <f>IF(H644=0,"",H644/G643)</f>
        <v>1</v>
      </c>
      <c r="AG644" s="43">
        <v>12</v>
      </c>
      <c r="AH644" s="117">
        <f t="shared" si="64"/>
        <v>1</v>
      </c>
      <c r="AI644" s="117">
        <f t="shared" si="65"/>
        <v>0</v>
      </c>
    </row>
    <row r="645" spans="1:35" ht="15.75" customHeight="1" x14ac:dyDescent="0.25">
      <c r="A645" s="39">
        <v>2302</v>
      </c>
      <c r="B645" s="40"/>
      <c r="C645" s="40"/>
      <c r="D645" s="40"/>
      <c r="E645" s="40"/>
      <c r="F645" s="40"/>
      <c r="G645" s="40"/>
      <c r="H645" s="40"/>
      <c r="I645" s="40">
        <v>12</v>
      </c>
      <c r="J645" s="40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  <c r="W645" s="139"/>
      <c r="X645" s="139"/>
      <c r="Y645" s="139"/>
      <c r="Z645" s="139"/>
      <c r="AA645" s="139"/>
      <c r="AB645" s="62"/>
      <c r="AC645" s="109"/>
      <c r="AD645" s="46"/>
      <c r="AE645" s="110"/>
      <c r="AF645" s="42">
        <f>IF(I645=0,"",I645/H644)</f>
        <v>1</v>
      </c>
      <c r="AG645" s="43">
        <v>12</v>
      </c>
      <c r="AH645" s="117">
        <f t="shared" si="64"/>
        <v>1</v>
      </c>
      <c r="AI645" s="117">
        <f t="shared" si="65"/>
        <v>0</v>
      </c>
    </row>
    <row r="646" spans="1:35" ht="15.75" customHeight="1" x14ac:dyDescent="0.25">
      <c r="A646" s="39">
        <v>2401</v>
      </c>
      <c r="B646" s="40"/>
      <c r="C646" s="40"/>
      <c r="D646" s="40"/>
      <c r="E646" s="40"/>
      <c r="F646" s="40"/>
      <c r="G646" s="40"/>
      <c r="H646" s="40"/>
      <c r="I646" s="40"/>
      <c r="J646" s="40">
        <v>10</v>
      </c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  <c r="W646" s="139"/>
      <c r="X646" s="139"/>
      <c r="Y646" s="139"/>
      <c r="Z646" s="139"/>
      <c r="AA646" s="139"/>
      <c r="AB646" s="62">
        <v>8</v>
      </c>
      <c r="AC646" s="109"/>
      <c r="AD646" s="46"/>
      <c r="AE646" s="110"/>
      <c r="AF646" s="45">
        <f>IF(J646=0,"",J646/I645)</f>
        <v>0.83333333333333337</v>
      </c>
      <c r="AG646" s="43">
        <v>11</v>
      </c>
      <c r="AH646" s="45">
        <f t="shared" si="64"/>
        <v>0.91666666666666663</v>
      </c>
      <c r="AI646" s="45">
        <f t="shared" si="65"/>
        <v>8.333333333333337E-2</v>
      </c>
    </row>
    <row r="647" spans="1:35" ht="15.75" customHeight="1" x14ac:dyDescent="0.25">
      <c r="A647" s="39">
        <v>2402</v>
      </c>
      <c r="B647" s="40"/>
      <c r="C647" s="40"/>
      <c r="D647" s="40"/>
      <c r="E647" s="40"/>
      <c r="F647" s="40"/>
      <c r="G647" s="40"/>
      <c r="H647" s="40"/>
      <c r="I647" s="40"/>
      <c r="J647" s="40">
        <v>1</v>
      </c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  <c r="W647" s="139"/>
      <c r="X647" s="139"/>
      <c r="Y647" s="139"/>
      <c r="Z647" s="139"/>
      <c r="AA647" s="139"/>
      <c r="AB647" s="62">
        <v>1</v>
      </c>
      <c r="AC647" s="109"/>
      <c r="AD647" s="46"/>
      <c r="AE647" s="111"/>
      <c r="AF647" s="46"/>
      <c r="AG647" s="43">
        <v>1</v>
      </c>
      <c r="AH647" s="46"/>
      <c r="AI647" s="118"/>
    </row>
    <row r="648" spans="1:35" ht="15.75" customHeight="1" x14ac:dyDescent="0.25">
      <c r="A648" s="39">
        <v>2501</v>
      </c>
      <c r="B648" s="40"/>
      <c r="C648" s="40"/>
      <c r="D648" s="40"/>
      <c r="E648" s="40"/>
      <c r="F648" s="40"/>
      <c r="G648" s="40"/>
      <c r="H648" s="40"/>
      <c r="I648" s="40"/>
      <c r="J648" s="152">
        <v>2</v>
      </c>
      <c r="K648" s="139"/>
      <c r="L648" s="139"/>
      <c r="M648" s="139"/>
      <c r="N648" s="139"/>
      <c r="O648" s="139"/>
      <c r="P648" s="139"/>
      <c r="Q648" s="139"/>
      <c r="R648" s="139"/>
      <c r="S648" s="139"/>
      <c r="T648" s="139"/>
      <c r="U648" s="139"/>
      <c r="V648" s="139"/>
      <c r="W648" s="139"/>
      <c r="X648" s="139"/>
      <c r="Y648" s="139"/>
      <c r="Z648" s="139"/>
      <c r="AA648" s="139"/>
      <c r="AB648" s="62">
        <v>2</v>
      </c>
      <c r="AC648" s="109"/>
      <c r="AD648" s="46"/>
      <c r="AE648" s="111"/>
      <c r="AF648" s="119"/>
      <c r="AG648" s="47">
        <v>2</v>
      </c>
      <c r="AH648" s="120"/>
      <c r="AI648" s="119"/>
    </row>
    <row r="649" spans="1:35" ht="15.75" customHeight="1" x14ac:dyDescent="0.25">
      <c r="A649" s="39">
        <v>2502</v>
      </c>
      <c r="B649" s="40"/>
      <c r="C649" s="40"/>
      <c r="D649" s="40"/>
      <c r="E649" s="40"/>
      <c r="F649" s="40"/>
      <c r="G649" s="40"/>
      <c r="H649" s="40"/>
      <c r="I649" s="40"/>
      <c r="J649" s="40"/>
      <c r="K649" s="139"/>
      <c r="L649" s="139"/>
      <c r="M649" s="139"/>
      <c r="N649" s="139"/>
      <c r="O649" s="139"/>
      <c r="P649" s="139"/>
      <c r="Q649" s="139"/>
      <c r="R649" s="139"/>
      <c r="S649" s="139"/>
      <c r="T649" s="139"/>
      <c r="U649" s="139"/>
      <c r="V649" s="139"/>
      <c r="W649" s="139"/>
      <c r="X649" s="139"/>
      <c r="Y649" s="139"/>
      <c r="Z649" s="139"/>
      <c r="AA649" s="139"/>
      <c r="AB649" s="62"/>
      <c r="AC649" s="109"/>
      <c r="AD649" s="46"/>
      <c r="AE649" s="111"/>
      <c r="AF649" s="119"/>
      <c r="AG649" s="47"/>
      <c r="AH649" s="120"/>
      <c r="AI649" s="119"/>
    </row>
    <row r="650" spans="1:35" ht="15.75" customHeight="1" x14ac:dyDescent="0.25">
      <c r="A650" s="39">
        <v>2601</v>
      </c>
      <c r="B650" s="40"/>
      <c r="C650" s="40"/>
      <c r="D650" s="40"/>
      <c r="E650" s="40"/>
      <c r="F650" s="40"/>
      <c r="G650" s="40"/>
      <c r="H650" s="40"/>
      <c r="I650" s="40"/>
      <c r="J650" s="40"/>
      <c r="K650" s="139"/>
      <c r="L650" s="139"/>
      <c r="M650" s="139"/>
      <c r="N650" s="139"/>
      <c r="O650" s="139"/>
      <c r="P650" s="139"/>
      <c r="Q650" s="139"/>
      <c r="R650" s="139"/>
      <c r="S650" s="139"/>
      <c r="T650" s="139"/>
      <c r="U650" s="139"/>
      <c r="V650" s="139"/>
      <c r="W650" s="139"/>
      <c r="X650" s="139"/>
      <c r="Y650" s="139"/>
      <c r="Z650" s="139"/>
      <c r="AA650" s="139"/>
      <c r="AB650" s="62"/>
      <c r="AC650" s="109"/>
      <c r="AD650" s="46"/>
      <c r="AE650" s="111"/>
      <c r="AF650" s="46"/>
      <c r="AG650" s="111"/>
      <c r="AH650" s="121"/>
      <c r="AI650" s="119"/>
    </row>
    <row r="651" spans="1:35" ht="15.75" customHeight="1" x14ac:dyDescent="0.25">
      <c r="A651" s="39">
        <v>2602</v>
      </c>
      <c r="B651" s="40"/>
      <c r="C651" s="40"/>
      <c r="D651" s="40"/>
      <c r="E651" s="40"/>
      <c r="F651" s="40"/>
      <c r="G651" s="40"/>
      <c r="H651" s="40"/>
      <c r="I651" s="40"/>
      <c r="J651" s="40"/>
      <c r="K651" s="139"/>
      <c r="L651" s="139"/>
      <c r="M651" s="139"/>
      <c r="N651" s="139"/>
      <c r="O651" s="139"/>
      <c r="P651" s="139"/>
      <c r="Q651" s="139"/>
      <c r="R651" s="139"/>
      <c r="S651" s="139"/>
      <c r="T651" s="139"/>
      <c r="U651" s="139"/>
      <c r="V651" s="139"/>
      <c r="W651" s="139"/>
      <c r="X651" s="139"/>
      <c r="Y651" s="139"/>
      <c r="Z651" s="139"/>
      <c r="AA651" s="139"/>
      <c r="AB651" s="62"/>
      <c r="AC651" s="109"/>
      <c r="AD651" s="46"/>
      <c r="AE651" s="111"/>
      <c r="AF651" s="122" t="s">
        <v>53</v>
      </c>
      <c r="AG651" s="123">
        <v>3</v>
      </c>
      <c r="AH651" s="124">
        <f>IF(SUM(AB644:AB648)=0,"",SUM(AB644:AB648))</f>
        <v>11</v>
      </c>
      <c r="AI651" s="125" t="s">
        <v>10</v>
      </c>
    </row>
    <row r="652" spans="1:35" ht="15.75" customHeight="1" x14ac:dyDescent="0.25">
      <c r="A652" s="39">
        <v>2701</v>
      </c>
      <c r="B652" s="40"/>
      <c r="C652" s="40"/>
      <c r="D652" s="40"/>
      <c r="E652" s="40"/>
      <c r="F652" s="40"/>
      <c r="G652" s="40"/>
      <c r="H652" s="40"/>
      <c r="I652" s="40"/>
      <c r="J652" s="40"/>
      <c r="K652" s="139"/>
      <c r="L652" s="139"/>
      <c r="M652" s="139"/>
      <c r="N652" s="139"/>
      <c r="O652" s="139"/>
      <c r="P652" s="139"/>
      <c r="Q652" s="139"/>
      <c r="R652" s="139"/>
      <c r="S652" s="139"/>
      <c r="T652" s="139"/>
      <c r="U652" s="139"/>
      <c r="V652" s="139"/>
      <c r="W652" s="139"/>
      <c r="X652" s="139"/>
      <c r="Y652" s="139"/>
      <c r="Z652" s="139"/>
      <c r="AA652" s="139"/>
      <c r="AB652" s="62"/>
      <c r="AC652" s="109"/>
      <c r="AD652" s="46"/>
      <c r="AE652" s="111"/>
      <c r="AF652" s="126" t="s">
        <v>54</v>
      </c>
      <c r="AG652" s="53">
        <f>IF(AG651/B638=0,"",AG651/B638)</f>
        <v>0.15</v>
      </c>
      <c r="AH652" s="127">
        <f>IF(AG651/AH651=0,"",AG651/AH651)</f>
        <v>0.27272727272727271</v>
      </c>
      <c r="AI652" s="128" t="s">
        <v>55</v>
      </c>
    </row>
    <row r="653" spans="1:35" ht="15.75" customHeight="1" x14ac:dyDescent="0.25">
      <c r="A653" s="39">
        <v>2702</v>
      </c>
      <c r="B653" s="40"/>
      <c r="C653" s="40"/>
      <c r="D653" s="40"/>
      <c r="E653" s="40"/>
      <c r="F653" s="40"/>
      <c r="G653" s="40"/>
      <c r="H653" s="40"/>
      <c r="I653" s="40"/>
      <c r="J653" s="40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  <c r="Y653" s="139"/>
      <c r="Z653" s="139"/>
      <c r="AA653" s="139"/>
      <c r="AB653" s="62"/>
      <c r="AC653" s="112"/>
      <c r="AD653" s="113"/>
      <c r="AE653" s="114"/>
      <c r="AF653" s="83"/>
      <c r="AG653" s="129"/>
      <c r="AH653" s="129"/>
      <c r="AI653" s="130"/>
    </row>
    <row r="654" spans="1:35" ht="18" customHeight="1" x14ac:dyDescent="0.25">
      <c r="B654" s="160" t="s">
        <v>79</v>
      </c>
      <c r="C654" s="160"/>
      <c r="D654" s="160"/>
      <c r="E654" s="160"/>
      <c r="F654" s="160"/>
      <c r="G654" s="160"/>
      <c r="H654" s="160"/>
      <c r="I654" s="160"/>
      <c r="J654" s="160"/>
      <c r="AB654" s="59">
        <f>SUM(AB638:AB650)</f>
        <v>11</v>
      </c>
      <c r="AC654" s="60">
        <f>IF(AB646=0,"",AB646/B638)</f>
        <v>0.4</v>
      </c>
      <c r="AD654" s="60">
        <f>IF(AB654=0,"",AB654/B638)</f>
        <v>0.55000000000000004</v>
      </c>
      <c r="AE654" s="60">
        <f>IF(AB646=0,"",AD654-AC654)</f>
        <v>0.15000000000000002</v>
      </c>
      <c r="AF654" s="2"/>
      <c r="AG654" s="1"/>
      <c r="AH654" s="27"/>
      <c r="AI654" s="2"/>
    </row>
    <row r="655" spans="1:35" ht="12.75" customHeight="1" x14ac:dyDescent="0.2">
      <c r="AC655" s="2"/>
      <c r="AD655" s="2"/>
      <c r="AF655" s="2"/>
    </row>
    <row r="656" spans="1:35" ht="12.75" customHeight="1" x14ac:dyDescent="0.2">
      <c r="AC656" s="2"/>
      <c r="AD656" s="2"/>
      <c r="AF656" s="2"/>
    </row>
    <row r="657" spans="1:36" ht="26.25" customHeight="1" x14ac:dyDescent="0.4">
      <c r="B657" s="161" t="s">
        <v>68</v>
      </c>
      <c r="C657" s="162"/>
      <c r="D657" s="162"/>
      <c r="E657" s="162"/>
      <c r="F657" s="162"/>
      <c r="G657" s="162"/>
      <c r="H657" s="162"/>
      <c r="I657" s="162"/>
      <c r="J657" s="162"/>
      <c r="AB657" s="103" t="s">
        <v>90</v>
      </c>
      <c r="AC657" s="2"/>
      <c r="AD657" s="2"/>
      <c r="AE657" s="1"/>
      <c r="AF657" s="2"/>
      <c r="AG657" s="1"/>
      <c r="AH657" s="1"/>
      <c r="AI657" s="1"/>
    </row>
    <row r="658" spans="1:36" ht="20.25" customHeight="1" x14ac:dyDescent="0.2">
      <c r="A658" s="163" t="s">
        <v>9</v>
      </c>
      <c r="B658" s="164" t="s">
        <v>69</v>
      </c>
      <c r="C658" s="165"/>
      <c r="D658" s="165"/>
      <c r="E658" s="165"/>
      <c r="F658" s="165"/>
      <c r="G658" s="165"/>
      <c r="H658" s="165"/>
      <c r="I658" s="165"/>
      <c r="J658" s="166"/>
      <c r="AB658" s="167" t="s">
        <v>10</v>
      </c>
      <c r="AC658" s="159" t="s">
        <v>2</v>
      </c>
      <c r="AD658" s="159" t="s">
        <v>3</v>
      </c>
      <c r="AE658" s="169" t="s">
        <v>4</v>
      </c>
      <c r="AF658" s="159" t="s">
        <v>5</v>
      </c>
      <c r="AG658" s="157" t="s">
        <v>6</v>
      </c>
      <c r="AH658" s="157" t="s">
        <v>7</v>
      </c>
      <c r="AI658" s="159" t="s">
        <v>8</v>
      </c>
    </row>
    <row r="659" spans="1:36" ht="15.75" customHeight="1" x14ac:dyDescent="0.25">
      <c r="A659" s="158"/>
      <c r="B659" s="39" t="s">
        <v>70</v>
      </c>
      <c r="C659" s="39" t="s">
        <v>71</v>
      </c>
      <c r="D659" s="39" t="s">
        <v>72</v>
      </c>
      <c r="E659" s="39" t="s">
        <v>73</v>
      </c>
      <c r="F659" s="39" t="s">
        <v>74</v>
      </c>
      <c r="G659" s="39" t="s">
        <v>75</v>
      </c>
      <c r="H659" s="39" t="s">
        <v>76</v>
      </c>
      <c r="I659" s="39" t="s">
        <v>77</v>
      </c>
      <c r="J659" s="39" t="s">
        <v>78</v>
      </c>
      <c r="AB659" s="168"/>
      <c r="AC659" s="158"/>
      <c r="AD659" s="158"/>
      <c r="AE659" s="158"/>
      <c r="AF659" s="158"/>
      <c r="AG659" s="158"/>
      <c r="AH659" s="158"/>
      <c r="AI659" s="158"/>
    </row>
    <row r="660" spans="1:36" ht="15.75" customHeight="1" x14ac:dyDescent="0.25">
      <c r="A660" s="39">
        <v>2002</v>
      </c>
      <c r="B660" s="40">
        <v>39</v>
      </c>
      <c r="C660" s="40"/>
      <c r="D660" s="40"/>
      <c r="E660" s="40"/>
      <c r="F660" s="40"/>
      <c r="G660" s="40"/>
      <c r="H660" s="40"/>
      <c r="I660" s="40"/>
      <c r="J660" s="40"/>
      <c r="K660" s="139"/>
      <c r="L660" s="139"/>
      <c r="M660" s="139"/>
      <c r="N660" s="139"/>
      <c r="O660" s="139"/>
      <c r="P660" s="139"/>
      <c r="Q660" s="139"/>
      <c r="R660" s="139"/>
      <c r="S660" s="139"/>
      <c r="T660" s="139"/>
      <c r="U660" s="139"/>
      <c r="V660" s="139"/>
      <c r="W660" s="139"/>
      <c r="X660" s="139"/>
      <c r="Y660" s="139"/>
      <c r="Z660" s="139"/>
      <c r="AA660" s="139"/>
      <c r="AB660" s="62"/>
      <c r="AC660" s="106"/>
      <c r="AD660" s="107"/>
      <c r="AE660" s="108"/>
      <c r="AF660" s="115"/>
      <c r="AG660" s="41">
        <f>B660</f>
        <v>39</v>
      </c>
      <c r="AH660" s="116"/>
      <c r="AI660" s="115"/>
    </row>
    <row r="661" spans="1:36" ht="15.75" customHeight="1" x14ac:dyDescent="0.25">
      <c r="A661" s="39">
        <v>2101</v>
      </c>
      <c r="B661" s="40"/>
      <c r="C661" s="40">
        <v>35</v>
      </c>
      <c r="D661" s="40"/>
      <c r="E661" s="40"/>
      <c r="F661" s="40"/>
      <c r="G661" s="40"/>
      <c r="H661" s="40"/>
      <c r="I661" s="40"/>
      <c r="J661" s="40"/>
      <c r="K661" s="139"/>
      <c r="L661" s="139"/>
      <c r="M661" s="139"/>
      <c r="N661" s="139"/>
      <c r="O661" s="139"/>
      <c r="P661" s="139"/>
      <c r="Q661" s="139"/>
      <c r="R661" s="139"/>
      <c r="S661" s="139"/>
      <c r="T661" s="139"/>
      <c r="U661" s="139"/>
      <c r="V661" s="139"/>
      <c r="W661" s="139"/>
      <c r="X661" s="139"/>
      <c r="Y661" s="139"/>
      <c r="Z661" s="139"/>
      <c r="AA661" s="139"/>
      <c r="AB661" s="62"/>
      <c r="AC661" s="109"/>
      <c r="AD661" s="46"/>
      <c r="AE661" s="110"/>
      <c r="AF661" s="42">
        <f>IF(C661=0,"",C661/B660)</f>
        <v>0.89743589743589747</v>
      </c>
      <c r="AG661" s="43">
        <v>35</v>
      </c>
      <c r="AH661" s="117">
        <f t="shared" ref="AH661:AH668" si="66">IF(AG661=0,"",AG661/AG660)</f>
        <v>0.89743589743589747</v>
      </c>
      <c r="AI661" s="117">
        <f t="shared" ref="AI661:AI668" si="67">IF(AG661=0,"",100%-AH661)</f>
        <v>0.10256410256410253</v>
      </c>
    </row>
    <row r="662" spans="1:36" ht="15.75" customHeight="1" x14ac:dyDescent="0.25">
      <c r="A662" s="39">
        <v>2102</v>
      </c>
      <c r="B662" s="40"/>
      <c r="C662" s="40"/>
      <c r="D662" s="40">
        <v>30</v>
      </c>
      <c r="E662" s="40"/>
      <c r="F662" s="40"/>
      <c r="G662" s="40"/>
      <c r="H662" s="40"/>
      <c r="I662" s="40"/>
      <c r="J662" s="40"/>
      <c r="K662" s="139"/>
      <c r="L662" s="139"/>
      <c r="M662" s="139"/>
      <c r="N662" s="139"/>
      <c r="O662" s="139"/>
      <c r="P662" s="139"/>
      <c r="Q662" s="139"/>
      <c r="R662" s="139"/>
      <c r="S662" s="139"/>
      <c r="T662" s="139"/>
      <c r="U662" s="139"/>
      <c r="V662" s="139"/>
      <c r="W662" s="139"/>
      <c r="X662" s="139"/>
      <c r="Y662" s="139"/>
      <c r="Z662" s="139"/>
      <c r="AA662" s="139"/>
      <c r="AB662" s="62"/>
      <c r="AC662" s="109"/>
      <c r="AD662" s="46"/>
      <c r="AE662" s="110"/>
      <c r="AF662" s="42">
        <f>IF(D662=0,"",D662/C661)</f>
        <v>0.8571428571428571</v>
      </c>
      <c r="AG662" s="43">
        <v>33</v>
      </c>
      <c r="AH662" s="117">
        <f t="shared" si="66"/>
        <v>0.94285714285714284</v>
      </c>
      <c r="AI662" s="117">
        <f t="shared" si="67"/>
        <v>5.7142857142857162E-2</v>
      </c>
      <c r="AJ662" s="8">
        <f>AG662/AG660</f>
        <v>0.84615384615384615</v>
      </c>
    </row>
    <row r="663" spans="1:36" ht="15.75" customHeight="1" x14ac:dyDescent="0.25">
      <c r="A663" s="39">
        <v>2201</v>
      </c>
      <c r="B663" s="40"/>
      <c r="C663" s="40"/>
      <c r="D663" s="40"/>
      <c r="E663" s="40">
        <v>30</v>
      </c>
      <c r="F663" s="40"/>
      <c r="G663" s="40"/>
      <c r="H663" s="40"/>
      <c r="I663" s="40"/>
      <c r="J663" s="40"/>
      <c r="K663" s="139"/>
      <c r="L663" s="139"/>
      <c r="M663" s="139"/>
      <c r="N663" s="139"/>
      <c r="O663" s="139"/>
      <c r="P663" s="139"/>
      <c r="Q663" s="139"/>
      <c r="R663" s="139"/>
      <c r="S663" s="139"/>
      <c r="T663" s="139"/>
      <c r="U663" s="139"/>
      <c r="V663" s="139"/>
      <c r="W663" s="139"/>
      <c r="X663" s="139"/>
      <c r="Y663" s="139"/>
      <c r="Z663" s="139"/>
      <c r="AA663" s="139"/>
      <c r="AB663" s="62"/>
      <c r="AC663" s="109"/>
      <c r="AD663" s="46"/>
      <c r="AE663" s="110"/>
      <c r="AF663" s="42">
        <f>IF(E663=0,"",E663/D662)</f>
        <v>1</v>
      </c>
      <c r="AG663" s="43">
        <v>31</v>
      </c>
      <c r="AH663" s="117">
        <f t="shared" si="66"/>
        <v>0.93939393939393945</v>
      </c>
      <c r="AI663" s="117">
        <f t="shared" si="67"/>
        <v>6.0606060606060552E-2</v>
      </c>
    </row>
    <row r="664" spans="1:36" ht="15.75" customHeight="1" x14ac:dyDescent="0.25">
      <c r="A664" s="39">
        <v>2202</v>
      </c>
      <c r="B664" s="40"/>
      <c r="C664" s="40"/>
      <c r="D664" s="40"/>
      <c r="E664" s="40"/>
      <c r="F664" s="40">
        <v>30</v>
      </c>
      <c r="G664" s="40"/>
      <c r="H664" s="40"/>
      <c r="I664" s="40"/>
      <c r="J664" s="40"/>
      <c r="K664" s="139"/>
      <c r="L664" s="139"/>
      <c r="M664" s="139"/>
      <c r="N664" s="139"/>
      <c r="O664" s="139"/>
      <c r="P664" s="139"/>
      <c r="Q664" s="139"/>
      <c r="R664" s="139"/>
      <c r="S664" s="139"/>
      <c r="T664" s="139"/>
      <c r="U664" s="139"/>
      <c r="V664" s="139"/>
      <c r="W664" s="139"/>
      <c r="X664" s="139"/>
      <c r="Y664" s="139"/>
      <c r="Z664" s="139"/>
      <c r="AA664" s="139"/>
      <c r="AB664" s="62"/>
      <c r="AC664" s="109"/>
      <c r="AD664" s="46"/>
      <c r="AE664" s="110"/>
      <c r="AF664" s="42">
        <f>IF(F664=0,"",F664/E663)</f>
        <v>1</v>
      </c>
      <c r="AG664" s="43">
        <v>31</v>
      </c>
      <c r="AH664" s="117">
        <f t="shared" si="66"/>
        <v>1</v>
      </c>
      <c r="AI664" s="117">
        <f t="shared" si="67"/>
        <v>0</v>
      </c>
    </row>
    <row r="665" spans="1:36" ht="15.75" customHeight="1" x14ac:dyDescent="0.25">
      <c r="A665" s="39">
        <v>2301</v>
      </c>
      <c r="B665" s="40"/>
      <c r="C665" s="40"/>
      <c r="D665" s="40"/>
      <c r="E665" s="40"/>
      <c r="F665" s="40"/>
      <c r="G665" s="40">
        <v>30</v>
      </c>
      <c r="H665" s="40"/>
      <c r="I665" s="40"/>
      <c r="J665" s="40"/>
      <c r="K665" s="139"/>
      <c r="L665" s="139"/>
      <c r="M665" s="139"/>
      <c r="N665" s="139"/>
      <c r="O665" s="139"/>
      <c r="P665" s="139"/>
      <c r="Q665" s="139"/>
      <c r="R665" s="139"/>
      <c r="S665" s="139"/>
      <c r="T665" s="139"/>
      <c r="U665" s="139"/>
      <c r="V665" s="139"/>
      <c r="W665" s="139"/>
      <c r="X665" s="139"/>
      <c r="Y665" s="139"/>
      <c r="Z665" s="139"/>
      <c r="AA665" s="139"/>
      <c r="AB665" s="62"/>
      <c r="AC665" s="109"/>
      <c r="AD665" s="46"/>
      <c r="AE665" s="110"/>
      <c r="AF665" s="42">
        <f>IF(G665=0,"",G665/F664)</f>
        <v>1</v>
      </c>
      <c r="AG665" s="43">
        <v>31</v>
      </c>
      <c r="AH665" s="117">
        <f t="shared" si="66"/>
        <v>1</v>
      </c>
      <c r="AI665" s="117">
        <f t="shared" si="67"/>
        <v>0</v>
      </c>
    </row>
    <row r="666" spans="1:36" ht="15.75" customHeight="1" x14ac:dyDescent="0.25">
      <c r="A666" s="39">
        <v>2302</v>
      </c>
      <c r="B666" s="40"/>
      <c r="C666" s="40"/>
      <c r="D666" s="40"/>
      <c r="E666" s="40"/>
      <c r="F666" s="40"/>
      <c r="G666" s="40"/>
      <c r="H666" s="40">
        <v>28</v>
      </c>
      <c r="I666" s="40"/>
      <c r="J666" s="40"/>
      <c r="K666" s="139"/>
      <c r="L666" s="139"/>
      <c r="M666" s="139"/>
      <c r="N666" s="139"/>
      <c r="O666" s="139"/>
      <c r="P666" s="139"/>
      <c r="Q666" s="139"/>
      <c r="R666" s="139"/>
      <c r="S666" s="139"/>
      <c r="T666" s="139"/>
      <c r="U666" s="139"/>
      <c r="V666" s="139"/>
      <c r="W666" s="139"/>
      <c r="X666" s="139"/>
      <c r="Y666" s="139"/>
      <c r="Z666" s="139"/>
      <c r="AA666" s="139"/>
      <c r="AB666" s="62"/>
      <c r="AC666" s="109"/>
      <c r="AD666" s="46"/>
      <c r="AE666" s="110"/>
      <c r="AF666" s="42">
        <f>IF(H666=0,"",H666/G665)</f>
        <v>0.93333333333333335</v>
      </c>
      <c r="AG666" s="43">
        <v>30</v>
      </c>
      <c r="AH666" s="117">
        <f t="shared" si="66"/>
        <v>0.967741935483871</v>
      </c>
      <c r="AI666" s="117">
        <f t="shared" si="67"/>
        <v>3.2258064516129004E-2</v>
      </c>
    </row>
    <row r="667" spans="1:36" ht="15.75" customHeight="1" x14ac:dyDescent="0.25">
      <c r="A667" s="39">
        <v>2401</v>
      </c>
      <c r="B667" s="40"/>
      <c r="C667" s="40"/>
      <c r="D667" s="40"/>
      <c r="E667" s="40"/>
      <c r="F667" s="40"/>
      <c r="G667" s="40"/>
      <c r="H667" s="40"/>
      <c r="I667" s="40">
        <v>27</v>
      </c>
      <c r="J667" s="40"/>
      <c r="K667" s="139"/>
      <c r="L667" s="139"/>
      <c r="M667" s="139"/>
      <c r="N667" s="139"/>
      <c r="O667" s="139"/>
      <c r="P667" s="139"/>
      <c r="Q667" s="139"/>
      <c r="R667" s="139"/>
      <c r="S667" s="139"/>
      <c r="T667" s="139"/>
      <c r="U667" s="139"/>
      <c r="V667" s="139"/>
      <c r="W667" s="139"/>
      <c r="X667" s="139"/>
      <c r="Y667" s="139"/>
      <c r="Z667" s="139"/>
      <c r="AA667" s="139"/>
      <c r="AB667" s="62"/>
      <c r="AC667" s="109"/>
      <c r="AD667" s="46"/>
      <c r="AE667" s="110"/>
      <c r="AF667" s="42">
        <f>IF(I667=0,"",I667/H666)</f>
        <v>0.9642857142857143</v>
      </c>
      <c r="AG667" s="43">
        <v>30</v>
      </c>
      <c r="AH667" s="117">
        <f t="shared" si="66"/>
        <v>1</v>
      </c>
      <c r="AI667" s="117">
        <f t="shared" si="67"/>
        <v>0</v>
      </c>
    </row>
    <row r="668" spans="1:36" ht="15.75" customHeight="1" x14ac:dyDescent="0.25">
      <c r="A668" s="39">
        <v>2402</v>
      </c>
      <c r="B668" s="40"/>
      <c r="C668" s="40"/>
      <c r="D668" s="40"/>
      <c r="E668" s="40"/>
      <c r="F668" s="40"/>
      <c r="G668" s="40"/>
      <c r="H668" s="40"/>
      <c r="I668" s="40"/>
      <c r="J668" s="40">
        <v>19</v>
      </c>
      <c r="K668" s="139"/>
      <c r="L668" s="139"/>
      <c r="M668" s="139"/>
      <c r="N668" s="139"/>
      <c r="O668" s="139"/>
      <c r="P668" s="139"/>
      <c r="Q668" s="139"/>
      <c r="R668" s="139"/>
      <c r="S668" s="139"/>
      <c r="T668" s="139"/>
      <c r="U668" s="139"/>
      <c r="V668" s="139"/>
      <c r="W668" s="139"/>
      <c r="X668" s="139"/>
      <c r="Y668" s="139"/>
      <c r="Z668" s="139"/>
      <c r="AA668" s="139"/>
      <c r="AB668" s="62">
        <v>17</v>
      </c>
      <c r="AC668" s="109"/>
      <c r="AD668" s="46"/>
      <c r="AE668" s="110"/>
      <c r="AF668" s="45">
        <f>IF(J668=0,"",J668/I667)</f>
        <v>0.70370370370370372</v>
      </c>
      <c r="AG668" s="43">
        <v>30</v>
      </c>
      <c r="AH668" s="45">
        <f t="shared" si="66"/>
        <v>1</v>
      </c>
      <c r="AI668" s="45">
        <f t="shared" si="67"/>
        <v>0</v>
      </c>
    </row>
    <row r="669" spans="1:36" ht="15.75" customHeight="1" x14ac:dyDescent="0.25">
      <c r="A669" s="39">
        <v>2501</v>
      </c>
      <c r="B669" s="40"/>
      <c r="C669" s="40"/>
      <c r="D669" s="40"/>
      <c r="E669" s="40"/>
      <c r="F669" s="40"/>
      <c r="G669" s="40"/>
      <c r="H669" s="40"/>
      <c r="I669" s="40"/>
      <c r="J669" s="40">
        <v>8</v>
      </c>
      <c r="K669" s="139"/>
      <c r="L669" s="139"/>
      <c r="M669" s="139"/>
      <c r="N669" s="139"/>
      <c r="O669" s="139"/>
      <c r="P669" s="139"/>
      <c r="Q669" s="139"/>
      <c r="R669" s="139"/>
      <c r="S669" s="139"/>
      <c r="T669" s="139"/>
      <c r="U669" s="139"/>
      <c r="V669" s="139"/>
      <c r="W669" s="139"/>
      <c r="X669" s="139"/>
      <c r="Y669" s="139"/>
      <c r="Z669" s="139"/>
      <c r="AA669" s="139"/>
      <c r="AB669" s="62">
        <v>6</v>
      </c>
      <c r="AC669" s="109"/>
      <c r="AD669" s="46"/>
      <c r="AE669" s="111"/>
      <c r="AF669" s="46"/>
      <c r="AG669" s="43">
        <v>11</v>
      </c>
      <c r="AH669" s="46"/>
      <c r="AI669" s="118"/>
    </row>
    <row r="670" spans="1:36" ht="15.75" customHeight="1" x14ac:dyDescent="0.25">
      <c r="A670" s="39">
        <v>2502</v>
      </c>
      <c r="B670" s="40"/>
      <c r="C670" s="40"/>
      <c r="D670" s="40"/>
      <c r="E670" s="40"/>
      <c r="F670" s="40"/>
      <c r="G670" s="40"/>
      <c r="H670" s="40"/>
      <c r="I670" s="40"/>
      <c r="J670" s="40">
        <v>1</v>
      </c>
      <c r="K670" s="139"/>
      <c r="L670" s="139"/>
      <c r="M670" s="139"/>
      <c r="N670" s="139"/>
      <c r="O670" s="139"/>
      <c r="P670" s="139"/>
      <c r="Q670" s="139"/>
      <c r="R670" s="139"/>
      <c r="S670" s="139"/>
      <c r="T670" s="139"/>
      <c r="U670" s="139"/>
      <c r="V670" s="139"/>
      <c r="W670" s="139"/>
      <c r="X670" s="139"/>
      <c r="Y670" s="139"/>
      <c r="Z670" s="139"/>
      <c r="AA670" s="139"/>
      <c r="AB670" s="62"/>
      <c r="AC670" s="109"/>
      <c r="AD670" s="46"/>
      <c r="AE670" s="111"/>
      <c r="AF670" s="119"/>
      <c r="AG670" s="47">
        <v>2</v>
      </c>
      <c r="AH670" s="120"/>
      <c r="AI670" s="119"/>
    </row>
    <row r="671" spans="1:36" ht="15.75" customHeight="1" x14ac:dyDescent="0.25">
      <c r="A671" s="39">
        <v>2601</v>
      </c>
      <c r="B671" s="40"/>
      <c r="C671" s="40"/>
      <c r="D671" s="40"/>
      <c r="E671" s="40"/>
      <c r="F671" s="40"/>
      <c r="G671" s="40"/>
      <c r="H671" s="40"/>
      <c r="I671" s="40"/>
      <c r="J671" s="40"/>
      <c r="K671" s="139"/>
      <c r="L671" s="139"/>
      <c r="M671" s="139"/>
      <c r="N671" s="139"/>
      <c r="O671" s="139"/>
      <c r="P671" s="139"/>
      <c r="Q671" s="139"/>
      <c r="R671" s="139"/>
      <c r="S671" s="139"/>
      <c r="T671" s="139"/>
      <c r="U671" s="139"/>
      <c r="V671" s="139"/>
      <c r="W671" s="139"/>
      <c r="X671" s="139"/>
      <c r="Y671" s="139"/>
      <c r="Z671" s="139"/>
      <c r="AA671" s="139"/>
      <c r="AB671" s="62"/>
      <c r="AC671" s="109"/>
      <c r="AD671" s="46"/>
      <c r="AE671" s="111"/>
      <c r="AF671" s="119"/>
      <c r="AG671" s="47"/>
      <c r="AH671" s="120"/>
      <c r="AI671" s="119"/>
    </row>
    <row r="672" spans="1:36" ht="15.75" customHeight="1" x14ac:dyDescent="0.25">
      <c r="A672" s="39">
        <v>2602</v>
      </c>
      <c r="B672" s="40"/>
      <c r="C672" s="40"/>
      <c r="D672" s="40"/>
      <c r="E672" s="40"/>
      <c r="F672" s="40"/>
      <c r="G672" s="40"/>
      <c r="H672" s="40"/>
      <c r="I672" s="40"/>
      <c r="J672" s="40"/>
      <c r="K672" s="139"/>
      <c r="L672" s="139"/>
      <c r="M672" s="139"/>
      <c r="N672" s="139"/>
      <c r="O672" s="139"/>
      <c r="P672" s="139"/>
      <c r="Q672" s="139"/>
      <c r="R672" s="139"/>
      <c r="S672" s="139"/>
      <c r="T672" s="139"/>
      <c r="U672" s="139"/>
      <c r="V672" s="139"/>
      <c r="W672" s="139"/>
      <c r="X672" s="139"/>
      <c r="Y672" s="139"/>
      <c r="Z672" s="139"/>
      <c r="AA672" s="139"/>
      <c r="AB672" s="62"/>
      <c r="AC672" s="109"/>
      <c r="AD672" s="46"/>
      <c r="AE672" s="111"/>
      <c r="AF672" s="46"/>
      <c r="AG672" s="111"/>
      <c r="AH672" s="121"/>
      <c r="AI672" s="119"/>
    </row>
    <row r="673" spans="1:36" ht="15.75" customHeight="1" x14ac:dyDescent="0.25">
      <c r="A673" s="39">
        <v>2701</v>
      </c>
      <c r="B673" s="40"/>
      <c r="C673" s="40"/>
      <c r="D673" s="40"/>
      <c r="E673" s="40"/>
      <c r="F673" s="40"/>
      <c r="G673" s="40"/>
      <c r="H673" s="40"/>
      <c r="I673" s="40"/>
      <c r="J673" s="40"/>
      <c r="K673" s="139"/>
      <c r="L673" s="139"/>
      <c r="M673" s="139"/>
      <c r="N673" s="139"/>
      <c r="O673" s="139"/>
      <c r="P673" s="139"/>
      <c r="Q673" s="139"/>
      <c r="R673" s="139"/>
      <c r="S673" s="139"/>
      <c r="T673" s="139"/>
      <c r="U673" s="139"/>
      <c r="V673" s="139"/>
      <c r="W673" s="139"/>
      <c r="X673" s="139"/>
      <c r="Y673" s="139"/>
      <c r="Z673" s="139"/>
      <c r="AA673" s="139"/>
      <c r="AB673" s="62"/>
      <c r="AC673" s="109"/>
      <c r="AD673" s="46"/>
      <c r="AE673" s="111"/>
      <c r="AF673" s="122" t="s">
        <v>53</v>
      </c>
      <c r="AG673" s="123">
        <v>3</v>
      </c>
      <c r="AH673" s="124">
        <f>IF(SUM(AB666:AB670)=0,"",SUM(AB666:AB670))</f>
        <v>23</v>
      </c>
      <c r="AI673" s="125" t="s">
        <v>10</v>
      </c>
    </row>
    <row r="674" spans="1:36" ht="15.75" customHeight="1" x14ac:dyDescent="0.25">
      <c r="A674" s="39">
        <v>2702</v>
      </c>
      <c r="B674" s="40"/>
      <c r="C674" s="40"/>
      <c r="D674" s="40"/>
      <c r="E674" s="40"/>
      <c r="F674" s="40"/>
      <c r="G674" s="40"/>
      <c r="H674" s="40"/>
      <c r="I674" s="40"/>
      <c r="J674" s="40"/>
      <c r="K674" s="139"/>
      <c r="L674" s="139"/>
      <c r="M674" s="139"/>
      <c r="N674" s="139"/>
      <c r="O674" s="139"/>
      <c r="P674" s="139"/>
      <c r="Q674" s="139"/>
      <c r="R674" s="139"/>
      <c r="S674" s="139"/>
      <c r="T674" s="139"/>
      <c r="U674" s="139"/>
      <c r="V674" s="139"/>
      <c r="W674" s="139"/>
      <c r="X674" s="139"/>
      <c r="Y674" s="139"/>
      <c r="Z674" s="139"/>
      <c r="AA674" s="139"/>
      <c r="AB674" s="62"/>
      <c r="AC674" s="109"/>
      <c r="AD674" s="46"/>
      <c r="AE674" s="111"/>
      <c r="AF674" s="126" t="s">
        <v>54</v>
      </c>
      <c r="AG674" s="53">
        <f>IF(AG673/B660=0,"",AG673/B660)</f>
        <v>7.6923076923076927E-2</v>
      </c>
      <c r="AH674" s="127">
        <f>IF(AG673/AH673=0,"",AG673/AH673)</f>
        <v>0.13043478260869565</v>
      </c>
      <c r="AI674" s="128" t="s">
        <v>55</v>
      </c>
    </row>
    <row r="675" spans="1:36" ht="15.75" customHeight="1" x14ac:dyDescent="0.25">
      <c r="A675" s="39">
        <v>2801</v>
      </c>
      <c r="B675" s="40"/>
      <c r="C675" s="40"/>
      <c r="D675" s="40"/>
      <c r="E675" s="40"/>
      <c r="F675" s="40"/>
      <c r="G675" s="40"/>
      <c r="H675" s="40"/>
      <c r="I675" s="40"/>
      <c r="J675" s="40"/>
      <c r="K675" s="139"/>
      <c r="L675" s="139"/>
      <c r="M675" s="139"/>
      <c r="N675" s="139"/>
      <c r="O675" s="139"/>
      <c r="P675" s="139"/>
      <c r="Q675" s="139"/>
      <c r="R675" s="139"/>
      <c r="S675" s="139"/>
      <c r="T675" s="139"/>
      <c r="U675" s="139"/>
      <c r="V675" s="139"/>
      <c r="W675" s="139"/>
      <c r="X675" s="139"/>
      <c r="Y675" s="139"/>
      <c r="Z675" s="139"/>
      <c r="AA675" s="139"/>
      <c r="AB675" s="62"/>
      <c r="AC675" s="112"/>
      <c r="AD675" s="113"/>
      <c r="AE675" s="114"/>
      <c r="AF675" s="83"/>
      <c r="AG675" s="129"/>
      <c r="AH675" s="129"/>
      <c r="AI675" s="130"/>
    </row>
    <row r="676" spans="1:36" ht="18" customHeight="1" x14ac:dyDescent="0.25">
      <c r="A676" s="24"/>
      <c r="B676" s="160" t="s">
        <v>79</v>
      </c>
      <c r="C676" s="160"/>
      <c r="D676" s="160"/>
      <c r="E676" s="160"/>
      <c r="F676" s="160"/>
      <c r="G676" s="160"/>
      <c r="H676" s="160"/>
      <c r="I676" s="160"/>
      <c r="J676" s="160"/>
      <c r="AB676" s="59">
        <f>SUM(AB660:AB672)</f>
        <v>23</v>
      </c>
      <c r="AC676" s="60">
        <f>IF(AB668=0,"",AB668/B660)</f>
        <v>0.4358974358974359</v>
      </c>
      <c r="AD676" s="60">
        <f>IF(AB676=0,"",AB676/B660)</f>
        <v>0.58974358974358976</v>
      </c>
      <c r="AE676" s="60">
        <f>IF(AB668=0,"",AD676-AC676)</f>
        <v>0.15384615384615385</v>
      </c>
      <c r="AF676" s="2"/>
      <c r="AG676" s="1"/>
      <c r="AH676" s="27"/>
      <c r="AI676" s="2"/>
    </row>
    <row r="677" spans="1:36" ht="12.75" customHeight="1" x14ac:dyDescent="0.2">
      <c r="AC677" s="2"/>
      <c r="AD677" s="2"/>
      <c r="AF677" s="2"/>
    </row>
    <row r="678" spans="1:36" ht="12.75" customHeight="1" x14ac:dyDescent="0.2">
      <c r="AC678" s="2"/>
      <c r="AD678" s="2"/>
      <c r="AF678" s="2"/>
    </row>
    <row r="679" spans="1:36" ht="26.25" customHeight="1" x14ac:dyDescent="0.4">
      <c r="B679" s="161" t="s">
        <v>68</v>
      </c>
      <c r="C679" s="162"/>
      <c r="D679" s="162"/>
      <c r="E679" s="162"/>
      <c r="F679" s="162"/>
      <c r="G679" s="162"/>
      <c r="H679" s="162"/>
      <c r="I679" s="162"/>
      <c r="J679" s="162"/>
      <c r="AB679" s="103" t="s">
        <v>91</v>
      </c>
      <c r="AC679" s="2"/>
      <c r="AD679" s="2"/>
      <c r="AE679" s="1"/>
      <c r="AF679" s="2"/>
      <c r="AG679" s="1"/>
      <c r="AH679" s="1"/>
      <c r="AI679" s="1"/>
    </row>
    <row r="680" spans="1:36" ht="20.25" customHeight="1" x14ac:dyDescent="0.2">
      <c r="A680" s="163" t="s">
        <v>9</v>
      </c>
      <c r="B680" s="164" t="s">
        <v>69</v>
      </c>
      <c r="C680" s="165"/>
      <c r="D680" s="165"/>
      <c r="E680" s="165"/>
      <c r="F680" s="165"/>
      <c r="G680" s="165"/>
      <c r="H680" s="165"/>
      <c r="I680" s="165"/>
      <c r="J680" s="166"/>
      <c r="AB680" s="167" t="s">
        <v>10</v>
      </c>
      <c r="AC680" s="159" t="s">
        <v>2</v>
      </c>
      <c r="AD680" s="159" t="s">
        <v>3</v>
      </c>
      <c r="AE680" s="169" t="s">
        <v>4</v>
      </c>
      <c r="AF680" s="159" t="s">
        <v>5</v>
      </c>
      <c r="AG680" s="157" t="s">
        <v>6</v>
      </c>
      <c r="AH680" s="157" t="s">
        <v>7</v>
      </c>
      <c r="AI680" s="159" t="s">
        <v>8</v>
      </c>
    </row>
    <row r="681" spans="1:36" ht="15.75" customHeight="1" x14ac:dyDescent="0.25">
      <c r="A681" s="158"/>
      <c r="B681" s="39" t="s">
        <v>70</v>
      </c>
      <c r="C681" s="39" t="s">
        <v>71</v>
      </c>
      <c r="D681" s="39" t="s">
        <v>72</v>
      </c>
      <c r="E681" s="39" t="s">
        <v>73</v>
      </c>
      <c r="F681" s="39" t="s">
        <v>74</v>
      </c>
      <c r="G681" s="39" t="s">
        <v>75</v>
      </c>
      <c r="H681" s="39" t="s">
        <v>76</v>
      </c>
      <c r="I681" s="39" t="s">
        <v>77</v>
      </c>
      <c r="J681" s="39" t="s">
        <v>78</v>
      </c>
      <c r="AB681" s="168"/>
      <c r="AC681" s="158"/>
      <c r="AD681" s="158"/>
      <c r="AE681" s="158"/>
      <c r="AF681" s="158"/>
      <c r="AG681" s="158"/>
      <c r="AH681" s="158"/>
      <c r="AI681" s="158"/>
    </row>
    <row r="682" spans="1:36" ht="15.75" customHeight="1" x14ac:dyDescent="0.25">
      <c r="A682" s="39">
        <v>2101</v>
      </c>
      <c r="B682" s="40">
        <v>7</v>
      </c>
      <c r="C682" s="40"/>
      <c r="D682" s="40"/>
      <c r="E682" s="40"/>
      <c r="F682" s="40"/>
      <c r="G682" s="40"/>
      <c r="H682" s="40"/>
      <c r="I682" s="40"/>
      <c r="J682" s="40"/>
      <c r="K682" s="139"/>
      <c r="L682" s="139"/>
      <c r="M682" s="139"/>
      <c r="N682" s="139"/>
      <c r="O682" s="139"/>
      <c r="P682" s="139"/>
      <c r="Q682" s="139"/>
      <c r="R682" s="139"/>
      <c r="S682" s="139"/>
      <c r="T682" s="139"/>
      <c r="U682" s="139"/>
      <c r="V682" s="139"/>
      <c r="W682" s="139"/>
      <c r="X682" s="139"/>
      <c r="Y682" s="139"/>
      <c r="Z682" s="139"/>
      <c r="AA682" s="139"/>
      <c r="AB682" s="62"/>
      <c r="AC682" s="106"/>
      <c r="AD682" s="107"/>
      <c r="AE682" s="108"/>
      <c r="AF682" s="115"/>
      <c r="AG682" s="41">
        <f>B682</f>
        <v>7</v>
      </c>
      <c r="AH682" s="116"/>
      <c r="AI682" s="115"/>
    </row>
    <row r="683" spans="1:36" ht="15.75" customHeight="1" x14ac:dyDescent="0.25">
      <c r="A683" s="39">
        <v>2102</v>
      </c>
      <c r="B683" s="40"/>
      <c r="C683" s="40">
        <v>7</v>
      </c>
      <c r="D683" s="40"/>
      <c r="E683" s="40"/>
      <c r="F683" s="40"/>
      <c r="G683" s="40"/>
      <c r="H683" s="40"/>
      <c r="I683" s="40"/>
      <c r="J683" s="40"/>
      <c r="K683" s="139"/>
      <c r="L683" s="139"/>
      <c r="M683" s="139"/>
      <c r="N683" s="139"/>
      <c r="O683" s="139"/>
      <c r="P683" s="139"/>
      <c r="Q683" s="139"/>
      <c r="R683" s="139"/>
      <c r="S683" s="139"/>
      <c r="T683" s="139"/>
      <c r="U683" s="139"/>
      <c r="V683" s="139"/>
      <c r="W683" s="139"/>
      <c r="X683" s="139"/>
      <c r="Y683" s="139"/>
      <c r="Z683" s="139"/>
      <c r="AA683" s="139"/>
      <c r="AB683" s="62"/>
      <c r="AC683" s="109"/>
      <c r="AD683" s="46"/>
      <c r="AE683" s="110"/>
      <c r="AF683" s="42">
        <f>IF(C683=0,"",C683/B682)</f>
        <v>1</v>
      </c>
      <c r="AG683" s="43">
        <v>7</v>
      </c>
      <c r="AH683" s="117">
        <f t="shared" ref="AH683:AH690" si="68">IF(AG683=0,"",AG683/AG682)</f>
        <v>1</v>
      </c>
      <c r="AI683" s="117">
        <f t="shared" ref="AI683:AI690" si="69">IF(AG683=0,"",100%-AH683)</f>
        <v>0</v>
      </c>
    </row>
    <row r="684" spans="1:36" ht="15.75" customHeight="1" x14ac:dyDescent="0.25">
      <c r="A684" s="39">
        <v>2201</v>
      </c>
      <c r="B684" s="40"/>
      <c r="C684" s="40"/>
      <c r="D684" s="40">
        <v>5</v>
      </c>
      <c r="E684" s="40"/>
      <c r="F684" s="40"/>
      <c r="G684" s="40"/>
      <c r="H684" s="40"/>
      <c r="I684" s="40"/>
      <c r="J684" s="40"/>
      <c r="K684" s="139"/>
      <c r="L684" s="139"/>
      <c r="M684" s="139"/>
      <c r="N684" s="139"/>
      <c r="O684" s="139"/>
      <c r="P684" s="139"/>
      <c r="Q684" s="139"/>
      <c r="R684" s="139"/>
      <c r="S684" s="139"/>
      <c r="T684" s="139"/>
      <c r="U684" s="139"/>
      <c r="V684" s="139"/>
      <c r="W684" s="139"/>
      <c r="X684" s="139"/>
      <c r="Y684" s="139"/>
      <c r="Z684" s="139"/>
      <c r="AA684" s="139"/>
      <c r="AB684" s="62"/>
      <c r="AC684" s="109"/>
      <c r="AD684" s="46"/>
      <c r="AE684" s="110"/>
      <c r="AF684" s="42">
        <f>IF(D684=0,"",D684/C683)</f>
        <v>0.7142857142857143</v>
      </c>
      <c r="AG684" s="43">
        <v>6</v>
      </c>
      <c r="AH684" s="117">
        <f t="shared" si="68"/>
        <v>0.8571428571428571</v>
      </c>
      <c r="AI684" s="117">
        <f t="shared" si="69"/>
        <v>0.1428571428571429</v>
      </c>
      <c r="AJ684" s="8">
        <f>AG684/AG682</f>
        <v>0.8571428571428571</v>
      </c>
    </row>
    <row r="685" spans="1:36" ht="15.75" customHeight="1" x14ac:dyDescent="0.25">
      <c r="A685" s="39">
        <v>2202</v>
      </c>
      <c r="B685" s="40"/>
      <c r="C685" s="40"/>
      <c r="D685" s="40"/>
      <c r="E685" s="40">
        <v>4</v>
      </c>
      <c r="F685" s="40"/>
      <c r="G685" s="40"/>
      <c r="H685" s="40"/>
      <c r="I685" s="40"/>
      <c r="J685" s="40"/>
      <c r="K685" s="139"/>
      <c r="L685" s="139"/>
      <c r="M685" s="139"/>
      <c r="N685" s="139"/>
      <c r="O685" s="139"/>
      <c r="P685" s="139"/>
      <c r="Q685" s="139"/>
      <c r="R685" s="139"/>
      <c r="S685" s="139"/>
      <c r="T685" s="139"/>
      <c r="U685" s="139"/>
      <c r="V685" s="139"/>
      <c r="W685" s="139"/>
      <c r="X685" s="139"/>
      <c r="Y685" s="139"/>
      <c r="Z685" s="139"/>
      <c r="AA685" s="139"/>
      <c r="AB685" s="62"/>
      <c r="AC685" s="109"/>
      <c r="AD685" s="46"/>
      <c r="AE685" s="110"/>
      <c r="AF685" s="42">
        <f>IF(E685=0,"",E685/D684)</f>
        <v>0.8</v>
      </c>
      <c r="AG685" s="43">
        <v>6</v>
      </c>
      <c r="AH685" s="117">
        <f t="shared" si="68"/>
        <v>1</v>
      </c>
      <c r="AI685" s="117">
        <f t="shared" si="69"/>
        <v>0</v>
      </c>
    </row>
    <row r="686" spans="1:36" ht="15.75" customHeight="1" x14ac:dyDescent="0.25">
      <c r="A686" s="39">
        <v>2301</v>
      </c>
      <c r="B686" s="40"/>
      <c r="C686" s="40"/>
      <c r="D686" s="40"/>
      <c r="E686" s="40"/>
      <c r="F686" s="40">
        <v>3</v>
      </c>
      <c r="G686" s="40"/>
      <c r="H686" s="40"/>
      <c r="I686" s="40"/>
      <c r="J686" s="40"/>
      <c r="K686" s="139"/>
      <c r="L686" s="139"/>
      <c r="M686" s="139"/>
      <c r="N686" s="139"/>
      <c r="O686" s="139"/>
      <c r="P686" s="139"/>
      <c r="Q686" s="139"/>
      <c r="R686" s="139"/>
      <c r="S686" s="139"/>
      <c r="T686" s="139"/>
      <c r="U686" s="139"/>
      <c r="V686" s="139"/>
      <c r="W686" s="139"/>
      <c r="X686" s="139"/>
      <c r="Y686" s="139"/>
      <c r="Z686" s="139"/>
      <c r="AA686" s="139"/>
      <c r="AB686" s="62"/>
      <c r="AC686" s="109"/>
      <c r="AD686" s="46"/>
      <c r="AE686" s="110"/>
      <c r="AF686" s="42">
        <f>IF(F686=0,"",F686/E685)</f>
        <v>0.75</v>
      </c>
      <c r="AG686" s="43">
        <v>6</v>
      </c>
      <c r="AH686" s="117">
        <f t="shared" si="68"/>
        <v>1</v>
      </c>
      <c r="AI686" s="117">
        <f t="shared" si="69"/>
        <v>0</v>
      </c>
    </row>
    <row r="687" spans="1:36" ht="15.75" customHeight="1" x14ac:dyDescent="0.25">
      <c r="A687" s="39">
        <v>2302</v>
      </c>
      <c r="B687" s="40"/>
      <c r="C687" s="40"/>
      <c r="D687" s="40"/>
      <c r="E687" s="40"/>
      <c r="F687" s="40"/>
      <c r="G687" s="40">
        <v>3</v>
      </c>
      <c r="H687" s="40"/>
      <c r="I687" s="40"/>
      <c r="J687" s="40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  <c r="Y687" s="139"/>
      <c r="Z687" s="139"/>
      <c r="AA687" s="139"/>
      <c r="AB687" s="62"/>
      <c r="AC687" s="109"/>
      <c r="AD687" s="46"/>
      <c r="AE687" s="110"/>
      <c r="AF687" s="42">
        <f>IF(G687=0,"",G687/F686)</f>
        <v>1</v>
      </c>
      <c r="AG687" s="43">
        <v>5</v>
      </c>
      <c r="AH687" s="117">
        <f t="shared" si="68"/>
        <v>0.83333333333333337</v>
      </c>
      <c r="AI687" s="117">
        <f t="shared" si="69"/>
        <v>0.16666666666666663</v>
      </c>
    </row>
    <row r="688" spans="1:36" ht="15.75" customHeight="1" x14ac:dyDescent="0.25">
      <c r="A688" s="39">
        <v>2401</v>
      </c>
      <c r="B688" s="40"/>
      <c r="C688" s="40"/>
      <c r="D688" s="40"/>
      <c r="E688" s="40"/>
      <c r="F688" s="40"/>
      <c r="G688" s="40"/>
      <c r="H688" s="40">
        <v>3</v>
      </c>
      <c r="I688" s="40"/>
      <c r="J688" s="40"/>
      <c r="K688" s="139"/>
      <c r="L688" s="139"/>
      <c r="M688" s="139"/>
      <c r="N688" s="139"/>
      <c r="O688" s="139"/>
      <c r="P688" s="139"/>
      <c r="Q688" s="139"/>
      <c r="R688" s="139"/>
      <c r="S688" s="139"/>
      <c r="T688" s="139"/>
      <c r="U688" s="139"/>
      <c r="V688" s="139"/>
      <c r="W688" s="139"/>
      <c r="X688" s="139"/>
      <c r="Y688" s="139"/>
      <c r="Z688" s="139"/>
      <c r="AA688" s="139"/>
      <c r="AB688" s="62"/>
      <c r="AC688" s="109"/>
      <c r="AD688" s="46"/>
      <c r="AE688" s="110"/>
      <c r="AF688" s="42">
        <f>IF(H688=0,"",H688/G687)</f>
        <v>1</v>
      </c>
      <c r="AG688" s="43">
        <v>5</v>
      </c>
      <c r="AH688" s="117">
        <f t="shared" si="68"/>
        <v>1</v>
      </c>
      <c r="AI688" s="117">
        <f t="shared" si="69"/>
        <v>0</v>
      </c>
    </row>
    <row r="689" spans="1:41" ht="15.75" customHeight="1" x14ac:dyDescent="0.25">
      <c r="A689" s="39">
        <v>2402</v>
      </c>
      <c r="B689" s="40"/>
      <c r="C689" s="40"/>
      <c r="D689" s="40"/>
      <c r="E689" s="40"/>
      <c r="F689" s="40"/>
      <c r="G689" s="40"/>
      <c r="H689" s="40"/>
      <c r="I689" s="40">
        <v>3</v>
      </c>
      <c r="J689" s="40"/>
      <c r="K689" s="139"/>
      <c r="L689" s="139"/>
      <c r="M689" s="139"/>
      <c r="N689" s="139"/>
      <c r="O689" s="139"/>
      <c r="P689" s="139"/>
      <c r="Q689" s="139"/>
      <c r="R689" s="139"/>
      <c r="S689" s="139"/>
      <c r="T689" s="139"/>
      <c r="U689" s="139"/>
      <c r="V689" s="139"/>
      <c r="W689" s="139"/>
      <c r="X689" s="139"/>
      <c r="Y689" s="139"/>
      <c r="Z689" s="139"/>
      <c r="AA689" s="139"/>
      <c r="AB689" s="62"/>
      <c r="AC689" s="109"/>
      <c r="AD689" s="46"/>
      <c r="AE689" s="110"/>
      <c r="AF689" s="42">
        <f>IF(I689=0,"",I689/H688)</f>
        <v>1</v>
      </c>
      <c r="AG689" s="43">
        <v>5</v>
      </c>
      <c r="AH689" s="117">
        <f t="shared" si="68"/>
        <v>1</v>
      </c>
      <c r="AI689" s="117">
        <f t="shared" si="69"/>
        <v>0</v>
      </c>
    </row>
    <row r="690" spans="1:41" ht="15.75" customHeight="1" x14ac:dyDescent="0.25">
      <c r="A690" s="39">
        <v>2501</v>
      </c>
      <c r="B690" s="40"/>
      <c r="C690" s="40"/>
      <c r="D690" s="40"/>
      <c r="E690" s="40"/>
      <c r="F690" s="40"/>
      <c r="G690" s="40"/>
      <c r="H690" s="40"/>
      <c r="I690" s="40"/>
      <c r="J690" s="40">
        <v>3</v>
      </c>
      <c r="K690" s="139"/>
      <c r="L690" s="139"/>
      <c r="M690" s="139"/>
      <c r="N690" s="139"/>
      <c r="O690" s="139"/>
      <c r="P690" s="139"/>
      <c r="Q690" s="139"/>
      <c r="R690" s="139"/>
      <c r="S690" s="139"/>
      <c r="T690" s="139"/>
      <c r="U690" s="139"/>
      <c r="V690" s="139"/>
      <c r="W690" s="139"/>
      <c r="X690" s="139"/>
      <c r="Y690" s="139"/>
      <c r="Z690" s="139"/>
      <c r="AA690" s="139"/>
      <c r="AB690" s="62">
        <v>3</v>
      </c>
      <c r="AC690" s="109"/>
      <c r="AD690" s="46"/>
      <c r="AE690" s="110"/>
      <c r="AF690" s="45">
        <f>IF(J690=0,"",J690/I689)</f>
        <v>1</v>
      </c>
      <c r="AG690" s="43">
        <v>5</v>
      </c>
      <c r="AH690" s="45">
        <f t="shared" si="68"/>
        <v>1</v>
      </c>
      <c r="AI690" s="45">
        <f t="shared" si="69"/>
        <v>0</v>
      </c>
    </row>
    <row r="691" spans="1:41" ht="15.75" customHeight="1" x14ac:dyDescent="0.25">
      <c r="A691" s="39">
        <v>2502</v>
      </c>
      <c r="B691" s="40"/>
      <c r="C691" s="40"/>
      <c r="D691" s="40"/>
      <c r="E691" s="40"/>
      <c r="F691" s="40"/>
      <c r="G691" s="40"/>
      <c r="H691" s="40"/>
      <c r="I691" s="40"/>
      <c r="J691" s="40">
        <v>1</v>
      </c>
      <c r="K691" s="139"/>
      <c r="L691" s="139"/>
      <c r="M691" s="139"/>
      <c r="N691" s="139"/>
      <c r="O691" s="139"/>
      <c r="P691" s="139"/>
      <c r="Q691" s="139"/>
      <c r="R691" s="139"/>
      <c r="S691" s="139"/>
      <c r="T691" s="139"/>
      <c r="U691" s="139"/>
      <c r="V691" s="139"/>
      <c r="W691" s="139"/>
      <c r="X691" s="139"/>
      <c r="Y691" s="139"/>
      <c r="Z691" s="139"/>
      <c r="AA691" s="139"/>
      <c r="AB691" s="62">
        <v>1</v>
      </c>
      <c r="AC691" s="109"/>
      <c r="AD691" s="46"/>
      <c r="AE691" s="111"/>
      <c r="AF691" s="46"/>
      <c r="AG691" s="43">
        <v>1</v>
      </c>
      <c r="AH691" s="46"/>
      <c r="AI691" s="118"/>
    </row>
    <row r="692" spans="1:41" ht="15.75" customHeight="1" x14ac:dyDescent="0.25">
      <c r="A692" s="39">
        <v>2601</v>
      </c>
      <c r="B692" s="40"/>
      <c r="C692" s="40"/>
      <c r="D692" s="40"/>
      <c r="E692" s="40"/>
      <c r="F692" s="40"/>
      <c r="G692" s="40"/>
      <c r="H692" s="40"/>
      <c r="I692" s="40"/>
      <c r="J692" s="40"/>
      <c r="K692" s="139"/>
      <c r="L692" s="139"/>
      <c r="M692" s="139"/>
      <c r="N692" s="139"/>
      <c r="O692" s="139"/>
      <c r="P692" s="139"/>
      <c r="Q692" s="139"/>
      <c r="R692" s="139"/>
      <c r="S692" s="139"/>
      <c r="T692" s="139"/>
      <c r="U692" s="139"/>
      <c r="V692" s="139"/>
      <c r="W692" s="139"/>
      <c r="X692" s="139"/>
      <c r="Y692" s="139"/>
      <c r="Z692" s="139"/>
      <c r="AA692" s="139"/>
      <c r="AB692" s="62"/>
      <c r="AC692" s="109"/>
      <c r="AD692" s="46"/>
      <c r="AE692" s="111"/>
      <c r="AF692" s="119"/>
      <c r="AG692" s="47"/>
      <c r="AH692" s="120"/>
      <c r="AI692" s="119"/>
    </row>
    <row r="693" spans="1:41" ht="15.75" customHeight="1" x14ac:dyDescent="0.25">
      <c r="A693" s="39">
        <v>2602</v>
      </c>
      <c r="B693" s="40"/>
      <c r="C693" s="40"/>
      <c r="D693" s="40"/>
      <c r="E693" s="40"/>
      <c r="F693" s="40"/>
      <c r="G693" s="40"/>
      <c r="H693" s="40"/>
      <c r="I693" s="40"/>
      <c r="J693" s="40"/>
      <c r="K693" s="139"/>
      <c r="L693" s="139"/>
      <c r="M693" s="139"/>
      <c r="N693" s="139"/>
      <c r="O693" s="139"/>
      <c r="P693" s="139"/>
      <c r="Q693" s="139"/>
      <c r="R693" s="139"/>
      <c r="S693" s="139"/>
      <c r="T693" s="139"/>
      <c r="U693" s="139"/>
      <c r="V693" s="139"/>
      <c r="W693" s="139"/>
      <c r="X693" s="139"/>
      <c r="Y693" s="139"/>
      <c r="Z693" s="139"/>
      <c r="AA693" s="139"/>
      <c r="AB693" s="62"/>
      <c r="AC693" s="109"/>
      <c r="AD693" s="46"/>
      <c r="AE693" s="111"/>
      <c r="AF693" s="119"/>
      <c r="AG693" s="47"/>
      <c r="AH693" s="120"/>
      <c r="AI693" s="119"/>
    </row>
    <row r="694" spans="1:41" ht="15.75" customHeight="1" x14ac:dyDescent="0.25">
      <c r="A694" s="39">
        <v>2701</v>
      </c>
      <c r="B694" s="40"/>
      <c r="C694" s="40"/>
      <c r="D694" s="40"/>
      <c r="E694" s="40"/>
      <c r="F694" s="40"/>
      <c r="G694" s="40"/>
      <c r="H694" s="40"/>
      <c r="I694" s="40"/>
      <c r="J694" s="40"/>
      <c r="K694" s="139"/>
      <c r="L694" s="139"/>
      <c r="M694" s="139"/>
      <c r="N694" s="139"/>
      <c r="O694" s="139"/>
      <c r="P694" s="139"/>
      <c r="Q694" s="139"/>
      <c r="R694" s="139"/>
      <c r="S694" s="139"/>
      <c r="T694" s="139"/>
      <c r="U694" s="139"/>
      <c r="V694" s="139"/>
      <c r="W694" s="139"/>
      <c r="X694" s="139"/>
      <c r="Y694" s="139"/>
      <c r="Z694" s="139"/>
      <c r="AA694" s="139"/>
      <c r="AB694" s="62"/>
      <c r="AC694" s="109"/>
      <c r="AD694" s="46"/>
      <c r="AE694" s="111"/>
      <c r="AF694" s="46"/>
      <c r="AG694" s="111"/>
      <c r="AH694" s="121"/>
      <c r="AI694" s="119"/>
    </row>
    <row r="695" spans="1:41" ht="15.75" customHeight="1" x14ac:dyDescent="0.25">
      <c r="A695" s="39">
        <v>2702</v>
      </c>
      <c r="B695" s="40"/>
      <c r="C695" s="40"/>
      <c r="D695" s="40"/>
      <c r="E695" s="40"/>
      <c r="F695" s="40"/>
      <c r="G695" s="40"/>
      <c r="H695" s="40"/>
      <c r="I695" s="40"/>
      <c r="J695" s="40"/>
      <c r="K695" s="139"/>
      <c r="L695" s="139"/>
      <c r="M695" s="139"/>
      <c r="N695" s="139"/>
      <c r="O695" s="139"/>
      <c r="P695" s="139"/>
      <c r="Q695" s="139"/>
      <c r="R695" s="139"/>
      <c r="S695" s="139"/>
      <c r="T695" s="139"/>
      <c r="U695" s="139"/>
      <c r="V695" s="139"/>
      <c r="W695" s="139"/>
      <c r="X695" s="139"/>
      <c r="Y695" s="139"/>
      <c r="Z695" s="139"/>
      <c r="AA695" s="139"/>
      <c r="AB695" s="62"/>
      <c r="AC695" s="109"/>
      <c r="AD695" s="46"/>
      <c r="AE695" s="111"/>
      <c r="AF695" s="122" t="s">
        <v>53</v>
      </c>
      <c r="AG695" s="123"/>
      <c r="AH695" s="124">
        <f>IF(SUM(AB688:AB692)=0,"",SUM(AB688:AB692))</f>
        <v>4</v>
      </c>
      <c r="AI695" s="125" t="s">
        <v>10</v>
      </c>
    </row>
    <row r="696" spans="1:41" ht="15.75" customHeight="1" x14ac:dyDescent="0.25">
      <c r="A696" s="39">
        <v>2801</v>
      </c>
      <c r="B696" s="40"/>
      <c r="C696" s="40"/>
      <c r="D696" s="40"/>
      <c r="E696" s="40"/>
      <c r="F696" s="40"/>
      <c r="G696" s="40"/>
      <c r="H696" s="40"/>
      <c r="I696" s="40"/>
      <c r="J696" s="40"/>
      <c r="K696" s="139"/>
      <c r="L696" s="139"/>
      <c r="M696" s="139"/>
      <c r="N696" s="139"/>
      <c r="O696" s="139"/>
      <c r="P696" s="139"/>
      <c r="Q696" s="139"/>
      <c r="R696" s="139"/>
      <c r="S696" s="139"/>
      <c r="T696" s="139"/>
      <c r="U696" s="139"/>
      <c r="V696" s="139"/>
      <c r="W696" s="139"/>
      <c r="X696" s="139"/>
      <c r="Y696" s="139"/>
      <c r="Z696" s="139"/>
      <c r="AA696" s="139"/>
      <c r="AB696" s="62"/>
      <c r="AC696" s="109"/>
      <c r="AD696" s="46"/>
      <c r="AE696" s="111"/>
      <c r="AF696" s="126" t="s">
        <v>54</v>
      </c>
      <c r="AG696" s="53" t="str">
        <f>IF(AG695/B682=0,"",AG695/B682)</f>
        <v/>
      </c>
      <c r="AH696" s="127" t="str">
        <f>IF(AG695/AH695=0,"",AG695/AH695)</f>
        <v/>
      </c>
      <c r="AI696" s="128" t="s">
        <v>55</v>
      </c>
    </row>
    <row r="697" spans="1:41" ht="15.75" customHeight="1" x14ac:dyDescent="0.25">
      <c r="A697" s="39">
        <v>2802</v>
      </c>
      <c r="B697" s="40"/>
      <c r="C697" s="40"/>
      <c r="D697" s="40"/>
      <c r="E697" s="40"/>
      <c r="F697" s="40"/>
      <c r="G697" s="40"/>
      <c r="H697" s="40"/>
      <c r="I697" s="40"/>
      <c r="J697" s="40"/>
      <c r="K697" s="139"/>
      <c r="L697" s="139"/>
      <c r="M697" s="139"/>
      <c r="N697" s="139"/>
      <c r="O697" s="139"/>
      <c r="P697" s="139"/>
      <c r="Q697" s="139"/>
      <c r="R697" s="139"/>
      <c r="S697" s="139"/>
      <c r="T697" s="139"/>
      <c r="U697" s="139"/>
      <c r="V697" s="139"/>
      <c r="W697" s="139"/>
      <c r="X697" s="139"/>
      <c r="Y697" s="139"/>
      <c r="Z697" s="139"/>
      <c r="AA697" s="139"/>
      <c r="AB697" s="62"/>
      <c r="AC697" s="112"/>
      <c r="AD697" s="113"/>
      <c r="AE697" s="114"/>
      <c r="AF697" s="83"/>
      <c r="AG697" s="129"/>
      <c r="AH697" s="129"/>
      <c r="AI697" s="130"/>
    </row>
    <row r="698" spans="1:41" ht="18" customHeight="1" x14ac:dyDescent="0.25">
      <c r="A698" s="24"/>
      <c r="B698" s="160" t="s">
        <v>79</v>
      </c>
      <c r="C698" s="160"/>
      <c r="D698" s="160"/>
      <c r="E698" s="160"/>
      <c r="F698" s="160"/>
      <c r="G698" s="160"/>
      <c r="H698" s="160"/>
      <c r="I698" s="160"/>
      <c r="J698" s="160"/>
      <c r="AB698" s="59">
        <f>SUM(AB682:AB694)</f>
        <v>4</v>
      </c>
      <c r="AC698" s="60">
        <f>IF(AB690=0,"",AB690/B682)</f>
        <v>0.42857142857142855</v>
      </c>
      <c r="AD698" s="60">
        <f>IF(AB698=0,"",AB698/B682)</f>
        <v>0.5714285714285714</v>
      </c>
      <c r="AE698" s="60">
        <f>IF(AB690=0,"",AD698-AC698)</f>
        <v>0.14285714285714285</v>
      </c>
      <c r="AF698" s="2"/>
      <c r="AG698" s="1"/>
      <c r="AH698" s="27"/>
      <c r="AI698" s="2"/>
      <c r="AO698" s="87">
        <f>AVERAGE(AJ684,AJ706)</f>
        <v>0.81566820276497687</v>
      </c>
    </row>
    <row r="699" spans="1:41" ht="12.75" customHeight="1" x14ac:dyDescent="0.2">
      <c r="AC699" s="2"/>
      <c r="AD699" s="2"/>
      <c r="AF699" s="2"/>
    </row>
    <row r="700" spans="1:41" ht="12.75" customHeight="1" x14ac:dyDescent="0.2">
      <c r="AC700" s="2"/>
      <c r="AD700" s="2"/>
      <c r="AF700" s="2"/>
    </row>
    <row r="701" spans="1:41" ht="26.25" customHeight="1" x14ac:dyDescent="0.4">
      <c r="B701" s="161" t="s">
        <v>68</v>
      </c>
      <c r="C701" s="162"/>
      <c r="D701" s="162"/>
      <c r="E701" s="162"/>
      <c r="F701" s="162"/>
      <c r="G701" s="162"/>
      <c r="H701" s="162"/>
      <c r="I701" s="162"/>
      <c r="J701" s="162"/>
      <c r="AB701" s="103" t="s">
        <v>92</v>
      </c>
      <c r="AC701" s="2"/>
      <c r="AD701" s="2"/>
      <c r="AE701" s="1"/>
      <c r="AF701" s="2"/>
      <c r="AG701" s="1"/>
      <c r="AH701" s="1"/>
      <c r="AI701" s="1"/>
    </row>
    <row r="702" spans="1:41" ht="20.25" customHeight="1" x14ac:dyDescent="0.2">
      <c r="A702" s="163" t="s">
        <v>9</v>
      </c>
      <c r="B702" s="164" t="s">
        <v>69</v>
      </c>
      <c r="C702" s="165"/>
      <c r="D702" s="165"/>
      <c r="E702" s="165"/>
      <c r="F702" s="165"/>
      <c r="G702" s="165"/>
      <c r="H702" s="165"/>
      <c r="I702" s="165"/>
      <c r="J702" s="166"/>
      <c r="AB702" s="167" t="s">
        <v>10</v>
      </c>
      <c r="AC702" s="159" t="s">
        <v>2</v>
      </c>
      <c r="AD702" s="159" t="s">
        <v>3</v>
      </c>
      <c r="AE702" s="169" t="s">
        <v>4</v>
      </c>
      <c r="AF702" s="159" t="s">
        <v>5</v>
      </c>
      <c r="AG702" s="157" t="s">
        <v>6</v>
      </c>
      <c r="AH702" s="157" t="s">
        <v>7</v>
      </c>
      <c r="AI702" s="159" t="s">
        <v>8</v>
      </c>
    </row>
    <row r="703" spans="1:41" ht="15.75" customHeight="1" x14ac:dyDescent="0.25">
      <c r="A703" s="158"/>
      <c r="B703" s="39" t="s">
        <v>70</v>
      </c>
      <c r="C703" s="39" t="s">
        <v>71</v>
      </c>
      <c r="D703" s="39" t="s">
        <v>72</v>
      </c>
      <c r="E703" s="39" t="s">
        <v>73</v>
      </c>
      <c r="F703" s="39" t="s">
        <v>74</v>
      </c>
      <c r="G703" s="39" t="s">
        <v>75</v>
      </c>
      <c r="H703" s="39" t="s">
        <v>76</v>
      </c>
      <c r="I703" s="39" t="s">
        <v>77</v>
      </c>
      <c r="J703" s="39" t="s">
        <v>78</v>
      </c>
      <c r="AB703" s="168"/>
      <c r="AC703" s="158"/>
      <c r="AD703" s="158"/>
      <c r="AE703" s="158"/>
      <c r="AF703" s="158"/>
      <c r="AG703" s="158"/>
      <c r="AH703" s="158"/>
      <c r="AI703" s="158"/>
    </row>
    <row r="704" spans="1:41" ht="15.75" customHeight="1" x14ac:dyDescent="0.25">
      <c r="A704" s="39">
        <v>2102</v>
      </c>
      <c r="B704" s="40">
        <v>31</v>
      </c>
      <c r="C704" s="40"/>
      <c r="D704" s="40"/>
      <c r="E704" s="40"/>
      <c r="F704" s="40"/>
      <c r="G704" s="40"/>
      <c r="H704" s="40"/>
      <c r="I704" s="40"/>
      <c r="J704" s="40"/>
      <c r="K704" s="139"/>
      <c r="L704" s="139"/>
      <c r="M704" s="139"/>
      <c r="N704" s="139"/>
      <c r="O704" s="139"/>
      <c r="P704" s="139"/>
      <c r="Q704" s="139"/>
      <c r="R704" s="139"/>
      <c r="S704" s="139"/>
      <c r="T704" s="139"/>
      <c r="U704" s="139"/>
      <c r="V704" s="139"/>
      <c r="W704" s="139"/>
      <c r="X704" s="139"/>
      <c r="Y704" s="139"/>
      <c r="Z704" s="139"/>
      <c r="AA704" s="139"/>
      <c r="AB704" s="62"/>
      <c r="AC704" s="106"/>
      <c r="AD704" s="107"/>
      <c r="AE704" s="108"/>
      <c r="AF704" s="115"/>
      <c r="AG704" s="41">
        <f>B704</f>
        <v>31</v>
      </c>
      <c r="AH704" s="116"/>
      <c r="AI704" s="115"/>
    </row>
    <row r="705" spans="1:36" ht="15.75" customHeight="1" x14ac:dyDescent="0.25">
      <c r="A705" s="39">
        <v>2201</v>
      </c>
      <c r="B705" s="40"/>
      <c r="C705" s="40">
        <v>29</v>
      </c>
      <c r="D705" s="40"/>
      <c r="E705" s="40"/>
      <c r="F705" s="40"/>
      <c r="G705" s="40"/>
      <c r="H705" s="40"/>
      <c r="I705" s="40"/>
      <c r="J705" s="40"/>
      <c r="K705" s="139"/>
      <c r="L705" s="139"/>
      <c r="M705" s="139"/>
      <c r="N705" s="139"/>
      <c r="O705" s="139"/>
      <c r="P705" s="139"/>
      <c r="Q705" s="139"/>
      <c r="R705" s="139"/>
      <c r="S705" s="139"/>
      <c r="T705" s="139"/>
      <c r="U705" s="139"/>
      <c r="V705" s="139"/>
      <c r="W705" s="139"/>
      <c r="X705" s="139"/>
      <c r="Y705" s="139"/>
      <c r="Z705" s="139"/>
      <c r="AA705" s="139"/>
      <c r="AB705" s="62"/>
      <c r="AC705" s="109"/>
      <c r="AD705" s="46"/>
      <c r="AE705" s="110"/>
      <c r="AF705" s="42">
        <f>IF(C705=0,"",C705/B704)</f>
        <v>0.93548387096774188</v>
      </c>
      <c r="AG705" s="43">
        <v>29</v>
      </c>
      <c r="AH705" s="117">
        <f t="shared" ref="AH705:AH712" si="70">IF(AG705=0,"",AG705/AG704)</f>
        <v>0.93548387096774188</v>
      </c>
      <c r="AI705" s="117">
        <f t="shared" ref="AI705:AI712" si="71">IF(AG705=0,"",100%-AH705)</f>
        <v>6.4516129032258118E-2</v>
      </c>
    </row>
    <row r="706" spans="1:36" ht="15.75" customHeight="1" x14ac:dyDescent="0.25">
      <c r="A706" s="39">
        <v>2202</v>
      </c>
      <c r="B706" s="40"/>
      <c r="C706" s="40"/>
      <c r="D706" s="40">
        <v>24</v>
      </c>
      <c r="E706" s="40"/>
      <c r="F706" s="40"/>
      <c r="G706" s="40"/>
      <c r="H706" s="40"/>
      <c r="I706" s="40"/>
      <c r="J706" s="40"/>
      <c r="K706" s="139"/>
      <c r="L706" s="139"/>
      <c r="M706" s="139"/>
      <c r="N706" s="139"/>
      <c r="O706" s="139"/>
      <c r="P706" s="139"/>
      <c r="Q706" s="139"/>
      <c r="R706" s="139"/>
      <c r="S706" s="139"/>
      <c r="T706" s="139"/>
      <c r="U706" s="139"/>
      <c r="V706" s="139"/>
      <c r="W706" s="139"/>
      <c r="X706" s="139"/>
      <c r="Y706" s="139"/>
      <c r="Z706" s="139"/>
      <c r="AA706" s="139"/>
      <c r="AB706" s="62"/>
      <c r="AC706" s="109"/>
      <c r="AD706" s="46"/>
      <c r="AE706" s="110"/>
      <c r="AF706" s="42">
        <f>IF(D706=0,"",D706/C705)</f>
        <v>0.82758620689655171</v>
      </c>
      <c r="AG706" s="43">
        <v>24</v>
      </c>
      <c r="AH706" s="117">
        <f t="shared" si="70"/>
        <v>0.82758620689655171</v>
      </c>
      <c r="AI706" s="117">
        <f t="shared" si="71"/>
        <v>0.17241379310344829</v>
      </c>
      <c r="AJ706" s="8">
        <f>AG706/AG704</f>
        <v>0.77419354838709675</v>
      </c>
    </row>
    <row r="707" spans="1:36" ht="15.75" customHeight="1" x14ac:dyDescent="0.25">
      <c r="A707" s="39">
        <v>2301</v>
      </c>
      <c r="B707" s="40"/>
      <c r="C707" s="40"/>
      <c r="D707" s="40"/>
      <c r="E707" s="40">
        <v>23</v>
      </c>
      <c r="F707" s="40"/>
      <c r="G707" s="40"/>
      <c r="H707" s="40"/>
      <c r="I707" s="40"/>
      <c r="J707" s="40"/>
      <c r="K707" s="139"/>
      <c r="L707" s="139"/>
      <c r="M707" s="139"/>
      <c r="N707" s="139"/>
      <c r="O707" s="139"/>
      <c r="P707" s="139"/>
      <c r="Q707" s="139"/>
      <c r="R707" s="139"/>
      <c r="S707" s="139"/>
      <c r="T707" s="139"/>
      <c r="U707" s="139"/>
      <c r="V707" s="139"/>
      <c r="W707" s="139"/>
      <c r="X707" s="139"/>
      <c r="Y707" s="139"/>
      <c r="Z707" s="139"/>
      <c r="AA707" s="139"/>
      <c r="AB707" s="62"/>
      <c r="AC707" s="109"/>
      <c r="AD707" s="46"/>
      <c r="AE707" s="110"/>
      <c r="AF707" s="42">
        <f>IF(E707=0,"",E707/D706)</f>
        <v>0.95833333333333337</v>
      </c>
      <c r="AG707" s="43">
        <v>24</v>
      </c>
      <c r="AH707" s="117">
        <f t="shared" si="70"/>
        <v>1</v>
      </c>
      <c r="AI707" s="117">
        <f t="shared" si="71"/>
        <v>0</v>
      </c>
    </row>
    <row r="708" spans="1:36" ht="15.75" customHeight="1" x14ac:dyDescent="0.25">
      <c r="A708" s="39">
        <v>2302</v>
      </c>
      <c r="B708" s="40"/>
      <c r="C708" s="40"/>
      <c r="D708" s="40"/>
      <c r="E708" s="40"/>
      <c r="F708" s="40">
        <v>22</v>
      </c>
      <c r="G708" s="40"/>
      <c r="H708" s="40"/>
      <c r="I708" s="40"/>
      <c r="J708" s="40"/>
      <c r="K708" s="139"/>
      <c r="L708" s="139"/>
      <c r="M708" s="139"/>
      <c r="N708" s="139"/>
      <c r="O708" s="139"/>
      <c r="P708" s="139"/>
      <c r="Q708" s="139"/>
      <c r="R708" s="139"/>
      <c r="S708" s="139"/>
      <c r="T708" s="139"/>
      <c r="U708" s="139"/>
      <c r="V708" s="139"/>
      <c r="W708" s="139"/>
      <c r="X708" s="139"/>
      <c r="Y708" s="139"/>
      <c r="Z708" s="139"/>
      <c r="AA708" s="139"/>
      <c r="AB708" s="62"/>
      <c r="AC708" s="109"/>
      <c r="AD708" s="46"/>
      <c r="AE708" s="110"/>
      <c r="AF708" s="42">
        <f>IF(F708=0,"",F708/E707)</f>
        <v>0.95652173913043481</v>
      </c>
      <c r="AG708" s="43">
        <v>23</v>
      </c>
      <c r="AH708" s="117">
        <f t="shared" si="70"/>
        <v>0.95833333333333337</v>
      </c>
      <c r="AI708" s="117">
        <f t="shared" si="71"/>
        <v>4.166666666666663E-2</v>
      </c>
    </row>
    <row r="709" spans="1:36" ht="15.75" customHeight="1" x14ac:dyDescent="0.25">
      <c r="A709" s="39">
        <v>2401</v>
      </c>
      <c r="B709" s="40"/>
      <c r="C709" s="40"/>
      <c r="D709" s="40"/>
      <c r="E709" s="40"/>
      <c r="F709" s="40"/>
      <c r="G709" s="40">
        <v>21</v>
      </c>
      <c r="H709" s="40"/>
      <c r="I709" s="40"/>
      <c r="J709" s="40"/>
      <c r="K709" s="139"/>
      <c r="L709" s="139"/>
      <c r="M709" s="139"/>
      <c r="N709" s="139"/>
      <c r="O709" s="139"/>
      <c r="P709" s="139"/>
      <c r="Q709" s="139"/>
      <c r="R709" s="139"/>
      <c r="S709" s="139"/>
      <c r="T709" s="139"/>
      <c r="U709" s="139"/>
      <c r="V709" s="139"/>
      <c r="W709" s="139"/>
      <c r="X709" s="139"/>
      <c r="Y709" s="139"/>
      <c r="Z709" s="139"/>
      <c r="AA709" s="139"/>
      <c r="AB709" s="62"/>
      <c r="AC709" s="109"/>
      <c r="AD709" s="46"/>
      <c r="AE709" s="110"/>
      <c r="AF709" s="42">
        <f>IF(G709=0,"",G709/F708)</f>
        <v>0.95454545454545459</v>
      </c>
      <c r="AG709" s="43">
        <v>23</v>
      </c>
      <c r="AH709" s="117">
        <f t="shared" si="70"/>
        <v>1</v>
      </c>
      <c r="AI709" s="117">
        <f t="shared" si="71"/>
        <v>0</v>
      </c>
    </row>
    <row r="710" spans="1:36" ht="15.75" customHeight="1" x14ac:dyDescent="0.25">
      <c r="A710" s="39">
        <v>2402</v>
      </c>
      <c r="B710" s="40"/>
      <c r="C710" s="40"/>
      <c r="D710" s="40"/>
      <c r="E710" s="40"/>
      <c r="F710" s="40"/>
      <c r="G710" s="40"/>
      <c r="H710" s="40">
        <v>21</v>
      </c>
      <c r="I710" s="40"/>
      <c r="J710" s="40"/>
      <c r="K710" s="139"/>
      <c r="L710" s="139"/>
      <c r="M710" s="139"/>
      <c r="N710" s="139"/>
      <c r="O710" s="139"/>
      <c r="P710" s="139"/>
      <c r="Q710" s="139"/>
      <c r="R710" s="139"/>
      <c r="S710" s="139"/>
      <c r="T710" s="139"/>
      <c r="U710" s="139"/>
      <c r="V710" s="139"/>
      <c r="W710" s="139"/>
      <c r="X710" s="139"/>
      <c r="Y710" s="139"/>
      <c r="Z710" s="139"/>
      <c r="AA710" s="139"/>
      <c r="AB710" s="62"/>
      <c r="AC710" s="109"/>
      <c r="AD710" s="46"/>
      <c r="AE710" s="110"/>
      <c r="AF710" s="42">
        <f>IF(H710=0,"",H710/G709)</f>
        <v>1</v>
      </c>
      <c r="AG710" s="43">
        <v>23</v>
      </c>
      <c r="AH710" s="117">
        <f t="shared" si="70"/>
        <v>1</v>
      </c>
      <c r="AI710" s="117">
        <f t="shared" si="71"/>
        <v>0</v>
      </c>
    </row>
    <row r="711" spans="1:36" ht="15.75" customHeight="1" x14ac:dyDescent="0.25">
      <c r="A711" s="39">
        <v>2501</v>
      </c>
      <c r="B711" s="40"/>
      <c r="C711" s="40"/>
      <c r="D711" s="40"/>
      <c r="E711" s="40"/>
      <c r="F711" s="40"/>
      <c r="G711" s="40"/>
      <c r="H711" s="40"/>
      <c r="I711" s="40">
        <v>21</v>
      </c>
      <c r="J711" s="40"/>
      <c r="K711" s="139"/>
      <c r="L711" s="139"/>
      <c r="M711" s="139"/>
      <c r="N711" s="139"/>
      <c r="O711" s="139"/>
      <c r="P711" s="139"/>
      <c r="Q711" s="139"/>
      <c r="R711" s="139"/>
      <c r="S711" s="139"/>
      <c r="T711" s="139"/>
      <c r="U711" s="139"/>
      <c r="V711" s="139"/>
      <c r="W711" s="139"/>
      <c r="X711" s="139"/>
      <c r="Y711" s="139"/>
      <c r="Z711" s="139"/>
      <c r="AA711" s="139"/>
      <c r="AB711" s="62"/>
      <c r="AC711" s="109"/>
      <c r="AD711" s="46"/>
      <c r="AE711" s="110"/>
      <c r="AF711" s="42">
        <f>IF(I711=0,"",I711/H710)</f>
        <v>1</v>
      </c>
      <c r="AG711" s="43">
        <v>23</v>
      </c>
      <c r="AH711" s="117">
        <f t="shared" si="70"/>
        <v>1</v>
      </c>
      <c r="AI711" s="117">
        <f t="shared" si="71"/>
        <v>0</v>
      </c>
    </row>
    <row r="712" spans="1:36" ht="15.75" customHeight="1" x14ac:dyDescent="0.25">
      <c r="A712" s="39">
        <v>2502</v>
      </c>
      <c r="B712" s="40"/>
      <c r="C712" s="40"/>
      <c r="D712" s="40"/>
      <c r="E712" s="40"/>
      <c r="F712" s="40"/>
      <c r="G712" s="40"/>
      <c r="H712" s="40"/>
      <c r="I712" s="40"/>
      <c r="J712" s="40">
        <v>20</v>
      </c>
      <c r="K712" s="139"/>
      <c r="L712" s="139"/>
      <c r="M712" s="139"/>
      <c r="N712" s="139"/>
      <c r="O712" s="139"/>
      <c r="P712" s="139"/>
      <c r="Q712" s="139"/>
      <c r="R712" s="139"/>
      <c r="S712" s="139"/>
      <c r="T712" s="139"/>
      <c r="U712" s="139"/>
      <c r="V712" s="139"/>
      <c r="W712" s="139"/>
      <c r="X712" s="139"/>
      <c r="Y712" s="139"/>
      <c r="Z712" s="139"/>
      <c r="AA712" s="139"/>
      <c r="AB712" s="62">
        <v>17</v>
      </c>
      <c r="AC712" s="109"/>
      <c r="AD712" s="46"/>
      <c r="AE712" s="110"/>
      <c r="AF712" s="45">
        <f>IF(J712=0,"",J712/I711)</f>
        <v>0.95238095238095233</v>
      </c>
      <c r="AG712" s="43">
        <v>23</v>
      </c>
      <c r="AH712" s="45">
        <f t="shared" si="70"/>
        <v>1</v>
      </c>
      <c r="AI712" s="45">
        <f t="shared" si="71"/>
        <v>0</v>
      </c>
    </row>
    <row r="713" spans="1:36" ht="15.75" customHeight="1" x14ac:dyDescent="0.25">
      <c r="A713" s="39">
        <v>2601</v>
      </c>
      <c r="B713" s="40"/>
      <c r="C713" s="40"/>
      <c r="D713" s="40"/>
      <c r="E713" s="40"/>
      <c r="F713" s="40"/>
      <c r="G713" s="40"/>
      <c r="H713" s="40"/>
      <c r="I713" s="40"/>
      <c r="J713" s="40"/>
      <c r="K713" s="139"/>
      <c r="L713" s="139"/>
      <c r="M713" s="139"/>
      <c r="N713" s="139"/>
      <c r="O713" s="139"/>
      <c r="P713" s="139"/>
      <c r="Q713" s="139"/>
      <c r="R713" s="139"/>
      <c r="S713" s="139"/>
      <c r="T713" s="139"/>
      <c r="U713" s="139"/>
      <c r="V713" s="139"/>
      <c r="W713" s="139"/>
      <c r="X713" s="139"/>
      <c r="Y713" s="139"/>
      <c r="Z713" s="139"/>
      <c r="AA713" s="139"/>
      <c r="AB713" s="62"/>
      <c r="AC713" s="109"/>
      <c r="AD713" s="46"/>
      <c r="AE713" s="111"/>
      <c r="AF713" s="46"/>
      <c r="AG713" s="43"/>
      <c r="AH713" s="46"/>
      <c r="AI713" s="118"/>
    </row>
    <row r="714" spans="1:36" ht="15.75" customHeight="1" x14ac:dyDescent="0.25">
      <c r="A714" s="39">
        <v>2602</v>
      </c>
      <c r="B714" s="40"/>
      <c r="C714" s="40"/>
      <c r="D714" s="40"/>
      <c r="E714" s="40"/>
      <c r="F714" s="40"/>
      <c r="G714" s="40"/>
      <c r="H714" s="40"/>
      <c r="I714" s="40"/>
      <c r="J714" s="40"/>
      <c r="K714" s="139"/>
      <c r="L714" s="139"/>
      <c r="M714" s="139"/>
      <c r="N714" s="139"/>
      <c r="O714" s="139"/>
      <c r="P714" s="139"/>
      <c r="Q714" s="139"/>
      <c r="R714" s="139"/>
      <c r="S714" s="139"/>
      <c r="T714" s="139"/>
      <c r="U714" s="139"/>
      <c r="V714" s="139"/>
      <c r="W714" s="139"/>
      <c r="X714" s="139"/>
      <c r="Y714" s="139"/>
      <c r="Z714" s="139"/>
      <c r="AA714" s="139"/>
      <c r="AB714" s="62"/>
      <c r="AC714" s="109"/>
      <c r="AD714" s="46"/>
      <c r="AE714" s="111"/>
      <c r="AF714" s="119"/>
      <c r="AG714" s="47"/>
      <c r="AH714" s="120"/>
      <c r="AI714" s="119"/>
    </row>
    <row r="715" spans="1:36" ht="15.75" customHeight="1" x14ac:dyDescent="0.25">
      <c r="A715" s="39">
        <v>2701</v>
      </c>
      <c r="B715" s="40"/>
      <c r="C715" s="40"/>
      <c r="D715" s="40"/>
      <c r="E715" s="40"/>
      <c r="F715" s="40"/>
      <c r="G715" s="40"/>
      <c r="H715" s="40"/>
      <c r="I715" s="40"/>
      <c r="J715" s="40"/>
      <c r="K715" s="139"/>
      <c r="L715" s="139"/>
      <c r="M715" s="139"/>
      <c r="N715" s="139"/>
      <c r="O715" s="139"/>
      <c r="P715" s="139"/>
      <c r="Q715" s="139"/>
      <c r="R715" s="139"/>
      <c r="S715" s="139"/>
      <c r="T715" s="139"/>
      <c r="U715" s="139"/>
      <c r="V715" s="139"/>
      <c r="W715" s="139"/>
      <c r="X715" s="139"/>
      <c r="Y715" s="139"/>
      <c r="Z715" s="139"/>
      <c r="AA715" s="139"/>
      <c r="AB715" s="62"/>
      <c r="AC715" s="109"/>
      <c r="AD715" s="46"/>
      <c r="AE715" s="111"/>
      <c r="AF715" s="119"/>
      <c r="AG715" s="47"/>
      <c r="AH715" s="120"/>
      <c r="AI715" s="119"/>
    </row>
    <row r="716" spans="1:36" ht="15.75" customHeight="1" x14ac:dyDescent="0.25">
      <c r="A716" s="39">
        <v>2702</v>
      </c>
      <c r="B716" s="40"/>
      <c r="C716" s="40"/>
      <c r="D716" s="40"/>
      <c r="E716" s="40"/>
      <c r="F716" s="40"/>
      <c r="G716" s="40"/>
      <c r="H716" s="40"/>
      <c r="I716" s="40"/>
      <c r="J716" s="40"/>
      <c r="K716" s="139"/>
      <c r="L716" s="139"/>
      <c r="M716" s="139"/>
      <c r="N716" s="139"/>
      <c r="O716" s="139"/>
      <c r="P716" s="139"/>
      <c r="Q716" s="139"/>
      <c r="R716" s="139"/>
      <c r="S716" s="139"/>
      <c r="T716" s="139"/>
      <c r="U716" s="139"/>
      <c r="V716" s="139"/>
      <c r="W716" s="139"/>
      <c r="X716" s="139"/>
      <c r="Y716" s="139"/>
      <c r="Z716" s="139"/>
      <c r="AA716" s="139"/>
      <c r="AB716" s="62"/>
      <c r="AC716" s="109"/>
      <c r="AD716" s="46"/>
      <c r="AE716" s="111"/>
      <c r="AF716" s="46"/>
      <c r="AG716" s="111"/>
      <c r="AH716" s="121"/>
      <c r="AI716" s="119"/>
    </row>
    <row r="717" spans="1:36" ht="15.75" customHeight="1" x14ac:dyDescent="0.25">
      <c r="A717" s="39">
        <v>2801</v>
      </c>
      <c r="B717" s="40"/>
      <c r="C717" s="40"/>
      <c r="D717" s="40"/>
      <c r="E717" s="40"/>
      <c r="F717" s="40"/>
      <c r="G717" s="40"/>
      <c r="H717" s="40"/>
      <c r="I717" s="40"/>
      <c r="J717" s="40"/>
      <c r="K717" s="139"/>
      <c r="L717" s="139"/>
      <c r="M717" s="139"/>
      <c r="N717" s="139"/>
      <c r="O717" s="139"/>
      <c r="P717" s="139"/>
      <c r="Q717" s="139"/>
      <c r="R717" s="139"/>
      <c r="S717" s="139"/>
      <c r="T717" s="139"/>
      <c r="U717" s="139"/>
      <c r="V717" s="139"/>
      <c r="W717" s="139"/>
      <c r="X717" s="139"/>
      <c r="Y717" s="139"/>
      <c r="Z717" s="139"/>
      <c r="AA717" s="139"/>
      <c r="AB717" s="62"/>
      <c r="AC717" s="109"/>
      <c r="AD717" s="46"/>
      <c r="AE717" s="111"/>
      <c r="AF717" s="122" t="s">
        <v>53</v>
      </c>
      <c r="AG717" s="123"/>
      <c r="AH717" s="124">
        <f>IF(SUM(AB710:AB714)=0,"",SUM(AB710:AB714))</f>
        <v>17</v>
      </c>
      <c r="AI717" s="125" t="s">
        <v>10</v>
      </c>
    </row>
    <row r="718" spans="1:36" ht="15.75" customHeight="1" x14ac:dyDescent="0.25">
      <c r="A718" s="39">
        <v>2802</v>
      </c>
      <c r="B718" s="40"/>
      <c r="C718" s="40"/>
      <c r="D718" s="40"/>
      <c r="E718" s="40"/>
      <c r="F718" s="40"/>
      <c r="G718" s="40"/>
      <c r="H718" s="40"/>
      <c r="I718" s="40"/>
      <c r="J718" s="40"/>
      <c r="K718" s="139"/>
      <c r="L718" s="139"/>
      <c r="M718" s="139"/>
      <c r="N718" s="139"/>
      <c r="O718" s="139"/>
      <c r="P718" s="139"/>
      <c r="Q718" s="139"/>
      <c r="R718" s="139"/>
      <c r="S718" s="139"/>
      <c r="T718" s="139"/>
      <c r="U718" s="139"/>
      <c r="V718" s="139"/>
      <c r="W718" s="139"/>
      <c r="X718" s="139"/>
      <c r="Y718" s="139"/>
      <c r="Z718" s="139"/>
      <c r="AA718" s="139"/>
      <c r="AB718" s="62"/>
      <c r="AC718" s="109"/>
      <c r="AD718" s="46"/>
      <c r="AE718" s="111"/>
      <c r="AF718" s="126" t="s">
        <v>54</v>
      </c>
      <c r="AG718" s="53" t="str">
        <f>IF(AG717/B704=0,"",AG717/B704)</f>
        <v/>
      </c>
      <c r="AH718" s="127" t="str">
        <f>IF(AG717/AH717=0,"",AG717/AH717)</f>
        <v/>
      </c>
      <c r="AI718" s="128" t="s">
        <v>55</v>
      </c>
    </row>
    <row r="719" spans="1:36" ht="15.75" customHeight="1" x14ac:dyDescent="0.25">
      <c r="A719" s="39">
        <v>2901</v>
      </c>
      <c r="B719" s="40"/>
      <c r="C719" s="40"/>
      <c r="D719" s="40"/>
      <c r="E719" s="40"/>
      <c r="F719" s="40"/>
      <c r="G719" s="40"/>
      <c r="H719" s="40"/>
      <c r="I719" s="40"/>
      <c r="J719" s="40"/>
      <c r="K719" s="139"/>
      <c r="L719" s="139"/>
      <c r="M719" s="139"/>
      <c r="N719" s="139"/>
      <c r="O719" s="139"/>
      <c r="P719" s="139"/>
      <c r="Q719" s="139"/>
      <c r="R719" s="139"/>
      <c r="S719" s="139"/>
      <c r="T719" s="139"/>
      <c r="U719" s="139"/>
      <c r="V719" s="139"/>
      <c r="W719" s="139"/>
      <c r="X719" s="139"/>
      <c r="Y719" s="139"/>
      <c r="Z719" s="139"/>
      <c r="AA719" s="139"/>
      <c r="AB719" s="62"/>
      <c r="AC719" s="112"/>
      <c r="AD719" s="113"/>
      <c r="AE719" s="114"/>
      <c r="AF719" s="83"/>
      <c r="AG719" s="129"/>
      <c r="AH719" s="129"/>
      <c r="AI719" s="130"/>
    </row>
    <row r="720" spans="1:36" ht="18" customHeight="1" x14ac:dyDescent="0.25">
      <c r="A720" s="24"/>
      <c r="B720" s="160" t="s">
        <v>79</v>
      </c>
      <c r="C720" s="160"/>
      <c r="D720" s="160"/>
      <c r="E720" s="160"/>
      <c r="F720" s="160"/>
      <c r="G720" s="160"/>
      <c r="H720" s="160"/>
      <c r="I720" s="160"/>
      <c r="J720" s="160"/>
      <c r="AB720" s="59">
        <f>SUM(AB704:AB716)</f>
        <v>17</v>
      </c>
      <c r="AC720" s="60">
        <f>IF(AB712=0,"",AB712/B704)</f>
        <v>0.54838709677419351</v>
      </c>
      <c r="AD720" s="60">
        <f>IF(AB720=0,"",AB720/B704)</f>
        <v>0.54838709677419351</v>
      </c>
      <c r="AE720" s="60">
        <f>IF(AB712=0,"",AD720-AC720)</f>
        <v>0</v>
      </c>
      <c r="AF720" s="2"/>
      <c r="AG720" s="1"/>
      <c r="AH720" s="27"/>
      <c r="AI720" s="2"/>
    </row>
    <row r="721" spans="1:36" ht="12.75" customHeight="1" x14ac:dyDescent="0.2">
      <c r="AC721" s="2"/>
      <c r="AD721" s="2"/>
      <c r="AF721" s="2"/>
    </row>
    <row r="722" spans="1:36" ht="12.75" customHeight="1" x14ac:dyDescent="0.2">
      <c r="AC722" s="2"/>
      <c r="AD722" s="2"/>
      <c r="AF722" s="2"/>
    </row>
    <row r="723" spans="1:36" ht="26.25" x14ac:dyDescent="0.4">
      <c r="B723" s="161" t="s">
        <v>68</v>
      </c>
      <c r="C723" s="162"/>
      <c r="D723" s="162"/>
      <c r="E723" s="162"/>
      <c r="F723" s="162"/>
      <c r="G723" s="162"/>
      <c r="H723" s="162"/>
      <c r="I723" s="162"/>
      <c r="J723" s="162"/>
      <c r="AB723" s="103" t="s">
        <v>93</v>
      </c>
      <c r="AC723" s="2"/>
      <c r="AD723" s="2"/>
      <c r="AE723" s="1"/>
      <c r="AF723" s="2"/>
      <c r="AG723" s="1"/>
      <c r="AH723" s="1"/>
      <c r="AI723" s="1"/>
    </row>
    <row r="724" spans="1:36" ht="20.25" x14ac:dyDescent="0.2">
      <c r="A724" s="163" t="s">
        <v>9</v>
      </c>
      <c r="B724" s="164" t="s">
        <v>69</v>
      </c>
      <c r="C724" s="165"/>
      <c r="D724" s="165"/>
      <c r="E724" s="165"/>
      <c r="F724" s="165"/>
      <c r="G724" s="165"/>
      <c r="H724" s="165"/>
      <c r="I724" s="165"/>
      <c r="J724" s="166"/>
      <c r="AB724" s="167" t="s">
        <v>10</v>
      </c>
      <c r="AC724" s="159" t="s">
        <v>2</v>
      </c>
      <c r="AD724" s="159" t="s">
        <v>3</v>
      </c>
      <c r="AE724" s="169" t="s">
        <v>4</v>
      </c>
      <c r="AF724" s="159" t="s">
        <v>5</v>
      </c>
      <c r="AG724" s="157" t="s">
        <v>6</v>
      </c>
      <c r="AH724" s="157" t="s">
        <v>7</v>
      </c>
      <c r="AI724" s="159" t="s">
        <v>8</v>
      </c>
    </row>
    <row r="725" spans="1:36" ht="15.75" x14ac:dyDescent="0.25">
      <c r="A725" s="158"/>
      <c r="B725" s="39" t="s">
        <v>70</v>
      </c>
      <c r="C725" s="39" t="s">
        <v>71</v>
      </c>
      <c r="D725" s="39" t="s">
        <v>72</v>
      </c>
      <c r="E725" s="39" t="s">
        <v>73</v>
      </c>
      <c r="F725" s="39" t="s">
        <v>74</v>
      </c>
      <c r="G725" s="39" t="s">
        <v>75</v>
      </c>
      <c r="H725" s="39" t="s">
        <v>76</v>
      </c>
      <c r="I725" s="39" t="s">
        <v>77</v>
      </c>
      <c r="J725" s="39" t="s">
        <v>78</v>
      </c>
      <c r="AB725" s="168"/>
      <c r="AC725" s="158"/>
      <c r="AD725" s="158"/>
      <c r="AE725" s="158"/>
      <c r="AF725" s="158"/>
      <c r="AG725" s="158"/>
      <c r="AH725" s="158"/>
      <c r="AI725" s="158"/>
    </row>
    <row r="726" spans="1:36" ht="15.75" customHeight="1" x14ac:dyDescent="0.25">
      <c r="A726" s="39">
        <v>2201</v>
      </c>
      <c r="B726" s="40">
        <v>24</v>
      </c>
      <c r="C726" s="40"/>
      <c r="D726" s="40"/>
      <c r="E726" s="40"/>
      <c r="F726" s="40"/>
      <c r="G726" s="40"/>
      <c r="H726" s="40"/>
      <c r="I726" s="40"/>
      <c r="J726" s="40"/>
      <c r="K726" s="139"/>
      <c r="L726" s="139"/>
      <c r="M726" s="139"/>
      <c r="N726" s="139"/>
      <c r="O726" s="139"/>
      <c r="P726" s="139"/>
      <c r="Q726" s="139"/>
      <c r="R726" s="139"/>
      <c r="S726" s="139"/>
      <c r="T726" s="139"/>
      <c r="U726" s="139"/>
      <c r="V726" s="139"/>
      <c r="W726" s="139"/>
      <c r="X726" s="139"/>
      <c r="Y726" s="139"/>
      <c r="Z726" s="139"/>
      <c r="AA726" s="139"/>
      <c r="AB726" s="62"/>
      <c r="AC726" s="106"/>
      <c r="AD726" s="107"/>
      <c r="AE726" s="108"/>
      <c r="AF726" s="115"/>
      <c r="AG726" s="41">
        <v>25</v>
      </c>
      <c r="AH726" s="116"/>
      <c r="AI726" s="115"/>
    </row>
    <row r="727" spans="1:36" ht="15.75" customHeight="1" x14ac:dyDescent="0.25">
      <c r="A727" s="39">
        <v>2202</v>
      </c>
      <c r="B727" s="40"/>
      <c r="C727" s="40">
        <v>19</v>
      </c>
      <c r="D727" s="40"/>
      <c r="E727" s="40"/>
      <c r="F727" s="40"/>
      <c r="G727" s="40"/>
      <c r="H727" s="40"/>
      <c r="I727" s="40"/>
      <c r="J727" s="40"/>
      <c r="K727" s="139"/>
      <c r="L727" s="139"/>
      <c r="M727" s="139"/>
      <c r="N727" s="139"/>
      <c r="O727" s="139"/>
      <c r="P727" s="139"/>
      <c r="Q727" s="139"/>
      <c r="R727" s="139"/>
      <c r="S727" s="139"/>
      <c r="T727" s="139"/>
      <c r="U727" s="139"/>
      <c r="V727" s="139"/>
      <c r="W727" s="139"/>
      <c r="X727" s="139"/>
      <c r="Y727" s="139"/>
      <c r="Z727" s="139"/>
      <c r="AA727" s="139"/>
      <c r="AB727" s="62"/>
      <c r="AC727" s="109"/>
      <c r="AD727" s="46"/>
      <c r="AE727" s="110"/>
      <c r="AF727" s="42">
        <f>IF(C727=0,"",C727/B726)</f>
        <v>0.79166666666666663</v>
      </c>
      <c r="AG727" s="43">
        <v>20</v>
      </c>
      <c r="AH727" s="117">
        <f t="shared" ref="AH727:AH734" si="72">IF(AG727=0,"",AG727/AG726)</f>
        <v>0.8</v>
      </c>
      <c r="AI727" s="117">
        <f t="shared" ref="AI727:AI734" si="73">IF(AG727=0,"",100%-AH727)</f>
        <v>0.19999999999999996</v>
      </c>
    </row>
    <row r="728" spans="1:36" ht="15.75" customHeight="1" x14ac:dyDescent="0.25">
      <c r="A728" s="39">
        <v>2301</v>
      </c>
      <c r="B728" s="40"/>
      <c r="C728" s="40"/>
      <c r="D728" s="40">
        <v>17</v>
      </c>
      <c r="E728" s="40"/>
      <c r="F728" s="40"/>
      <c r="G728" s="40"/>
      <c r="H728" s="40"/>
      <c r="I728" s="40"/>
      <c r="J728" s="40"/>
      <c r="K728" s="139"/>
      <c r="L728" s="139"/>
      <c r="M728" s="139"/>
      <c r="N728" s="139"/>
      <c r="O728" s="139"/>
      <c r="P728" s="139"/>
      <c r="Q728" s="139"/>
      <c r="R728" s="139"/>
      <c r="S728" s="139"/>
      <c r="T728" s="139"/>
      <c r="U728" s="139"/>
      <c r="V728" s="139"/>
      <c r="W728" s="139"/>
      <c r="X728" s="139"/>
      <c r="Y728" s="139"/>
      <c r="Z728" s="139"/>
      <c r="AA728" s="139"/>
      <c r="AB728" s="62"/>
      <c r="AC728" s="109"/>
      <c r="AD728" s="46"/>
      <c r="AE728" s="110"/>
      <c r="AF728" s="42">
        <f>IF(D728=0,"",D728/C727)</f>
        <v>0.89473684210526316</v>
      </c>
      <c r="AG728" s="43">
        <v>17</v>
      </c>
      <c r="AH728" s="117">
        <f t="shared" si="72"/>
        <v>0.85</v>
      </c>
      <c r="AI728" s="117">
        <f t="shared" si="73"/>
        <v>0.15000000000000002</v>
      </c>
      <c r="AJ728" s="92">
        <f>AG728/AG726</f>
        <v>0.68</v>
      </c>
    </row>
    <row r="729" spans="1:36" ht="15.75" customHeight="1" x14ac:dyDescent="0.25">
      <c r="A729" s="39">
        <v>2302</v>
      </c>
      <c r="B729" s="40"/>
      <c r="C729" s="40"/>
      <c r="D729" s="40"/>
      <c r="E729" s="40">
        <v>16</v>
      </c>
      <c r="F729" s="40"/>
      <c r="G729" s="40"/>
      <c r="H729" s="40"/>
      <c r="I729" s="40"/>
      <c r="J729" s="40"/>
      <c r="K729" s="139"/>
      <c r="L729" s="139"/>
      <c r="M729" s="139"/>
      <c r="N729" s="139"/>
      <c r="O729" s="139"/>
      <c r="P729" s="139"/>
      <c r="Q729" s="139"/>
      <c r="R729" s="139"/>
      <c r="S729" s="139"/>
      <c r="T729" s="139"/>
      <c r="U729" s="139"/>
      <c r="V729" s="139"/>
      <c r="W729" s="139"/>
      <c r="X729" s="139"/>
      <c r="Y729" s="139"/>
      <c r="Z729" s="139"/>
      <c r="AA729" s="139"/>
      <c r="AB729" s="62"/>
      <c r="AC729" s="109"/>
      <c r="AD729" s="46"/>
      <c r="AE729" s="110"/>
      <c r="AF729" s="42">
        <f>IF(E729=0,"",E729/D728)</f>
        <v>0.94117647058823528</v>
      </c>
      <c r="AG729" s="43">
        <v>17</v>
      </c>
      <c r="AH729" s="117">
        <f t="shared" si="72"/>
        <v>1</v>
      </c>
      <c r="AI729" s="117">
        <f t="shared" si="73"/>
        <v>0</v>
      </c>
    </row>
    <row r="730" spans="1:36" ht="15.75" customHeight="1" x14ac:dyDescent="0.25">
      <c r="A730" s="39">
        <v>2401</v>
      </c>
      <c r="B730" s="40"/>
      <c r="C730" s="40"/>
      <c r="D730" s="40"/>
      <c r="E730" s="40"/>
      <c r="F730" s="40">
        <v>15</v>
      </c>
      <c r="G730" s="40"/>
      <c r="H730" s="40"/>
      <c r="I730" s="40"/>
      <c r="J730" s="40"/>
      <c r="K730" s="139"/>
      <c r="L730" s="139"/>
      <c r="M730" s="139"/>
      <c r="N730" s="139"/>
      <c r="O730" s="139"/>
      <c r="P730" s="139"/>
      <c r="Q730" s="139"/>
      <c r="R730" s="139"/>
      <c r="S730" s="139"/>
      <c r="T730" s="139"/>
      <c r="U730" s="139"/>
      <c r="V730" s="139"/>
      <c r="W730" s="139"/>
      <c r="X730" s="139"/>
      <c r="Y730" s="139"/>
      <c r="Z730" s="139"/>
      <c r="AA730" s="139"/>
      <c r="AB730" s="62"/>
      <c r="AC730" s="109"/>
      <c r="AD730" s="46"/>
      <c r="AE730" s="110"/>
      <c r="AF730" s="42">
        <f>IF(F730=0,"",F730/E729)</f>
        <v>0.9375</v>
      </c>
      <c r="AG730" s="43">
        <v>17</v>
      </c>
      <c r="AH730" s="117">
        <f t="shared" si="72"/>
        <v>1</v>
      </c>
      <c r="AI730" s="117">
        <f t="shared" si="73"/>
        <v>0</v>
      </c>
    </row>
    <row r="731" spans="1:36" ht="15.75" customHeight="1" x14ac:dyDescent="0.25">
      <c r="A731" s="39">
        <v>2402</v>
      </c>
      <c r="B731" s="40"/>
      <c r="C731" s="40"/>
      <c r="D731" s="40"/>
      <c r="E731" s="40"/>
      <c r="F731" s="40"/>
      <c r="G731" s="40">
        <v>14</v>
      </c>
      <c r="H731" s="40"/>
      <c r="I731" s="40"/>
      <c r="J731" s="40"/>
      <c r="K731" s="139"/>
      <c r="L731" s="139"/>
      <c r="M731" s="139"/>
      <c r="N731" s="139"/>
      <c r="O731" s="139"/>
      <c r="P731" s="139"/>
      <c r="Q731" s="139"/>
      <c r="R731" s="139"/>
      <c r="S731" s="139"/>
      <c r="T731" s="139"/>
      <c r="U731" s="139"/>
      <c r="V731" s="139"/>
      <c r="W731" s="139"/>
      <c r="X731" s="139"/>
      <c r="Y731" s="139"/>
      <c r="Z731" s="139"/>
      <c r="AA731" s="139"/>
      <c r="AB731" s="62"/>
      <c r="AC731" s="109"/>
      <c r="AD731" s="46"/>
      <c r="AE731" s="110"/>
      <c r="AF731" s="42">
        <f>IF(G731=0,"",G731/F730)</f>
        <v>0.93333333333333335</v>
      </c>
      <c r="AG731" s="43">
        <v>15</v>
      </c>
      <c r="AH731" s="117">
        <f t="shared" si="72"/>
        <v>0.88235294117647056</v>
      </c>
      <c r="AI731" s="117">
        <f t="shared" si="73"/>
        <v>0.11764705882352944</v>
      </c>
    </row>
    <row r="732" spans="1:36" ht="15.75" customHeight="1" x14ac:dyDescent="0.25">
      <c r="A732" s="39">
        <v>2501</v>
      </c>
      <c r="B732" s="40"/>
      <c r="C732" s="40"/>
      <c r="D732" s="40"/>
      <c r="E732" s="40"/>
      <c r="F732" s="40"/>
      <c r="G732" s="40"/>
      <c r="H732" s="40">
        <v>13</v>
      </c>
      <c r="I732" s="40"/>
      <c r="J732" s="40"/>
      <c r="K732" s="139"/>
      <c r="L732" s="139"/>
      <c r="M732" s="139"/>
      <c r="N732" s="139"/>
      <c r="O732" s="139"/>
      <c r="P732" s="139"/>
      <c r="Q732" s="139"/>
      <c r="R732" s="139"/>
      <c r="S732" s="139"/>
      <c r="T732" s="139"/>
      <c r="U732" s="139"/>
      <c r="V732" s="139"/>
      <c r="W732" s="139"/>
      <c r="X732" s="139"/>
      <c r="Y732" s="139"/>
      <c r="Z732" s="139"/>
      <c r="AA732" s="139"/>
      <c r="AB732" s="62"/>
      <c r="AC732" s="109"/>
      <c r="AD732" s="46"/>
      <c r="AE732" s="110"/>
      <c r="AF732" s="42">
        <f>IF(H732=0,"",H732/G731)</f>
        <v>0.9285714285714286</v>
      </c>
      <c r="AG732" s="43">
        <v>13</v>
      </c>
      <c r="AH732" s="117">
        <f t="shared" si="72"/>
        <v>0.8666666666666667</v>
      </c>
      <c r="AI732" s="117">
        <f t="shared" si="73"/>
        <v>0.1333333333333333</v>
      </c>
    </row>
    <row r="733" spans="1:36" ht="15.75" customHeight="1" x14ac:dyDescent="0.25">
      <c r="A733" s="39">
        <v>2502</v>
      </c>
      <c r="B733" s="40"/>
      <c r="C733" s="40"/>
      <c r="D733" s="40"/>
      <c r="E733" s="40"/>
      <c r="F733" s="40"/>
      <c r="G733" s="40"/>
      <c r="H733" s="40"/>
      <c r="I733" s="40">
        <v>12</v>
      </c>
      <c r="J733" s="40"/>
      <c r="K733" s="139"/>
      <c r="L733" s="139"/>
      <c r="M733" s="139"/>
      <c r="N733" s="139"/>
      <c r="O733" s="139"/>
      <c r="P733" s="139"/>
      <c r="Q733" s="139"/>
      <c r="R733" s="139"/>
      <c r="S733" s="139"/>
      <c r="T733" s="139"/>
      <c r="U733" s="139"/>
      <c r="V733" s="139"/>
      <c r="W733" s="139"/>
      <c r="X733" s="139"/>
      <c r="Y733" s="139"/>
      <c r="Z733" s="139"/>
      <c r="AA733" s="139"/>
      <c r="AB733" s="62"/>
      <c r="AC733" s="109"/>
      <c r="AD733" s="46"/>
      <c r="AE733" s="110"/>
      <c r="AF733" s="42">
        <f>IF(I733=0,"",I733/H732)</f>
        <v>0.92307692307692313</v>
      </c>
      <c r="AG733" s="43">
        <v>13</v>
      </c>
      <c r="AH733" s="117">
        <f t="shared" si="72"/>
        <v>1</v>
      </c>
      <c r="AI733" s="117">
        <f t="shared" si="73"/>
        <v>0</v>
      </c>
    </row>
    <row r="734" spans="1:36" ht="15.75" customHeight="1" x14ac:dyDescent="0.25">
      <c r="A734" s="39">
        <v>2601</v>
      </c>
      <c r="B734" s="40"/>
      <c r="C734" s="40"/>
      <c r="D734" s="40"/>
      <c r="E734" s="40"/>
      <c r="F734" s="40"/>
      <c r="G734" s="40"/>
      <c r="H734" s="40"/>
      <c r="I734" s="40"/>
      <c r="J734" s="40"/>
      <c r="K734" s="139"/>
      <c r="L734" s="139"/>
      <c r="M734" s="139"/>
      <c r="N734" s="139"/>
      <c r="O734" s="139"/>
      <c r="P734" s="139"/>
      <c r="Q734" s="139"/>
      <c r="R734" s="139"/>
      <c r="S734" s="139"/>
      <c r="T734" s="139"/>
      <c r="U734" s="139"/>
      <c r="V734" s="139"/>
      <c r="W734" s="139"/>
      <c r="X734" s="139"/>
      <c r="Y734" s="139"/>
      <c r="Z734" s="139"/>
      <c r="AA734" s="139"/>
      <c r="AB734" s="62"/>
      <c r="AC734" s="109"/>
      <c r="AD734" s="46"/>
      <c r="AE734" s="110"/>
      <c r="AF734" s="45" t="str">
        <f>IF(J734=0,"",J734/I733)</f>
        <v/>
      </c>
      <c r="AG734" s="43"/>
      <c r="AH734" s="45" t="str">
        <f t="shared" si="72"/>
        <v/>
      </c>
      <c r="AI734" s="45" t="str">
        <f t="shared" si="73"/>
        <v/>
      </c>
    </row>
    <row r="735" spans="1:36" ht="15.75" customHeight="1" x14ac:dyDescent="0.25">
      <c r="A735" s="39">
        <v>2602</v>
      </c>
      <c r="B735" s="40"/>
      <c r="C735" s="40"/>
      <c r="D735" s="40"/>
      <c r="E735" s="40"/>
      <c r="F735" s="40"/>
      <c r="G735" s="40"/>
      <c r="H735" s="40"/>
      <c r="I735" s="40"/>
      <c r="J735" s="40"/>
      <c r="K735" s="139"/>
      <c r="L735" s="139"/>
      <c r="M735" s="139"/>
      <c r="N735" s="139"/>
      <c r="O735" s="139"/>
      <c r="P735" s="139"/>
      <c r="Q735" s="139"/>
      <c r="R735" s="139"/>
      <c r="S735" s="139"/>
      <c r="T735" s="139"/>
      <c r="U735" s="139"/>
      <c r="V735" s="139"/>
      <c r="W735" s="139"/>
      <c r="X735" s="139"/>
      <c r="Y735" s="139"/>
      <c r="Z735" s="139"/>
      <c r="AA735" s="139"/>
      <c r="AB735" s="62"/>
      <c r="AC735" s="109"/>
      <c r="AD735" s="46"/>
      <c r="AE735" s="111"/>
      <c r="AF735" s="46"/>
      <c r="AG735" s="43"/>
      <c r="AH735" s="46"/>
      <c r="AI735" s="118"/>
    </row>
    <row r="736" spans="1:36" ht="15.75" customHeight="1" x14ac:dyDescent="0.25">
      <c r="A736" s="39">
        <v>2701</v>
      </c>
      <c r="B736" s="40"/>
      <c r="C736" s="40"/>
      <c r="D736" s="40"/>
      <c r="E736" s="40"/>
      <c r="F736" s="40"/>
      <c r="G736" s="40"/>
      <c r="H736" s="40"/>
      <c r="I736" s="40"/>
      <c r="J736" s="40"/>
      <c r="K736" s="139"/>
      <c r="L736" s="139"/>
      <c r="M736" s="139"/>
      <c r="N736" s="139"/>
      <c r="O736" s="139"/>
      <c r="P736" s="139"/>
      <c r="Q736" s="139"/>
      <c r="R736" s="139"/>
      <c r="S736" s="139"/>
      <c r="T736" s="139"/>
      <c r="U736" s="139"/>
      <c r="V736" s="139"/>
      <c r="W736" s="139"/>
      <c r="X736" s="139"/>
      <c r="Y736" s="139"/>
      <c r="Z736" s="139"/>
      <c r="AA736" s="139"/>
      <c r="AB736" s="62"/>
      <c r="AC736" s="109"/>
      <c r="AD736" s="46"/>
      <c r="AE736" s="111"/>
      <c r="AF736" s="119"/>
      <c r="AG736" s="47"/>
      <c r="AH736" s="120"/>
      <c r="AI736" s="119"/>
    </row>
    <row r="737" spans="1:36" ht="15.75" customHeight="1" x14ac:dyDescent="0.25">
      <c r="A737" s="39">
        <v>2702</v>
      </c>
      <c r="B737" s="40"/>
      <c r="C737" s="40"/>
      <c r="D737" s="40"/>
      <c r="E737" s="40"/>
      <c r="F737" s="40"/>
      <c r="G737" s="40"/>
      <c r="H737" s="40"/>
      <c r="I737" s="40"/>
      <c r="J737" s="40"/>
      <c r="K737" s="139"/>
      <c r="L737" s="139"/>
      <c r="M737" s="139"/>
      <c r="N737" s="139"/>
      <c r="O737" s="139"/>
      <c r="P737" s="139"/>
      <c r="Q737" s="139"/>
      <c r="R737" s="139"/>
      <c r="S737" s="139"/>
      <c r="T737" s="139"/>
      <c r="U737" s="139"/>
      <c r="V737" s="139"/>
      <c r="W737" s="139"/>
      <c r="X737" s="139"/>
      <c r="Y737" s="139"/>
      <c r="Z737" s="139"/>
      <c r="AA737" s="139"/>
      <c r="AB737" s="62"/>
      <c r="AC737" s="109"/>
      <c r="AD737" s="46"/>
      <c r="AE737" s="111"/>
      <c r="AF737" s="119"/>
      <c r="AG737" s="47"/>
      <c r="AH737" s="120"/>
      <c r="AI737" s="119"/>
    </row>
    <row r="738" spans="1:36" ht="15.75" customHeight="1" x14ac:dyDescent="0.25">
      <c r="A738" s="39">
        <v>2801</v>
      </c>
      <c r="B738" s="40"/>
      <c r="C738" s="40"/>
      <c r="D738" s="40"/>
      <c r="E738" s="40"/>
      <c r="F738" s="40"/>
      <c r="G738" s="40"/>
      <c r="H738" s="40"/>
      <c r="I738" s="40"/>
      <c r="J738" s="40"/>
      <c r="K738" s="139"/>
      <c r="L738" s="139"/>
      <c r="M738" s="139"/>
      <c r="N738" s="139"/>
      <c r="O738" s="139"/>
      <c r="P738" s="139"/>
      <c r="Q738" s="139"/>
      <c r="R738" s="139"/>
      <c r="S738" s="139"/>
      <c r="T738" s="139"/>
      <c r="U738" s="139"/>
      <c r="V738" s="139"/>
      <c r="W738" s="139"/>
      <c r="X738" s="139"/>
      <c r="Y738" s="139"/>
      <c r="Z738" s="139"/>
      <c r="AA738" s="139"/>
      <c r="AB738" s="62"/>
      <c r="AC738" s="109"/>
      <c r="AD738" s="46"/>
      <c r="AE738" s="111"/>
      <c r="AF738" s="46"/>
      <c r="AG738" s="111"/>
      <c r="AH738" s="121"/>
      <c r="AI738" s="119"/>
    </row>
    <row r="739" spans="1:36" ht="15.75" customHeight="1" x14ac:dyDescent="0.25">
      <c r="A739" s="39">
        <v>2802</v>
      </c>
      <c r="B739" s="40"/>
      <c r="C739" s="40"/>
      <c r="D739" s="40"/>
      <c r="E739" s="40"/>
      <c r="F739" s="40"/>
      <c r="G739" s="40"/>
      <c r="H739" s="40"/>
      <c r="I739" s="40"/>
      <c r="J739" s="40"/>
      <c r="K739" s="139"/>
      <c r="L739" s="139"/>
      <c r="M739" s="139"/>
      <c r="N739" s="139"/>
      <c r="O739" s="139"/>
      <c r="P739" s="139"/>
      <c r="Q739" s="139"/>
      <c r="R739" s="139"/>
      <c r="S739" s="139"/>
      <c r="T739" s="139"/>
      <c r="U739" s="139"/>
      <c r="V739" s="139"/>
      <c r="W739" s="139"/>
      <c r="X739" s="139"/>
      <c r="Y739" s="139"/>
      <c r="Z739" s="139"/>
      <c r="AA739" s="139"/>
      <c r="AB739" s="62"/>
      <c r="AC739" s="109"/>
      <c r="AD739" s="46"/>
      <c r="AE739" s="111"/>
      <c r="AF739" s="122" t="s">
        <v>53</v>
      </c>
      <c r="AG739" s="123"/>
      <c r="AH739" s="124" t="str">
        <f>IF(SUM(AB732:AB736)=0,"",SUM(AB732:AB736))</f>
        <v/>
      </c>
      <c r="AI739" s="125" t="s">
        <v>10</v>
      </c>
    </row>
    <row r="740" spans="1:36" ht="15.75" customHeight="1" x14ac:dyDescent="0.25">
      <c r="A740" s="39">
        <v>2901</v>
      </c>
      <c r="B740" s="40"/>
      <c r="C740" s="40"/>
      <c r="D740" s="40"/>
      <c r="E740" s="40"/>
      <c r="F740" s="40"/>
      <c r="G740" s="40"/>
      <c r="H740" s="40"/>
      <c r="I740" s="40"/>
      <c r="J740" s="40"/>
      <c r="K740" s="139"/>
      <c r="L740" s="139"/>
      <c r="M740" s="139"/>
      <c r="N740" s="139"/>
      <c r="O740" s="139"/>
      <c r="P740" s="139"/>
      <c r="Q740" s="139"/>
      <c r="R740" s="139"/>
      <c r="S740" s="139"/>
      <c r="T740" s="139"/>
      <c r="U740" s="139"/>
      <c r="V740" s="139"/>
      <c r="W740" s="139"/>
      <c r="X740" s="139"/>
      <c r="Y740" s="139"/>
      <c r="Z740" s="139"/>
      <c r="AA740" s="139"/>
      <c r="AB740" s="62"/>
      <c r="AC740" s="109"/>
      <c r="AD740" s="46"/>
      <c r="AE740" s="111"/>
      <c r="AF740" s="126" t="s">
        <v>54</v>
      </c>
      <c r="AG740" s="53" t="str">
        <f>IF(AG739/B726=0,"",AG739/B726)</f>
        <v/>
      </c>
      <c r="AH740" s="127" t="e">
        <f>IF(AG739/AH739=0,"",AG739/AH739)</f>
        <v>#VALUE!</v>
      </c>
      <c r="AI740" s="128" t="s">
        <v>55</v>
      </c>
    </row>
    <row r="741" spans="1:36" ht="15.75" customHeight="1" x14ac:dyDescent="0.25">
      <c r="A741" s="39">
        <v>2902</v>
      </c>
      <c r="B741" s="40"/>
      <c r="C741" s="40"/>
      <c r="D741" s="40"/>
      <c r="E741" s="40"/>
      <c r="F741" s="40"/>
      <c r="G741" s="40"/>
      <c r="H741" s="40"/>
      <c r="I741" s="40"/>
      <c r="J741" s="40"/>
      <c r="K741" s="139"/>
      <c r="L741" s="139"/>
      <c r="M741" s="139"/>
      <c r="N741" s="139"/>
      <c r="O741" s="139"/>
      <c r="P741" s="139"/>
      <c r="Q741" s="139"/>
      <c r="R741" s="139"/>
      <c r="S741" s="139"/>
      <c r="T741" s="139"/>
      <c r="U741" s="139"/>
      <c r="V741" s="139"/>
      <c r="W741" s="139"/>
      <c r="X741" s="139"/>
      <c r="Y741" s="139"/>
      <c r="Z741" s="139"/>
      <c r="AA741" s="139"/>
      <c r="AB741" s="62"/>
      <c r="AC741" s="112"/>
      <c r="AD741" s="113"/>
      <c r="AE741" s="114"/>
      <c r="AF741" s="83"/>
      <c r="AG741" s="129"/>
      <c r="AH741" s="129"/>
      <c r="AI741" s="130"/>
    </row>
    <row r="742" spans="1:36" ht="18" x14ac:dyDescent="0.25">
      <c r="A742" s="24"/>
      <c r="B742" s="160" t="s">
        <v>79</v>
      </c>
      <c r="C742" s="160"/>
      <c r="D742" s="160"/>
      <c r="E742" s="160"/>
      <c r="F742" s="160"/>
      <c r="G742" s="160"/>
      <c r="H742" s="160"/>
      <c r="I742" s="160"/>
      <c r="J742" s="160"/>
      <c r="AB742" s="59">
        <f>SUM(AB726:AB738)</f>
        <v>0</v>
      </c>
      <c r="AC742" s="60" t="str">
        <f>IF(AB734=0,"",AB734/B726)</f>
        <v/>
      </c>
      <c r="AD742" s="60" t="str">
        <f>IF(AB742=0,"",AB742/B726)</f>
        <v/>
      </c>
      <c r="AE742" s="60" t="str">
        <f>IF(AB734=0,"",AD742-AC742)</f>
        <v/>
      </c>
      <c r="AF742" s="2"/>
      <c r="AG742" s="1"/>
      <c r="AH742" s="27"/>
      <c r="AI742" s="2"/>
    </row>
    <row r="743" spans="1:36" ht="12.75" customHeight="1" x14ac:dyDescent="0.25">
      <c r="A743" s="24"/>
      <c r="B743" s="1"/>
      <c r="C743" s="1"/>
      <c r="D743" s="63"/>
      <c r="E743" s="63"/>
      <c r="F743" s="63"/>
      <c r="G743" s="63"/>
      <c r="H743" s="63"/>
      <c r="I743" s="63"/>
      <c r="J743" s="63"/>
      <c r="AB743" s="64"/>
      <c r="AC743" s="65"/>
      <c r="AD743" s="65"/>
      <c r="AE743" s="65"/>
      <c r="AF743" s="2"/>
      <c r="AG743" s="1"/>
      <c r="AH743" s="27"/>
      <c r="AI743" s="2"/>
    </row>
    <row r="744" spans="1:36" ht="12.75" customHeight="1" x14ac:dyDescent="0.25">
      <c r="A744" s="24"/>
      <c r="B744" s="1"/>
      <c r="C744" s="1"/>
      <c r="D744" s="63"/>
      <c r="E744" s="63"/>
      <c r="F744" s="63"/>
      <c r="G744" s="63"/>
      <c r="H744" s="63"/>
      <c r="I744" s="63"/>
      <c r="J744" s="63"/>
      <c r="AB744" s="64"/>
      <c r="AC744" s="65"/>
      <c r="AD744" s="65"/>
      <c r="AE744" s="65"/>
      <c r="AF744" s="2"/>
      <c r="AG744" s="1"/>
      <c r="AH744" s="27"/>
      <c r="AI744" s="2"/>
    </row>
    <row r="745" spans="1:36" ht="26.25" x14ac:dyDescent="0.4">
      <c r="B745" s="161" t="s">
        <v>68</v>
      </c>
      <c r="C745" s="162"/>
      <c r="D745" s="162"/>
      <c r="E745" s="162"/>
      <c r="F745" s="162"/>
      <c r="G745" s="162"/>
      <c r="H745" s="162"/>
      <c r="I745" s="162"/>
      <c r="J745" s="162"/>
      <c r="AB745" s="103" t="s">
        <v>94</v>
      </c>
      <c r="AC745" s="2"/>
      <c r="AD745" s="2"/>
      <c r="AE745" s="1"/>
      <c r="AF745" s="2"/>
      <c r="AG745" s="1"/>
      <c r="AH745" s="1"/>
      <c r="AI745" s="1"/>
    </row>
    <row r="746" spans="1:36" ht="20.25" x14ac:dyDescent="0.2">
      <c r="A746" s="163" t="s">
        <v>9</v>
      </c>
      <c r="B746" s="164" t="s">
        <v>69</v>
      </c>
      <c r="C746" s="165"/>
      <c r="D746" s="165"/>
      <c r="E746" s="165"/>
      <c r="F746" s="165"/>
      <c r="G746" s="165"/>
      <c r="H746" s="165"/>
      <c r="I746" s="165"/>
      <c r="J746" s="166"/>
      <c r="AB746" s="167" t="s">
        <v>10</v>
      </c>
      <c r="AC746" s="159" t="s">
        <v>2</v>
      </c>
      <c r="AD746" s="159" t="s">
        <v>3</v>
      </c>
      <c r="AE746" s="169" t="s">
        <v>4</v>
      </c>
      <c r="AF746" s="159" t="s">
        <v>5</v>
      </c>
      <c r="AG746" s="157" t="s">
        <v>6</v>
      </c>
      <c r="AH746" s="157" t="s">
        <v>7</v>
      </c>
      <c r="AI746" s="159" t="s">
        <v>8</v>
      </c>
    </row>
    <row r="747" spans="1:36" ht="15.75" x14ac:dyDescent="0.25">
      <c r="A747" s="158"/>
      <c r="B747" s="39" t="s">
        <v>70</v>
      </c>
      <c r="C747" s="39" t="s">
        <v>71</v>
      </c>
      <c r="D747" s="39" t="s">
        <v>72</v>
      </c>
      <c r="E747" s="39" t="s">
        <v>73</v>
      </c>
      <c r="F747" s="39" t="s">
        <v>74</v>
      </c>
      <c r="G747" s="39" t="s">
        <v>75</v>
      </c>
      <c r="H747" s="39" t="s">
        <v>76</v>
      </c>
      <c r="I747" s="39" t="s">
        <v>77</v>
      </c>
      <c r="J747" s="39" t="s">
        <v>78</v>
      </c>
      <c r="AB747" s="168"/>
      <c r="AC747" s="158"/>
      <c r="AD747" s="158"/>
      <c r="AE747" s="158"/>
      <c r="AF747" s="158"/>
      <c r="AG747" s="158"/>
      <c r="AH747" s="158"/>
      <c r="AI747" s="158"/>
    </row>
    <row r="748" spans="1:36" ht="15.75" customHeight="1" x14ac:dyDescent="0.25">
      <c r="A748" s="39">
        <v>2202</v>
      </c>
      <c r="B748" s="40">
        <v>32</v>
      </c>
      <c r="C748" s="40"/>
      <c r="D748" s="40"/>
      <c r="E748" s="40"/>
      <c r="F748" s="40"/>
      <c r="G748" s="40"/>
      <c r="H748" s="40"/>
      <c r="I748" s="40"/>
      <c r="J748" s="40"/>
      <c r="K748" s="139"/>
      <c r="L748" s="139"/>
      <c r="M748" s="139"/>
      <c r="N748" s="139"/>
      <c r="O748" s="139"/>
      <c r="P748" s="139"/>
      <c r="Q748" s="139"/>
      <c r="R748" s="139"/>
      <c r="S748" s="139"/>
      <c r="T748" s="139"/>
      <c r="U748" s="139"/>
      <c r="V748" s="139"/>
      <c r="W748" s="139"/>
      <c r="X748" s="139"/>
      <c r="Y748" s="139"/>
      <c r="Z748" s="139"/>
      <c r="AA748" s="139"/>
      <c r="AB748" s="62"/>
      <c r="AC748" s="106"/>
      <c r="AD748" s="107"/>
      <c r="AE748" s="108"/>
      <c r="AF748" s="115"/>
      <c r="AG748" s="41">
        <v>32</v>
      </c>
      <c r="AH748" s="116"/>
      <c r="AI748" s="115"/>
    </row>
    <row r="749" spans="1:36" ht="15.75" customHeight="1" x14ac:dyDescent="0.25">
      <c r="A749" s="39">
        <v>2301</v>
      </c>
      <c r="B749" s="40"/>
      <c r="C749" s="40">
        <v>24</v>
      </c>
      <c r="D749" s="40"/>
      <c r="E749" s="40"/>
      <c r="F749" s="40"/>
      <c r="G749" s="40"/>
      <c r="H749" s="40"/>
      <c r="I749" s="40"/>
      <c r="J749" s="40"/>
      <c r="K749" s="139"/>
      <c r="L749" s="139"/>
      <c r="M749" s="139"/>
      <c r="N749" s="139"/>
      <c r="O749" s="139"/>
      <c r="P749" s="139"/>
      <c r="Q749" s="139"/>
      <c r="R749" s="139"/>
      <c r="S749" s="139"/>
      <c r="T749" s="139"/>
      <c r="U749" s="139"/>
      <c r="V749" s="139"/>
      <c r="W749" s="139"/>
      <c r="X749" s="139"/>
      <c r="Y749" s="139"/>
      <c r="Z749" s="139"/>
      <c r="AA749" s="139"/>
      <c r="AB749" s="62"/>
      <c r="AC749" s="109"/>
      <c r="AD749" s="46"/>
      <c r="AE749" s="110"/>
      <c r="AF749" s="42">
        <f>IF(C749=0,"",C749/B748)</f>
        <v>0.75</v>
      </c>
      <c r="AG749" s="43">
        <v>24</v>
      </c>
      <c r="AH749" s="117">
        <f t="shared" ref="AH749:AH756" si="74">IF(AG749=0,"",AG749/AG748)</f>
        <v>0.75</v>
      </c>
      <c r="AI749" s="117">
        <f t="shared" ref="AI749:AI756" si="75">IF(AG749=0,"",100%-AH749)</f>
        <v>0.25</v>
      </c>
    </row>
    <row r="750" spans="1:36" ht="15.75" customHeight="1" x14ac:dyDescent="0.25">
      <c r="A750" s="39">
        <v>2302</v>
      </c>
      <c r="B750" s="40"/>
      <c r="C750" s="40"/>
      <c r="D750" s="40">
        <v>20</v>
      </c>
      <c r="E750" s="40"/>
      <c r="F750" s="40"/>
      <c r="G750" s="40"/>
      <c r="H750" s="40"/>
      <c r="I750" s="40"/>
      <c r="J750" s="40"/>
      <c r="K750" s="139"/>
      <c r="L750" s="139"/>
      <c r="M750" s="139"/>
      <c r="N750" s="139"/>
      <c r="O750" s="139"/>
      <c r="P750" s="139"/>
      <c r="Q750" s="139"/>
      <c r="R750" s="139"/>
      <c r="S750" s="139"/>
      <c r="T750" s="139"/>
      <c r="U750" s="139"/>
      <c r="V750" s="139"/>
      <c r="W750" s="139"/>
      <c r="X750" s="139"/>
      <c r="Y750" s="139"/>
      <c r="Z750" s="139"/>
      <c r="AA750" s="139"/>
      <c r="AB750" s="62"/>
      <c r="AC750" s="109"/>
      <c r="AD750" s="46"/>
      <c r="AE750" s="110"/>
      <c r="AF750" s="42">
        <f>IF(D750=0,"",D750/C749)</f>
        <v>0.83333333333333337</v>
      </c>
      <c r="AG750" s="43">
        <v>23</v>
      </c>
      <c r="AH750" s="117">
        <f t="shared" si="74"/>
        <v>0.95833333333333337</v>
      </c>
      <c r="AI750" s="117">
        <f t="shared" si="75"/>
        <v>4.166666666666663E-2</v>
      </c>
      <c r="AJ750" s="92">
        <f>AG750/AG748</f>
        <v>0.71875</v>
      </c>
    </row>
    <row r="751" spans="1:36" ht="15.75" customHeight="1" x14ac:dyDescent="0.25">
      <c r="A751" s="39">
        <v>2401</v>
      </c>
      <c r="B751" s="40"/>
      <c r="C751" s="40"/>
      <c r="D751" s="40"/>
      <c r="E751" s="40">
        <v>20</v>
      </c>
      <c r="F751" s="40"/>
      <c r="G751" s="40"/>
      <c r="H751" s="40"/>
      <c r="I751" s="40"/>
      <c r="J751" s="40"/>
      <c r="K751" s="139"/>
      <c r="L751" s="139"/>
      <c r="M751" s="139"/>
      <c r="N751" s="139"/>
      <c r="O751" s="139"/>
      <c r="P751" s="139"/>
      <c r="Q751" s="139"/>
      <c r="R751" s="139"/>
      <c r="S751" s="139"/>
      <c r="T751" s="139"/>
      <c r="U751" s="139"/>
      <c r="V751" s="139"/>
      <c r="W751" s="139"/>
      <c r="X751" s="139"/>
      <c r="Y751" s="139"/>
      <c r="Z751" s="139"/>
      <c r="AA751" s="139"/>
      <c r="AB751" s="62"/>
      <c r="AC751" s="109"/>
      <c r="AD751" s="46"/>
      <c r="AE751" s="110"/>
      <c r="AF751" s="42">
        <f>IF(E751=0,"",E751/D750)</f>
        <v>1</v>
      </c>
      <c r="AG751" s="43">
        <v>23</v>
      </c>
      <c r="AH751" s="117">
        <f t="shared" si="74"/>
        <v>1</v>
      </c>
      <c r="AI751" s="117">
        <f t="shared" si="75"/>
        <v>0</v>
      </c>
    </row>
    <row r="752" spans="1:36" ht="15.75" customHeight="1" x14ac:dyDescent="0.25">
      <c r="A752" s="39">
        <v>2402</v>
      </c>
      <c r="B752" s="40"/>
      <c r="C752" s="40"/>
      <c r="D752" s="40"/>
      <c r="E752" s="40"/>
      <c r="F752" s="40">
        <v>19</v>
      </c>
      <c r="G752" s="40"/>
      <c r="H752" s="40"/>
      <c r="I752" s="40"/>
      <c r="J752" s="40"/>
      <c r="K752" s="139"/>
      <c r="L752" s="139"/>
      <c r="M752" s="139"/>
      <c r="N752" s="139"/>
      <c r="O752" s="139"/>
      <c r="P752" s="139"/>
      <c r="Q752" s="139"/>
      <c r="R752" s="139"/>
      <c r="S752" s="139"/>
      <c r="T752" s="139"/>
      <c r="U752" s="139"/>
      <c r="V752" s="139"/>
      <c r="W752" s="139"/>
      <c r="X752" s="139"/>
      <c r="Y752" s="139"/>
      <c r="Z752" s="139"/>
      <c r="AA752" s="139"/>
      <c r="AB752" s="62"/>
      <c r="AC752" s="109"/>
      <c r="AD752" s="46"/>
      <c r="AE752" s="110"/>
      <c r="AF752" s="42">
        <f>IF(F752=0,"",F752/E751)</f>
        <v>0.95</v>
      </c>
      <c r="AG752" s="43">
        <v>22</v>
      </c>
      <c r="AH752" s="117">
        <f t="shared" si="74"/>
        <v>0.95652173913043481</v>
      </c>
      <c r="AI752" s="117">
        <f t="shared" si="75"/>
        <v>4.3478260869565188E-2</v>
      </c>
    </row>
    <row r="753" spans="1:36" ht="15.75" customHeight="1" x14ac:dyDescent="0.25">
      <c r="A753" s="39">
        <v>2501</v>
      </c>
      <c r="B753" s="40"/>
      <c r="C753" s="40"/>
      <c r="D753" s="40"/>
      <c r="E753" s="40"/>
      <c r="F753" s="40"/>
      <c r="G753" s="40">
        <v>19</v>
      </c>
      <c r="H753" s="40"/>
      <c r="I753" s="40"/>
      <c r="J753" s="40"/>
      <c r="K753" s="139"/>
      <c r="L753" s="139"/>
      <c r="M753" s="139"/>
      <c r="N753" s="139"/>
      <c r="O753" s="139"/>
      <c r="P753" s="139"/>
      <c r="Q753" s="139"/>
      <c r="R753" s="139"/>
      <c r="S753" s="139"/>
      <c r="T753" s="139"/>
      <c r="U753" s="139"/>
      <c r="V753" s="139"/>
      <c r="W753" s="139"/>
      <c r="X753" s="139"/>
      <c r="Y753" s="139"/>
      <c r="Z753" s="139"/>
      <c r="AA753" s="139"/>
      <c r="AB753" s="62"/>
      <c r="AC753" s="109"/>
      <c r="AD753" s="46"/>
      <c r="AE753" s="110"/>
      <c r="AF753" s="42">
        <f>IF(G753=0,"",G753/F752)</f>
        <v>1</v>
      </c>
      <c r="AG753" s="43">
        <v>22</v>
      </c>
      <c r="AH753" s="117">
        <f t="shared" si="74"/>
        <v>1</v>
      </c>
      <c r="AI753" s="117">
        <f t="shared" si="75"/>
        <v>0</v>
      </c>
    </row>
    <row r="754" spans="1:36" ht="15.75" customHeight="1" x14ac:dyDescent="0.25">
      <c r="A754" s="39">
        <v>2502</v>
      </c>
      <c r="B754" s="40"/>
      <c r="C754" s="40"/>
      <c r="D754" s="40"/>
      <c r="E754" s="40"/>
      <c r="F754" s="40"/>
      <c r="G754" s="40"/>
      <c r="H754" s="40">
        <v>18</v>
      </c>
      <c r="I754" s="40"/>
      <c r="J754" s="40"/>
      <c r="K754" s="139"/>
      <c r="L754" s="139"/>
      <c r="M754" s="139"/>
      <c r="N754" s="139"/>
      <c r="O754" s="139"/>
      <c r="P754" s="139"/>
      <c r="Q754" s="139"/>
      <c r="R754" s="139"/>
      <c r="S754" s="139"/>
      <c r="T754" s="139"/>
      <c r="U754" s="139"/>
      <c r="V754" s="139"/>
      <c r="W754" s="139"/>
      <c r="X754" s="139"/>
      <c r="Y754" s="139"/>
      <c r="Z754" s="139"/>
      <c r="AA754" s="139"/>
      <c r="AB754" s="62"/>
      <c r="AC754" s="109"/>
      <c r="AD754" s="46"/>
      <c r="AE754" s="110"/>
      <c r="AF754" s="42">
        <f>IF(H754=0,"",H754/G753)</f>
        <v>0.94736842105263153</v>
      </c>
      <c r="AG754" s="43">
        <v>22</v>
      </c>
      <c r="AH754" s="117">
        <f t="shared" si="74"/>
        <v>1</v>
      </c>
      <c r="AI754" s="117">
        <f t="shared" si="75"/>
        <v>0</v>
      </c>
    </row>
    <row r="755" spans="1:36" ht="15.75" customHeight="1" x14ac:dyDescent="0.25">
      <c r="A755" s="39">
        <v>2601</v>
      </c>
      <c r="B755" s="40"/>
      <c r="C755" s="40"/>
      <c r="D755" s="40"/>
      <c r="E755" s="40"/>
      <c r="F755" s="40"/>
      <c r="G755" s="40"/>
      <c r="H755" s="40"/>
      <c r="I755" s="40"/>
      <c r="J755" s="40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  <c r="Y755" s="139"/>
      <c r="Z755" s="139"/>
      <c r="AA755" s="139"/>
      <c r="AB755" s="62"/>
      <c r="AC755" s="109"/>
      <c r="AD755" s="46"/>
      <c r="AE755" s="110"/>
      <c r="AF755" s="42" t="str">
        <f>IF(I755=0,"",I755/H754)</f>
        <v/>
      </c>
      <c r="AG755" s="43"/>
      <c r="AH755" s="117" t="str">
        <f t="shared" si="74"/>
        <v/>
      </c>
      <c r="AI755" s="117" t="str">
        <f t="shared" si="75"/>
        <v/>
      </c>
    </row>
    <row r="756" spans="1:36" ht="15.75" customHeight="1" x14ac:dyDescent="0.25">
      <c r="A756" s="39">
        <v>2602</v>
      </c>
      <c r="B756" s="40"/>
      <c r="C756" s="40"/>
      <c r="D756" s="40"/>
      <c r="E756" s="40"/>
      <c r="F756" s="40"/>
      <c r="G756" s="40"/>
      <c r="H756" s="40"/>
      <c r="I756" s="40"/>
      <c r="J756" s="40"/>
      <c r="K756" s="139"/>
      <c r="L756" s="139"/>
      <c r="M756" s="139"/>
      <c r="N756" s="139"/>
      <c r="O756" s="139"/>
      <c r="P756" s="139"/>
      <c r="Q756" s="139"/>
      <c r="R756" s="139"/>
      <c r="S756" s="139"/>
      <c r="T756" s="139"/>
      <c r="U756" s="139"/>
      <c r="V756" s="139"/>
      <c r="W756" s="139"/>
      <c r="X756" s="139"/>
      <c r="Y756" s="139"/>
      <c r="Z756" s="139"/>
      <c r="AA756" s="139"/>
      <c r="AB756" s="62"/>
      <c r="AC756" s="109"/>
      <c r="AD756" s="46"/>
      <c r="AE756" s="110"/>
      <c r="AF756" s="45" t="str">
        <f>IF(J756=0,"",J756/I755)</f>
        <v/>
      </c>
      <c r="AG756" s="43"/>
      <c r="AH756" s="45" t="str">
        <f t="shared" si="74"/>
        <v/>
      </c>
      <c r="AI756" s="45" t="str">
        <f t="shared" si="75"/>
        <v/>
      </c>
    </row>
    <row r="757" spans="1:36" ht="15.75" customHeight="1" x14ac:dyDescent="0.25">
      <c r="A757" s="39">
        <v>2701</v>
      </c>
      <c r="B757" s="40"/>
      <c r="C757" s="40"/>
      <c r="D757" s="40"/>
      <c r="E757" s="40"/>
      <c r="F757" s="40"/>
      <c r="G757" s="40"/>
      <c r="H757" s="40"/>
      <c r="I757" s="40"/>
      <c r="J757" s="40"/>
      <c r="K757" s="139"/>
      <c r="L757" s="139"/>
      <c r="M757" s="139"/>
      <c r="N757" s="139"/>
      <c r="O757" s="139"/>
      <c r="P757" s="139"/>
      <c r="Q757" s="139"/>
      <c r="R757" s="139"/>
      <c r="S757" s="139"/>
      <c r="T757" s="139"/>
      <c r="U757" s="139"/>
      <c r="V757" s="139"/>
      <c r="W757" s="139"/>
      <c r="X757" s="139"/>
      <c r="Y757" s="139"/>
      <c r="Z757" s="139"/>
      <c r="AA757" s="139"/>
      <c r="AB757" s="62"/>
      <c r="AC757" s="109"/>
      <c r="AD757" s="46"/>
      <c r="AE757" s="111"/>
      <c r="AF757" s="46"/>
      <c r="AG757" s="43"/>
      <c r="AH757" s="46"/>
      <c r="AI757" s="118"/>
    </row>
    <row r="758" spans="1:36" ht="15.75" customHeight="1" x14ac:dyDescent="0.25">
      <c r="A758" s="39">
        <v>2702</v>
      </c>
      <c r="B758" s="40"/>
      <c r="C758" s="40"/>
      <c r="D758" s="40"/>
      <c r="E758" s="40"/>
      <c r="F758" s="40"/>
      <c r="G758" s="40"/>
      <c r="H758" s="40"/>
      <c r="I758" s="40"/>
      <c r="J758" s="40"/>
      <c r="K758" s="139"/>
      <c r="L758" s="139"/>
      <c r="M758" s="139"/>
      <c r="N758" s="139"/>
      <c r="O758" s="139"/>
      <c r="P758" s="139"/>
      <c r="Q758" s="139"/>
      <c r="R758" s="139"/>
      <c r="S758" s="139"/>
      <c r="T758" s="139"/>
      <c r="U758" s="139"/>
      <c r="V758" s="139"/>
      <c r="W758" s="139"/>
      <c r="X758" s="139"/>
      <c r="Y758" s="139"/>
      <c r="Z758" s="139"/>
      <c r="AA758" s="139"/>
      <c r="AB758" s="62"/>
      <c r="AC758" s="109"/>
      <c r="AD758" s="46"/>
      <c r="AE758" s="111"/>
      <c r="AF758" s="119"/>
      <c r="AG758" s="47"/>
      <c r="AH758" s="120"/>
      <c r="AI758" s="119"/>
    </row>
    <row r="759" spans="1:36" ht="15.75" customHeight="1" x14ac:dyDescent="0.25">
      <c r="A759" s="39">
        <v>2801</v>
      </c>
      <c r="B759" s="40"/>
      <c r="C759" s="40"/>
      <c r="D759" s="40"/>
      <c r="E759" s="40"/>
      <c r="F759" s="40"/>
      <c r="G759" s="40"/>
      <c r="H759" s="40"/>
      <c r="I759" s="40"/>
      <c r="J759" s="40"/>
      <c r="K759" s="139"/>
      <c r="L759" s="139"/>
      <c r="M759" s="139"/>
      <c r="N759" s="139"/>
      <c r="O759" s="139"/>
      <c r="P759" s="139"/>
      <c r="Q759" s="139"/>
      <c r="R759" s="139"/>
      <c r="S759" s="139"/>
      <c r="T759" s="139"/>
      <c r="U759" s="139"/>
      <c r="V759" s="139"/>
      <c r="W759" s="139"/>
      <c r="X759" s="139"/>
      <c r="Y759" s="139"/>
      <c r="Z759" s="139"/>
      <c r="AA759" s="139"/>
      <c r="AB759" s="62"/>
      <c r="AC759" s="109"/>
      <c r="AD759" s="46"/>
      <c r="AE759" s="111"/>
      <c r="AF759" s="119"/>
      <c r="AG759" s="47"/>
      <c r="AH759" s="120"/>
      <c r="AI759" s="119"/>
    </row>
    <row r="760" spans="1:36" ht="15.75" customHeight="1" x14ac:dyDescent="0.25">
      <c r="A760" s="39">
        <v>2802</v>
      </c>
      <c r="B760" s="40"/>
      <c r="C760" s="40"/>
      <c r="D760" s="40"/>
      <c r="E760" s="40"/>
      <c r="F760" s="40"/>
      <c r="G760" s="40"/>
      <c r="H760" s="40"/>
      <c r="I760" s="40"/>
      <c r="J760" s="40"/>
      <c r="K760" s="139"/>
      <c r="L760" s="139"/>
      <c r="M760" s="139"/>
      <c r="N760" s="139"/>
      <c r="O760" s="139"/>
      <c r="P760" s="139"/>
      <c r="Q760" s="139"/>
      <c r="R760" s="139"/>
      <c r="S760" s="139"/>
      <c r="T760" s="139"/>
      <c r="U760" s="139"/>
      <c r="V760" s="139"/>
      <c r="W760" s="139"/>
      <c r="X760" s="139"/>
      <c r="Y760" s="139"/>
      <c r="Z760" s="139"/>
      <c r="AA760" s="139"/>
      <c r="AB760" s="62"/>
      <c r="AC760" s="109"/>
      <c r="AD760" s="46"/>
      <c r="AE760" s="111"/>
      <c r="AF760" s="46"/>
      <c r="AG760" s="111"/>
      <c r="AH760" s="121"/>
      <c r="AI760" s="119"/>
    </row>
    <row r="761" spans="1:36" ht="15.75" customHeight="1" x14ac:dyDescent="0.25">
      <c r="A761" s="39">
        <v>2901</v>
      </c>
      <c r="B761" s="40"/>
      <c r="C761" s="40"/>
      <c r="D761" s="40"/>
      <c r="E761" s="40"/>
      <c r="F761" s="40"/>
      <c r="G761" s="40"/>
      <c r="H761" s="40"/>
      <c r="I761" s="40"/>
      <c r="J761" s="40"/>
      <c r="K761" s="139"/>
      <c r="L761" s="139"/>
      <c r="M761" s="139"/>
      <c r="N761" s="139"/>
      <c r="O761" s="139"/>
      <c r="P761" s="139"/>
      <c r="Q761" s="139"/>
      <c r="R761" s="139"/>
      <c r="S761" s="139"/>
      <c r="T761" s="139"/>
      <c r="U761" s="139"/>
      <c r="V761" s="139"/>
      <c r="W761" s="139"/>
      <c r="X761" s="139"/>
      <c r="Y761" s="139"/>
      <c r="Z761" s="139"/>
      <c r="AA761" s="139"/>
      <c r="AB761" s="62"/>
      <c r="AC761" s="109"/>
      <c r="AD761" s="46"/>
      <c r="AE761" s="111"/>
      <c r="AF761" s="122" t="s">
        <v>53</v>
      </c>
      <c r="AG761" s="123"/>
      <c r="AH761" s="124" t="str">
        <f>IF(SUM(AB754:AB758)=0,"",SUM(AB754:AB758))</f>
        <v/>
      </c>
      <c r="AI761" s="125" t="s">
        <v>10</v>
      </c>
    </row>
    <row r="762" spans="1:36" ht="15.75" customHeight="1" x14ac:dyDescent="0.25">
      <c r="A762" s="39">
        <v>2902</v>
      </c>
      <c r="B762" s="40"/>
      <c r="C762" s="40"/>
      <c r="D762" s="40"/>
      <c r="E762" s="40"/>
      <c r="F762" s="40"/>
      <c r="G762" s="40"/>
      <c r="H762" s="40"/>
      <c r="I762" s="40"/>
      <c r="J762" s="40"/>
      <c r="K762" s="139"/>
      <c r="L762" s="139"/>
      <c r="M762" s="139"/>
      <c r="N762" s="139"/>
      <c r="O762" s="139"/>
      <c r="P762" s="139"/>
      <c r="Q762" s="139"/>
      <c r="R762" s="139"/>
      <c r="S762" s="139"/>
      <c r="T762" s="139"/>
      <c r="U762" s="139"/>
      <c r="V762" s="139"/>
      <c r="W762" s="139"/>
      <c r="X762" s="139"/>
      <c r="Y762" s="139"/>
      <c r="Z762" s="139"/>
      <c r="AA762" s="139"/>
      <c r="AB762" s="62"/>
      <c r="AC762" s="109"/>
      <c r="AD762" s="46"/>
      <c r="AE762" s="111"/>
      <c r="AF762" s="126" t="s">
        <v>54</v>
      </c>
      <c r="AG762" s="53" t="str">
        <f>IF(AG761/B748=0,"",AG761/B748)</f>
        <v/>
      </c>
      <c r="AH762" s="127" t="e">
        <f>IF(AG761/AH761=0,"",AG761/AH761)</f>
        <v>#VALUE!</v>
      </c>
      <c r="AI762" s="128" t="s">
        <v>55</v>
      </c>
    </row>
    <row r="763" spans="1:36" ht="15.75" customHeight="1" x14ac:dyDescent="0.25">
      <c r="A763" s="39">
        <v>3001</v>
      </c>
      <c r="B763" s="40"/>
      <c r="C763" s="40"/>
      <c r="D763" s="40"/>
      <c r="E763" s="40"/>
      <c r="F763" s="40"/>
      <c r="G763" s="40"/>
      <c r="H763" s="40"/>
      <c r="I763" s="40"/>
      <c r="J763" s="40"/>
      <c r="K763" s="139"/>
      <c r="L763" s="139"/>
      <c r="M763" s="139"/>
      <c r="N763" s="139"/>
      <c r="O763" s="139"/>
      <c r="P763" s="139"/>
      <c r="Q763" s="139"/>
      <c r="R763" s="139"/>
      <c r="S763" s="139"/>
      <c r="T763" s="139"/>
      <c r="U763" s="139"/>
      <c r="V763" s="139"/>
      <c r="W763" s="139"/>
      <c r="X763" s="139"/>
      <c r="Y763" s="139"/>
      <c r="Z763" s="139"/>
      <c r="AA763" s="139"/>
      <c r="AB763" s="62"/>
      <c r="AC763" s="112"/>
      <c r="AD763" s="113"/>
      <c r="AE763" s="114"/>
      <c r="AF763" s="83"/>
      <c r="AG763" s="129"/>
      <c r="AH763" s="129"/>
      <c r="AI763" s="130"/>
    </row>
    <row r="764" spans="1:36" ht="18" x14ac:dyDescent="0.25">
      <c r="A764" s="24"/>
      <c r="B764" s="160" t="s">
        <v>79</v>
      </c>
      <c r="C764" s="160"/>
      <c r="D764" s="160"/>
      <c r="E764" s="160"/>
      <c r="F764" s="160"/>
      <c r="G764" s="160"/>
      <c r="H764" s="160"/>
      <c r="I764" s="160"/>
      <c r="J764" s="160"/>
      <c r="AB764" s="59">
        <f>SUM(AB748:AB760)</f>
        <v>0</v>
      </c>
      <c r="AC764" s="60" t="str">
        <f>IF(AB756=0,"",AB756/B748)</f>
        <v/>
      </c>
      <c r="AD764" s="60" t="str">
        <f>IF(AB764=0,"",AB764/B748)</f>
        <v/>
      </c>
      <c r="AE764" s="60" t="str">
        <f>IF(AB756=0,"",AD764-AC764)</f>
        <v/>
      </c>
      <c r="AF764" s="2"/>
      <c r="AG764" s="1"/>
      <c r="AH764" s="27"/>
      <c r="AI764" s="2"/>
    </row>
    <row r="765" spans="1:36" ht="12.75" customHeight="1" x14ac:dyDescent="0.25">
      <c r="A765" s="24"/>
      <c r="B765" s="1"/>
      <c r="C765" s="1"/>
      <c r="D765" s="63"/>
      <c r="E765" s="63"/>
      <c r="F765" s="63"/>
      <c r="G765" s="63"/>
      <c r="H765" s="63"/>
      <c r="I765" s="63"/>
      <c r="J765" s="63"/>
      <c r="AC765" s="64"/>
      <c r="AD765" s="65"/>
      <c r="AE765" s="65"/>
      <c r="AF765" s="65"/>
      <c r="AG765" s="2"/>
      <c r="AH765" s="1"/>
      <c r="AI765" s="27"/>
      <c r="AJ765" s="2"/>
    </row>
    <row r="766" spans="1:36" ht="12.75" customHeight="1" x14ac:dyDescent="0.25">
      <c r="A766" s="24"/>
      <c r="B766" s="1"/>
      <c r="C766" s="1"/>
      <c r="D766" s="63"/>
      <c r="E766" s="63"/>
      <c r="F766" s="63"/>
      <c r="G766" s="63"/>
      <c r="H766" s="63"/>
      <c r="I766" s="63"/>
      <c r="J766" s="63"/>
      <c r="AC766" s="64"/>
      <c r="AD766" s="65"/>
      <c r="AE766" s="65"/>
      <c r="AF766" s="65"/>
      <c r="AG766" s="2"/>
      <c r="AH766" s="1"/>
      <c r="AI766" s="27"/>
      <c r="AJ766" s="2"/>
    </row>
    <row r="767" spans="1:36" ht="26.25" x14ac:dyDescent="0.4">
      <c r="A767" s="89"/>
      <c r="B767" s="161" t="s">
        <v>68</v>
      </c>
      <c r="C767" s="162"/>
      <c r="D767" s="162"/>
      <c r="E767" s="162"/>
      <c r="F767" s="162"/>
      <c r="G767" s="162"/>
      <c r="H767" s="162"/>
      <c r="I767" s="162"/>
      <c r="J767" s="162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  <c r="AB767" s="103" t="s">
        <v>109</v>
      </c>
      <c r="AC767" s="2"/>
      <c r="AD767" s="2"/>
      <c r="AE767" s="1"/>
      <c r="AF767" s="2"/>
      <c r="AG767" s="1"/>
      <c r="AH767" s="1"/>
      <c r="AI767" s="1"/>
      <c r="AJ767" s="89"/>
    </row>
    <row r="768" spans="1:36" ht="20.25" x14ac:dyDescent="0.2">
      <c r="A768" s="163" t="s">
        <v>9</v>
      </c>
      <c r="B768" s="164" t="s">
        <v>69</v>
      </c>
      <c r="C768" s="165"/>
      <c r="D768" s="165"/>
      <c r="E768" s="165"/>
      <c r="F768" s="165"/>
      <c r="G768" s="165"/>
      <c r="H768" s="165"/>
      <c r="I768" s="165"/>
      <c r="J768" s="166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  <c r="AB768" s="167" t="s">
        <v>10</v>
      </c>
      <c r="AC768" s="159" t="s">
        <v>2</v>
      </c>
      <c r="AD768" s="159" t="s">
        <v>3</v>
      </c>
      <c r="AE768" s="169" t="s">
        <v>4</v>
      </c>
      <c r="AF768" s="159" t="s">
        <v>5</v>
      </c>
      <c r="AG768" s="157" t="s">
        <v>6</v>
      </c>
      <c r="AH768" s="157" t="s">
        <v>7</v>
      </c>
      <c r="AI768" s="159" t="s">
        <v>8</v>
      </c>
      <c r="AJ768" s="89"/>
    </row>
    <row r="769" spans="1:36" ht="15.75" x14ac:dyDescent="0.25">
      <c r="A769" s="158"/>
      <c r="B769" s="39" t="s">
        <v>70</v>
      </c>
      <c r="C769" s="39" t="s">
        <v>71</v>
      </c>
      <c r="D769" s="39" t="s">
        <v>72</v>
      </c>
      <c r="E769" s="39" t="s">
        <v>73</v>
      </c>
      <c r="F769" s="39" t="s">
        <v>74</v>
      </c>
      <c r="G769" s="39" t="s">
        <v>75</v>
      </c>
      <c r="H769" s="39" t="s">
        <v>76</v>
      </c>
      <c r="I769" s="39" t="s">
        <v>77</v>
      </c>
      <c r="J769" s="39" t="s">
        <v>78</v>
      </c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168"/>
      <c r="AC769" s="158"/>
      <c r="AD769" s="158"/>
      <c r="AE769" s="158"/>
      <c r="AF769" s="158"/>
      <c r="AG769" s="158"/>
      <c r="AH769" s="158"/>
      <c r="AI769" s="158"/>
      <c r="AJ769" s="89"/>
    </row>
    <row r="770" spans="1:36" ht="15.75" customHeight="1" x14ac:dyDescent="0.25">
      <c r="A770" s="39">
        <v>2301</v>
      </c>
      <c r="B770" s="40">
        <v>28</v>
      </c>
      <c r="C770" s="40"/>
      <c r="D770" s="40"/>
      <c r="E770" s="40"/>
      <c r="F770" s="40"/>
      <c r="G770" s="40"/>
      <c r="H770" s="40"/>
      <c r="I770" s="40"/>
      <c r="J770" s="40"/>
      <c r="K770" s="139"/>
      <c r="L770" s="139"/>
      <c r="M770" s="139"/>
      <c r="N770" s="139"/>
      <c r="O770" s="139"/>
      <c r="P770" s="139"/>
      <c r="Q770" s="139"/>
      <c r="R770" s="139"/>
      <c r="S770" s="139"/>
      <c r="T770" s="139"/>
      <c r="U770" s="139"/>
      <c r="V770" s="139"/>
      <c r="W770" s="139"/>
      <c r="X770" s="139"/>
      <c r="Y770" s="139"/>
      <c r="Z770" s="139"/>
      <c r="AA770" s="139"/>
      <c r="AB770" s="62"/>
      <c r="AC770" s="106"/>
      <c r="AD770" s="107"/>
      <c r="AE770" s="108"/>
      <c r="AF770" s="115"/>
      <c r="AG770" s="41">
        <f>B770</f>
        <v>28</v>
      </c>
      <c r="AH770" s="116"/>
      <c r="AI770" s="115"/>
      <c r="AJ770" s="89"/>
    </row>
    <row r="771" spans="1:36" ht="15.75" customHeight="1" x14ac:dyDescent="0.25">
      <c r="A771" s="39">
        <v>2302</v>
      </c>
      <c r="B771" s="40"/>
      <c r="C771" s="40">
        <v>25</v>
      </c>
      <c r="D771" s="40"/>
      <c r="E771" s="40"/>
      <c r="F771" s="40"/>
      <c r="G771" s="40"/>
      <c r="H771" s="40"/>
      <c r="I771" s="40"/>
      <c r="J771" s="40"/>
      <c r="K771" s="139"/>
      <c r="L771" s="139"/>
      <c r="M771" s="139"/>
      <c r="N771" s="139"/>
      <c r="O771" s="139"/>
      <c r="P771" s="139"/>
      <c r="Q771" s="139"/>
      <c r="R771" s="139"/>
      <c r="S771" s="139"/>
      <c r="T771" s="139"/>
      <c r="U771" s="139"/>
      <c r="V771" s="139"/>
      <c r="W771" s="139"/>
      <c r="X771" s="139"/>
      <c r="Y771" s="139"/>
      <c r="Z771" s="139"/>
      <c r="AA771" s="139"/>
      <c r="AB771" s="62"/>
      <c r="AC771" s="109"/>
      <c r="AD771" s="46"/>
      <c r="AE771" s="110"/>
      <c r="AF771" s="42">
        <f>IF(C771=0,"",C771/B770)</f>
        <v>0.8928571428571429</v>
      </c>
      <c r="AG771" s="43">
        <v>25</v>
      </c>
      <c r="AH771" s="117">
        <f t="shared" ref="AH771:AH778" si="76">IF(AG771=0,"",AG771/AG770)</f>
        <v>0.8928571428571429</v>
      </c>
      <c r="AI771" s="117">
        <f t="shared" ref="AI771:AI778" si="77">IF(AG771=0,"",100%-AH771)</f>
        <v>0.1071428571428571</v>
      </c>
      <c r="AJ771" s="89"/>
    </row>
    <row r="772" spans="1:36" ht="15.75" customHeight="1" x14ac:dyDescent="0.25">
      <c r="A772" s="39">
        <v>2401</v>
      </c>
      <c r="B772" s="40"/>
      <c r="C772" s="40"/>
      <c r="D772" s="40">
        <v>22</v>
      </c>
      <c r="E772" s="40"/>
      <c r="F772" s="40"/>
      <c r="G772" s="40"/>
      <c r="H772" s="40"/>
      <c r="I772" s="40"/>
      <c r="J772" s="40"/>
      <c r="K772" s="139"/>
      <c r="L772" s="139"/>
      <c r="M772" s="139"/>
      <c r="N772" s="139"/>
      <c r="O772" s="139"/>
      <c r="P772" s="139"/>
      <c r="Q772" s="139"/>
      <c r="R772" s="139"/>
      <c r="S772" s="139"/>
      <c r="T772" s="139"/>
      <c r="U772" s="139"/>
      <c r="V772" s="139"/>
      <c r="W772" s="139"/>
      <c r="X772" s="139"/>
      <c r="Y772" s="139"/>
      <c r="Z772" s="139"/>
      <c r="AA772" s="139"/>
      <c r="AB772" s="62"/>
      <c r="AC772" s="109"/>
      <c r="AD772" s="46"/>
      <c r="AE772" s="110"/>
      <c r="AF772" s="42">
        <f>IF(D772=0,"",D772/C771)</f>
        <v>0.88</v>
      </c>
      <c r="AG772" s="43">
        <v>23</v>
      </c>
      <c r="AH772" s="117">
        <f t="shared" si="76"/>
        <v>0.92</v>
      </c>
      <c r="AI772" s="117">
        <f t="shared" si="77"/>
        <v>7.999999999999996E-2</v>
      </c>
      <c r="AJ772" s="92">
        <f>AG772/AG770</f>
        <v>0.8214285714285714</v>
      </c>
    </row>
    <row r="773" spans="1:36" ht="15.75" customHeight="1" x14ac:dyDescent="0.25">
      <c r="A773" s="39">
        <v>2402</v>
      </c>
      <c r="B773" s="40"/>
      <c r="C773" s="40"/>
      <c r="D773" s="40"/>
      <c r="E773" s="40">
        <v>22</v>
      </c>
      <c r="F773" s="40"/>
      <c r="G773" s="40"/>
      <c r="H773" s="40"/>
      <c r="I773" s="40"/>
      <c r="J773" s="40"/>
      <c r="K773" s="139"/>
      <c r="L773" s="139"/>
      <c r="M773" s="139"/>
      <c r="N773" s="139"/>
      <c r="O773" s="139"/>
      <c r="P773" s="139"/>
      <c r="Q773" s="139"/>
      <c r="R773" s="139"/>
      <c r="S773" s="139"/>
      <c r="T773" s="139"/>
      <c r="U773" s="139"/>
      <c r="V773" s="139"/>
      <c r="W773" s="139"/>
      <c r="X773" s="139"/>
      <c r="Y773" s="139"/>
      <c r="Z773" s="139"/>
      <c r="AA773" s="139"/>
      <c r="AB773" s="62"/>
      <c r="AC773" s="109"/>
      <c r="AD773" s="46"/>
      <c r="AE773" s="110"/>
      <c r="AF773" s="42">
        <f>IF(E773=0,"",E773/D772)</f>
        <v>1</v>
      </c>
      <c r="AG773" s="43">
        <v>23</v>
      </c>
      <c r="AH773" s="117">
        <f t="shared" si="76"/>
        <v>1</v>
      </c>
      <c r="AI773" s="117">
        <f t="shared" si="77"/>
        <v>0</v>
      </c>
      <c r="AJ773" s="89"/>
    </row>
    <row r="774" spans="1:36" ht="15.75" customHeight="1" x14ac:dyDescent="0.25">
      <c r="A774" s="39">
        <v>2501</v>
      </c>
      <c r="B774" s="40"/>
      <c r="C774" s="40"/>
      <c r="D774" s="40"/>
      <c r="E774" s="40"/>
      <c r="F774" s="40">
        <v>22</v>
      </c>
      <c r="G774" s="40"/>
      <c r="H774" s="40"/>
      <c r="I774" s="40"/>
      <c r="J774" s="40"/>
      <c r="K774" s="139"/>
      <c r="L774" s="139"/>
      <c r="M774" s="139"/>
      <c r="N774" s="139"/>
      <c r="O774" s="139"/>
      <c r="P774" s="139"/>
      <c r="Q774" s="139"/>
      <c r="R774" s="139"/>
      <c r="S774" s="139"/>
      <c r="T774" s="139"/>
      <c r="U774" s="139"/>
      <c r="V774" s="139"/>
      <c r="W774" s="139"/>
      <c r="X774" s="139"/>
      <c r="Y774" s="139"/>
      <c r="Z774" s="139"/>
      <c r="AA774" s="139"/>
      <c r="AB774" s="62"/>
      <c r="AC774" s="109"/>
      <c r="AD774" s="46"/>
      <c r="AE774" s="110"/>
      <c r="AF774" s="42">
        <f>IF(F774=0,"",F774/E773)</f>
        <v>1</v>
      </c>
      <c r="AG774" s="43">
        <v>23</v>
      </c>
      <c r="AH774" s="117">
        <f t="shared" si="76"/>
        <v>1</v>
      </c>
      <c r="AI774" s="117">
        <f t="shared" si="77"/>
        <v>0</v>
      </c>
      <c r="AJ774" s="89"/>
    </row>
    <row r="775" spans="1:36" ht="15.75" customHeight="1" x14ac:dyDescent="0.25">
      <c r="A775" s="39">
        <v>2502</v>
      </c>
      <c r="B775" s="40"/>
      <c r="C775" s="40"/>
      <c r="D775" s="40"/>
      <c r="E775" s="40"/>
      <c r="F775" s="40"/>
      <c r="G775" s="40">
        <v>22</v>
      </c>
      <c r="H775" s="40"/>
      <c r="I775" s="40"/>
      <c r="J775" s="40"/>
      <c r="K775" s="139"/>
      <c r="L775" s="139"/>
      <c r="M775" s="139"/>
      <c r="N775" s="139"/>
      <c r="O775" s="139"/>
      <c r="P775" s="139"/>
      <c r="Q775" s="139"/>
      <c r="R775" s="139"/>
      <c r="S775" s="139"/>
      <c r="T775" s="139"/>
      <c r="U775" s="139"/>
      <c r="V775" s="139"/>
      <c r="W775" s="139"/>
      <c r="X775" s="139"/>
      <c r="Y775" s="139"/>
      <c r="Z775" s="139"/>
      <c r="AA775" s="139"/>
      <c r="AB775" s="62"/>
      <c r="AC775" s="109"/>
      <c r="AD775" s="46"/>
      <c r="AE775" s="110"/>
      <c r="AF775" s="42">
        <f>IF(G775=0,"",G775/F774)</f>
        <v>1</v>
      </c>
      <c r="AG775" s="43">
        <v>23</v>
      </c>
      <c r="AH775" s="117">
        <f t="shared" si="76"/>
        <v>1</v>
      </c>
      <c r="AI775" s="117">
        <f t="shared" si="77"/>
        <v>0</v>
      </c>
      <c r="AJ775" s="89"/>
    </row>
    <row r="776" spans="1:36" ht="15.75" customHeight="1" x14ac:dyDescent="0.25">
      <c r="A776" s="39">
        <v>2601</v>
      </c>
      <c r="B776" s="40"/>
      <c r="C776" s="40"/>
      <c r="D776" s="40"/>
      <c r="E776" s="40"/>
      <c r="F776" s="40"/>
      <c r="G776" s="40"/>
      <c r="H776" s="40"/>
      <c r="I776" s="40"/>
      <c r="J776" s="40"/>
      <c r="K776" s="139"/>
      <c r="L776" s="139"/>
      <c r="M776" s="139"/>
      <c r="N776" s="139"/>
      <c r="O776" s="139"/>
      <c r="P776" s="139"/>
      <c r="Q776" s="139"/>
      <c r="R776" s="139"/>
      <c r="S776" s="139"/>
      <c r="T776" s="139"/>
      <c r="U776" s="139"/>
      <c r="V776" s="139"/>
      <c r="W776" s="139"/>
      <c r="X776" s="139"/>
      <c r="Y776" s="139"/>
      <c r="Z776" s="139"/>
      <c r="AA776" s="139"/>
      <c r="AB776" s="62"/>
      <c r="AC776" s="109"/>
      <c r="AD776" s="46"/>
      <c r="AE776" s="110"/>
      <c r="AF776" s="42" t="str">
        <f>IF(H776=0,"",H776/G775)</f>
        <v/>
      </c>
      <c r="AG776" s="43"/>
      <c r="AH776" s="117" t="str">
        <f t="shared" si="76"/>
        <v/>
      </c>
      <c r="AI776" s="117" t="str">
        <f t="shared" si="77"/>
        <v/>
      </c>
      <c r="AJ776" s="89"/>
    </row>
    <row r="777" spans="1:36" ht="15.75" customHeight="1" x14ac:dyDescent="0.25">
      <c r="A777" s="39">
        <v>2602</v>
      </c>
      <c r="B777" s="40"/>
      <c r="C777" s="40"/>
      <c r="D777" s="40"/>
      <c r="E777" s="40"/>
      <c r="F777" s="40"/>
      <c r="G777" s="40"/>
      <c r="H777" s="40"/>
      <c r="I777" s="40"/>
      <c r="J777" s="40"/>
      <c r="K777" s="139"/>
      <c r="L777" s="139"/>
      <c r="M777" s="139"/>
      <c r="N777" s="139"/>
      <c r="O777" s="139"/>
      <c r="P777" s="139"/>
      <c r="Q777" s="139"/>
      <c r="R777" s="139"/>
      <c r="S777" s="139"/>
      <c r="T777" s="139"/>
      <c r="U777" s="139"/>
      <c r="V777" s="139"/>
      <c r="W777" s="139"/>
      <c r="X777" s="139"/>
      <c r="Y777" s="139"/>
      <c r="Z777" s="139"/>
      <c r="AA777" s="139"/>
      <c r="AB777" s="62"/>
      <c r="AC777" s="109"/>
      <c r="AD777" s="46"/>
      <c r="AE777" s="110"/>
      <c r="AF777" s="42" t="str">
        <f>IF(I777=0,"",I777/H776)</f>
        <v/>
      </c>
      <c r="AG777" s="43"/>
      <c r="AH777" s="117" t="str">
        <f t="shared" si="76"/>
        <v/>
      </c>
      <c r="AI777" s="117" t="str">
        <f t="shared" si="77"/>
        <v/>
      </c>
      <c r="AJ777" s="89"/>
    </row>
    <row r="778" spans="1:36" ht="15.75" customHeight="1" x14ac:dyDescent="0.25">
      <c r="A778" s="39">
        <v>2701</v>
      </c>
      <c r="B778" s="40"/>
      <c r="C778" s="40"/>
      <c r="D778" s="40"/>
      <c r="E778" s="40"/>
      <c r="F778" s="40"/>
      <c r="G778" s="40"/>
      <c r="H778" s="40"/>
      <c r="I778" s="40"/>
      <c r="J778" s="40"/>
      <c r="K778" s="139"/>
      <c r="L778" s="139"/>
      <c r="M778" s="139"/>
      <c r="N778" s="139"/>
      <c r="O778" s="139"/>
      <c r="P778" s="139"/>
      <c r="Q778" s="139"/>
      <c r="R778" s="139"/>
      <c r="S778" s="139"/>
      <c r="T778" s="139"/>
      <c r="U778" s="139"/>
      <c r="V778" s="139"/>
      <c r="W778" s="139"/>
      <c r="X778" s="139"/>
      <c r="Y778" s="139"/>
      <c r="Z778" s="139"/>
      <c r="AA778" s="139"/>
      <c r="AB778" s="62"/>
      <c r="AC778" s="109"/>
      <c r="AD778" s="46"/>
      <c r="AE778" s="110"/>
      <c r="AF778" s="45" t="str">
        <f>IF(J778=0,"",J778/I777)</f>
        <v/>
      </c>
      <c r="AG778" s="43"/>
      <c r="AH778" s="45" t="str">
        <f t="shared" si="76"/>
        <v/>
      </c>
      <c r="AI778" s="45" t="str">
        <f t="shared" si="77"/>
        <v/>
      </c>
      <c r="AJ778" s="89"/>
    </row>
    <row r="779" spans="1:36" ht="15.75" customHeight="1" x14ac:dyDescent="0.25">
      <c r="A779" s="39">
        <v>2702</v>
      </c>
      <c r="B779" s="40"/>
      <c r="C779" s="40"/>
      <c r="D779" s="40"/>
      <c r="E779" s="40"/>
      <c r="F779" s="40"/>
      <c r="G779" s="40"/>
      <c r="H779" s="40"/>
      <c r="I779" s="40"/>
      <c r="J779" s="40"/>
      <c r="K779" s="139"/>
      <c r="L779" s="139"/>
      <c r="M779" s="139"/>
      <c r="N779" s="139"/>
      <c r="O779" s="139"/>
      <c r="P779" s="139"/>
      <c r="Q779" s="139"/>
      <c r="R779" s="139"/>
      <c r="S779" s="139"/>
      <c r="T779" s="139"/>
      <c r="U779" s="139"/>
      <c r="V779" s="139"/>
      <c r="W779" s="139"/>
      <c r="X779" s="139"/>
      <c r="Y779" s="139"/>
      <c r="Z779" s="139"/>
      <c r="AA779" s="139"/>
      <c r="AB779" s="62"/>
      <c r="AC779" s="109"/>
      <c r="AD779" s="46"/>
      <c r="AE779" s="111"/>
      <c r="AF779" s="46"/>
      <c r="AG779" s="43"/>
      <c r="AH779" s="46"/>
      <c r="AI779" s="118"/>
      <c r="AJ779" s="89"/>
    </row>
    <row r="780" spans="1:36" ht="15.75" customHeight="1" x14ac:dyDescent="0.25">
      <c r="A780" s="39">
        <v>2801</v>
      </c>
      <c r="B780" s="40"/>
      <c r="C780" s="40"/>
      <c r="D780" s="40"/>
      <c r="E780" s="40"/>
      <c r="F780" s="40"/>
      <c r="G780" s="40"/>
      <c r="H780" s="40"/>
      <c r="I780" s="40"/>
      <c r="J780" s="40"/>
      <c r="K780" s="139"/>
      <c r="L780" s="139"/>
      <c r="M780" s="139"/>
      <c r="N780" s="139"/>
      <c r="O780" s="139"/>
      <c r="P780" s="139"/>
      <c r="Q780" s="139"/>
      <c r="R780" s="139"/>
      <c r="S780" s="139"/>
      <c r="T780" s="139"/>
      <c r="U780" s="139"/>
      <c r="V780" s="139"/>
      <c r="W780" s="139"/>
      <c r="X780" s="139"/>
      <c r="Y780" s="139"/>
      <c r="Z780" s="139"/>
      <c r="AA780" s="139"/>
      <c r="AB780" s="62"/>
      <c r="AC780" s="109"/>
      <c r="AD780" s="46"/>
      <c r="AE780" s="111"/>
      <c r="AF780" s="119"/>
      <c r="AG780" s="47"/>
      <c r="AH780" s="120"/>
      <c r="AI780" s="119"/>
      <c r="AJ780" s="89"/>
    </row>
    <row r="781" spans="1:36" ht="15.75" customHeight="1" x14ac:dyDescent="0.25">
      <c r="A781" s="39">
        <v>2802</v>
      </c>
      <c r="B781" s="40"/>
      <c r="C781" s="40"/>
      <c r="D781" s="40"/>
      <c r="E781" s="40"/>
      <c r="F781" s="40"/>
      <c r="G781" s="40"/>
      <c r="H781" s="40"/>
      <c r="I781" s="40"/>
      <c r="J781" s="40"/>
      <c r="K781" s="139"/>
      <c r="L781" s="139"/>
      <c r="M781" s="139"/>
      <c r="N781" s="139"/>
      <c r="O781" s="139"/>
      <c r="P781" s="139"/>
      <c r="Q781" s="139"/>
      <c r="R781" s="139"/>
      <c r="S781" s="139"/>
      <c r="T781" s="139"/>
      <c r="U781" s="139"/>
      <c r="V781" s="139"/>
      <c r="W781" s="139"/>
      <c r="X781" s="139"/>
      <c r="Y781" s="139"/>
      <c r="Z781" s="139"/>
      <c r="AA781" s="139"/>
      <c r="AB781" s="62"/>
      <c r="AC781" s="109"/>
      <c r="AD781" s="46"/>
      <c r="AE781" s="111"/>
      <c r="AF781" s="119"/>
      <c r="AG781" s="47"/>
      <c r="AH781" s="120"/>
      <c r="AI781" s="119"/>
      <c r="AJ781" s="89"/>
    </row>
    <row r="782" spans="1:36" ht="15.75" customHeight="1" x14ac:dyDescent="0.25">
      <c r="A782" s="39">
        <v>2901</v>
      </c>
      <c r="B782" s="40"/>
      <c r="C782" s="40"/>
      <c r="D782" s="40"/>
      <c r="E782" s="40"/>
      <c r="F782" s="40"/>
      <c r="G782" s="40"/>
      <c r="H782" s="40"/>
      <c r="I782" s="40"/>
      <c r="J782" s="40"/>
      <c r="K782" s="139"/>
      <c r="L782" s="139"/>
      <c r="M782" s="139"/>
      <c r="N782" s="139"/>
      <c r="O782" s="139"/>
      <c r="P782" s="139"/>
      <c r="Q782" s="139"/>
      <c r="R782" s="139"/>
      <c r="S782" s="139"/>
      <c r="T782" s="139"/>
      <c r="U782" s="139"/>
      <c r="V782" s="139"/>
      <c r="W782" s="139"/>
      <c r="X782" s="139"/>
      <c r="Y782" s="139"/>
      <c r="Z782" s="139"/>
      <c r="AA782" s="139"/>
      <c r="AB782" s="62"/>
      <c r="AC782" s="109"/>
      <c r="AD782" s="46"/>
      <c r="AE782" s="111"/>
      <c r="AF782" s="46"/>
      <c r="AG782" s="111"/>
      <c r="AH782" s="121"/>
      <c r="AI782" s="119"/>
      <c r="AJ782" s="89"/>
    </row>
    <row r="783" spans="1:36" ht="15.75" customHeight="1" x14ac:dyDescent="0.25">
      <c r="A783" s="39">
        <v>2902</v>
      </c>
      <c r="B783" s="40"/>
      <c r="C783" s="40"/>
      <c r="D783" s="40"/>
      <c r="E783" s="40"/>
      <c r="F783" s="40"/>
      <c r="G783" s="40"/>
      <c r="H783" s="40"/>
      <c r="I783" s="40"/>
      <c r="J783" s="40"/>
      <c r="K783" s="139"/>
      <c r="L783" s="139"/>
      <c r="M783" s="139"/>
      <c r="N783" s="139"/>
      <c r="O783" s="139"/>
      <c r="P783" s="139"/>
      <c r="Q783" s="139"/>
      <c r="R783" s="139"/>
      <c r="S783" s="139"/>
      <c r="T783" s="139"/>
      <c r="U783" s="139"/>
      <c r="V783" s="139"/>
      <c r="W783" s="139"/>
      <c r="X783" s="139"/>
      <c r="Y783" s="139"/>
      <c r="Z783" s="139"/>
      <c r="AA783" s="139"/>
      <c r="AB783" s="62"/>
      <c r="AC783" s="109"/>
      <c r="AD783" s="46"/>
      <c r="AE783" s="111"/>
      <c r="AF783" s="122" t="s">
        <v>53</v>
      </c>
      <c r="AG783" s="123"/>
      <c r="AH783" s="124" t="str">
        <f>IF(SUM(AB776:AB780)=0,"",SUM(AB776:AB780))</f>
        <v/>
      </c>
      <c r="AI783" s="125" t="s">
        <v>10</v>
      </c>
      <c r="AJ783" s="89"/>
    </row>
    <row r="784" spans="1:36" ht="15.75" customHeight="1" x14ac:dyDescent="0.25">
      <c r="A784" s="39">
        <v>3001</v>
      </c>
      <c r="B784" s="40"/>
      <c r="C784" s="40"/>
      <c r="D784" s="40"/>
      <c r="E784" s="40"/>
      <c r="F784" s="40"/>
      <c r="G784" s="40"/>
      <c r="H784" s="40"/>
      <c r="I784" s="40"/>
      <c r="J784" s="40"/>
      <c r="K784" s="139"/>
      <c r="L784" s="139"/>
      <c r="M784" s="139"/>
      <c r="N784" s="139"/>
      <c r="O784" s="139"/>
      <c r="P784" s="139"/>
      <c r="Q784" s="139"/>
      <c r="R784" s="139"/>
      <c r="S784" s="139"/>
      <c r="T784" s="139"/>
      <c r="U784" s="139"/>
      <c r="V784" s="139"/>
      <c r="W784" s="139"/>
      <c r="X784" s="139"/>
      <c r="Y784" s="139"/>
      <c r="Z784" s="139"/>
      <c r="AA784" s="139"/>
      <c r="AB784" s="62"/>
      <c r="AC784" s="109"/>
      <c r="AD784" s="46"/>
      <c r="AE784" s="111"/>
      <c r="AF784" s="126" t="s">
        <v>54</v>
      </c>
      <c r="AG784" s="53" t="str">
        <f>IF(AG783/B770=0,"",AG783/B770)</f>
        <v/>
      </c>
      <c r="AH784" s="127" t="e">
        <f>IF(AG783/AH783=0,"",AG783/AH783)</f>
        <v>#VALUE!</v>
      </c>
      <c r="AI784" s="128" t="s">
        <v>55</v>
      </c>
      <c r="AJ784" s="89"/>
    </row>
    <row r="785" spans="1:36" ht="15.75" customHeight="1" x14ac:dyDescent="0.25">
      <c r="A785" s="39">
        <v>3002</v>
      </c>
      <c r="B785" s="40"/>
      <c r="C785" s="40"/>
      <c r="D785" s="40"/>
      <c r="E785" s="40"/>
      <c r="F785" s="40"/>
      <c r="G785" s="40"/>
      <c r="H785" s="40"/>
      <c r="I785" s="40"/>
      <c r="J785" s="40"/>
      <c r="K785" s="139"/>
      <c r="L785" s="139"/>
      <c r="M785" s="139"/>
      <c r="N785" s="139"/>
      <c r="O785" s="139"/>
      <c r="P785" s="139"/>
      <c r="Q785" s="139"/>
      <c r="R785" s="139"/>
      <c r="S785" s="139"/>
      <c r="T785" s="139"/>
      <c r="U785" s="139"/>
      <c r="V785" s="139"/>
      <c r="W785" s="139"/>
      <c r="X785" s="139"/>
      <c r="Y785" s="139"/>
      <c r="Z785" s="139"/>
      <c r="AA785" s="139"/>
      <c r="AB785" s="62"/>
      <c r="AC785" s="112"/>
      <c r="AD785" s="113"/>
      <c r="AE785" s="114"/>
      <c r="AF785" s="83"/>
      <c r="AG785" s="129"/>
      <c r="AH785" s="129"/>
      <c r="AI785" s="130"/>
      <c r="AJ785" s="89"/>
    </row>
    <row r="786" spans="1:36" ht="18" customHeight="1" x14ac:dyDescent="0.25">
      <c r="A786" s="24"/>
      <c r="B786" s="160" t="s">
        <v>79</v>
      </c>
      <c r="C786" s="160"/>
      <c r="D786" s="160"/>
      <c r="E786" s="160"/>
      <c r="F786" s="160"/>
      <c r="G786" s="160"/>
      <c r="H786" s="160"/>
      <c r="I786" s="160"/>
      <c r="J786" s="160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59">
        <f>SUM(AB770:AB782)</f>
        <v>0</v>
      </c>
      <c r="AC786" s="60" t="str">
        <f>IF(AB778=0,"",AB778/B770)</f>
        <v/>
      </c>
      <c r="AD786" s="60" t="str">
        <f>IF(AB786=0,"",AB786/B770)</f>
        <v/>
      </c>
      <c r="AE786" s="60" t="str">
        <f>IF(AB778=0,"",AD786-AC786)</f>
        <v/>
      </c>
      <c r="AF786" s="2"/>
      <c r="AG786" s="1"/>
      <c r="AH786" s="27"/>
      <c r="AI786" s="2"/>
      <c r="AJ786" s="89"/>
    </row>
    <row r="787" spans="1:36" ht="12.75" customHeight="1" x14ac:dyDescent="0.25">
      <c r="A787" s="24"/>
      <c r="B787" s="1"/>
      <c r="C787" s="1"/>
      <c r="D787" s="63"/>
      <c r="E787" s="63"/>
      <c r="F787" s="63"/>
      <c r="G787" s="63"/>
      <c r="H787" s="63"/>
      <c r="I787" s="63"/>
      <c r="J787" s="63"/>
      <c r="AC787" s="64"/>
      <c r="AD787" s="65"/>
      <c r="AE787" s="65"/>
      <c r="AF787" s="65"/>
      <c r="AG787" s="2"/>
      <c r="AH787" s="1"/>
      <c r="AI787" s="27"/>
      <c r="AJ787" s="2"/>
    </row>
    <row r="788" spans="1:36" ht="12.75" customHeight="1" x14ac:dyDescent="0.25">
      <c r="A788" s="24"/>
      <c r="B788" s="1"/>
      <c r="C788" s="1"/>
      <c r="D788" s="63"/>
      <c r="E788" s="63"/>
      <c r="F788" s="63"/>
      <c r="G788" s="63"/>
      <c r="H788" s="63"/>
      <c r="I788" s="63"/>
      <c r="J788" s="63"/>
      <c r="AC788" s="64"/>
      <c r="AD788" s="65"/>
      <c r="AE788" s="65"/>
      <c r="AF788" s="65"/>
      <c r="AG788" s="2"/>
      <c r="AH788" s="1"/>
      <c r="AI788" s="27"/>
      <c r="AJ788" s="2"/>
    </row>
    <row r="789" spans="1:36" ht="26.25" x14ac:dyDescent="0.4">
      <c r="A789" s="93"/>
      <c r="B789" s="161" t="s">
        <v>68</v>
      </c>
      <c r="C789" s="162"/>
      <c r="D789" s="162"/>
      <c r="E789" s="162"/>
      <c r="F789" s="162"/>
      <c r="G789" s="162"/>
      <c r="H789" s="162"/>
      <c r="I789" s="162"/>
      <c r="J789" s="162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103" t="s">
        <v>110</v>
      </c>
      <c r="AC789" s="2"/>
      <c r="AD789" s="2"/>
      <c r="AE789" s="1"/>
      <c r="AF789" s="2"/>
      <c r="AG789" s="1"/>
      <c r="AH789" s="1"/>
      <c r="AI789" s="1"/>
      <c r="AJ789" s="93"/>
    </row>
    <row r="790" spans="1:36" ht="20.25" x14ac:dyDescent="0.2">
      <c r="A790" s="163" t="s">
        <v>9</v>
      </c>
      <c r="B790" s="164" t="s">
        <v>69</v>
      </c>
      <c r="C790" s="165"/>
      <c r="D790" s="165"/>
      <c r="E790" s="165"/>
      <c r="F790" s="165"/>
      <c r="G790" s="165"/>
      <c r="H790" s="165"/>
      <c r="I790" s="165"/>
      <c r="J790" s="166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167" t="s">
        <v>10</v>
      </c>
      <c r="AC790" s="159" t="s">
        <v>2</v>
      </c>
      <c r="AD790" s="159" t="s">
        <v>3</v>
      </c>
      <c r="AE790" s="169" t="s">
        <v>4</v>
      </c>
      <c r="AF790" s="159" t="s">
        <v>5</v>
      </c>
      <c r="AG790" s="157" t="s">
        <v>6</v>
      </c>
      <c r="AH790" s="157" t="s">
        <v>7</v>
      </c>
      <c r="AI790" s="159" t="s">
        <v>8</v>
      </c>
      <c r="AJ790" s="93"/>
    </row>
    <row r="791" spans="1:36" ht="15.75" x14ac:dyDescent="0.25">
      <c r="A791" s="158"/>
      <c r="B791" s="39" t="s">
        <v>70</v>
      </c>
      <c r="C791" s="39" t="s">
        <v>71</v>
      </c>
      <c r="D791" s="39" t="s">
        <v>72</v>
      </c>
      <c r="E791" s="39" t="s">
        <v>73</v>
      </c>
      <c r="F791" s="39" t="s">
        <v>74</v>
      </c>
      <c r="G791" s="39" t="s">
        <v>75</v>
      </c>
      <c r="H791" s="39" t="s">
        <v>76</v>
      </c>
      <c r="I791" s="39" t="s">
        <v>77</v>
      </c>
      <c r="J791" s="39" t="s">
        <v>78</v>
      </c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168"/>
      <c r="AC791" s="158"/>
      <c r="AD791" s="158"/>
      <c r="AE791" s="158"/>
      <c r="AF791" s="158"/>
      <c r="AG791" s="158"/>
      <c r="AH791" s="158"/>
      <c r="AI791" s="158"/>
      <c r="AJ791" s="93"/>
    </row>
    <row r="792" spans="1:36" ht="15.75" customHeight="1" x14ac:dyDescent="0.25">
      <c r="A792" s="39">
        <v>2302</v>
      </c>
      <c r="B792" s="40">
        <v>43</v>
      </c>
      <c r="C792" s="40"/>
      <c r="D792" s="40"/>
      <c r="E792" s="40"/>
      <c r="F792" s="40"/>
      <c r="G792" s="40"/>
      <c r="H792" s="40"/>
      <c r="I792" s="40"/>
      <c r="J792" s="40"/>
      <c r="K792" s="139"/>
      <c r="L792" s="139"/>
      <c r="M792" s="139"/>
      <c r="N792" s="139"/>
      <c r="O792" s="139"/>
      <c r="P792" s="139"/>
      <c r="Q792" s="139"/>
      <c r="R792" s="139"/>
      <c r="S792" s="139"/>
      <c r="T792" s="139"/>
      <c r="U792" s="139"/>
      <c r="V792" s="139"/>
      <c r="W792" s="139"/>
      <c r="X792" s="139"/>
      <c r="Y792" s="139"/>
      <c r="Z792" s="139"/>
      <c r="AA792" s="139"/>
      <c r="AB792" s="62"/>
      <c r="AC792" s="106"/>
      <c r="AD792" s="107"/>
      <c r="AE792" s="108"/>
      <c r="AF792" s="115"/>
      <c r="AG792" s="41">
        <f>B792</f>
        <v>43</v>
      </c>
      <c r="AH792" s="116"/>
      <c r="AI792" s="115"/>
      <c r="AJ792" s="93"/>
    </row>
    <row r="793" spans="1:36" ht="15.75" customHeight="1" x14ac:dyDescent="0.25">
      <c r="A793" s="39">
        <v>2401</v>
      </c>
      <c r="B793" s="40"/>
      <c r="C793" s="40">
        <v>33</v>
      </c>
      <c r="D793" s="40"/>
      <c r="E793" s="40"/>
      <c r="F793" s="40"/>
      <c r="G793" s="40"/>
      <c r="H793" s="40"/>
      <c r="I793" s="40"/>
      <c r="J793" s="40"/>
      <c r="K793" s="139"/>
      <c r="L793" s="139"/>
      <c r="M793" s="139"/>
      <c r="N793" s="139"/>
      <c r="O793" s="139"/>
      <c r="P793" s="139"/>
      <c r="Q793" s="139"/>
      <c r="R793" s="139"/>
      <c r="S793" s="139"/>
      <c r="T793" s="139"/>
      <c r="U793" s="139"/>
      <c r="V793" s="139"/>
      <c r="W793" s="139"/>
      <c r="X793" s="139"/>
      <c r="Y793" s="139"/>
      <c r="Z793" s="139"/>
      <c r="AA793" s="139"/>
      <c r="AB793" s="62"/>
      <c r="AC793" s="109"/>
      <c r="AD793" s="46"/>
      <c r="AE793" s="110"/>
      <c r="AF793" s="42">
        <f>IF(C793=0,"",C793/B792)</f>
        <v>0.76744186046511631</v>
      </c>
      <c r="AG793" s="43">
        <v>35</v>
      </c>
      <c r="AH793" s="117">
        <f t="shared" ref="AH793:AH800" si="78">IF(AG793=0,"",AG793/AG792)</f>
        <v>0.81395348837209303</v>
      </c>
      <c r="AI793" s="117">
        <f t="shared" ref="AI793:AI800" si="79">IF(AG793=0,"",100%-AH793)</f>
        <v>0.18604651162790697</v>
      </c>
      <c r="AJ793" s="93"/>
    </row>
    <row r="794" spans="1:36" ht="15.75" customHeight="1" x14ac:dyDescent="0.25">
      <c r="A794" s="39">
        <v>2402</v>
      </c>
      <c r="B794" s="40"/>
      <c r="C794" s="40"/>
      <c r="D794" s="40">
        <v>26</v>
      </c>
      <c r="E794" s="40"/>
      <c r="F794" s="40"/>
      <c r="G794" s="40"/>
      <c r="H794" s="40"/>
      <c r="I794" s="40"/>
      <c r="J794" s="40"/>
      <c r="K794" s="139"/>
      <c r="L794" s="139"/>
      <c r="M794" s="139"/>
      <c r="N794" s="139"/>
      <c r="O794" s="139"/>
      <c r="P794" s="139"/>
      <c r="Q794" s="139"/>
      <c r="R794" s="139"/>
      <c r="S794" s="139"/>
      <c r="T794" s="139"/>
      <c r="U794" s="139"/>
      <c r="V794" s="139"/>
      <c r="W794" s="139"/>
      <c r="X794" s="139"/>
      <c r="Y794" s="139"/>
      <c r="Z794" s="139"/>
      <c r="AA794" s="139"/>
      <c r="AB794" s="62"/>
      <c r="AC794" s="109"/>
      <c r="AD794" s="46"/>
      <c r="AE794" s="110"/>
      <c r="AF794" s="42">
        <f>IF(D794=0,"",D794/C793)</f>
        <v>0.78787878787878785</v>
      </c>
      <c r="AG794" s="43">
        <v>28</v>
      </c>
      <c r="AH794" s="117">
        <f t="shared" si="78"/>
        <v>0.8</v>
      </c>
      <c r="AI794" s="117">
        <f t="shared" si="79"/>
        <v>0.19999999999999996</v>
      </c>
      <c r="AJ794" s="92">
        <f>AG794/AG792</f>
        <v>0.65116279069767447</v>
      </c>
    </row>
    <row r="795" spans="1:36" ht="15.75" customHeight="1" x14ac:dyDescent="0.25">
      <c r="A795" s="39">
        <v>2501</v>
      </c>
      <c r="B795" s="40"/>
      <c r="C795" s="40"/>
      <c r="D795" s="40"/>
      <c r="E795" s="40">
        <v>26</v>
      </c>
      <c r="F795" s="40"/>
      <c r="G795" s="40"/>
      <c r="H795" s="40"/>
      <c r="I795" s="40"/>
      <c r="J795" s="40"/>
      <c r="K795" s="139"/>
      <c r="L795" s="139"/>
      <c r="M795" s="139"/>
      <c r="N795" s="139"/>
      <c r="O795" s="139"/>
      <c r="P795" s="139"/>
      <c r="Q795" s="139"/>
      <c r="R795" s="139"/>
      <c r="S795" s="139"/>
      <c r="T795" s="139"/>
      <c r="U795" s="139"/>
      <c r="V795" s="139"/>
      <c r="W795" s="139"/>
      <c r="X795" s="139"/>
      <c r="Y795" s="139"/>
      <c r="Z795" s="139"/>
      <c r="AA795" s="139"/>
      <c r="AB795" s="62"/>
      <c r="AC795" s="109"/>
      <c r="AD795" s="46"/>
      <c r="AE795" s="110"/>
      <c r="AF795" s="42">
        <f>IF(E795=0,"",E795/D794)</f>
        <v>1</v>
      </c>
      <c r="AG795" s="43">
        <v>28</v>
      </c>
      <c r="AH795" s="117">
        <f t="shared" si="78"/>
        <v>1</v>
      </c>
      <c r="AI795" s="117">
        <f t="shared" si="79"/>
        <v>0</v>
      </c>
      <c r="AJ795" s="93"/>
    </row>
    <row r="796" spans="1:36" ht="15.75" customHeight="1" x14ac:dyDescent="0.25">
      <c r="A796" s="39">
        <v>2502</v>
      </c>
      <c r="B796" s="40"/>
      <c r="C796" s="40"/>
      <c r="D796" s="40"/>
      <c r="E796" s="40"/>
      <c r="F796" s="40">
        <v>26</v>
      </c>
      <c r="G796" s="40"/>
      <c r="H796" s="40"/>
      <c r="I796" s="40"/>
      <c r="J796" s="40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  <c r="Z796" s="139"/>
      <c r="AA796" s="139"/>
      <c r="AB796" s="62"/>
      <c r="AC796" s="109"/>
      <c r="AD796" s="46"/>
      <c r="AE796" s="110"/>
      <c r="AF796" s="42">
        <f>IF(F796=0,"",F796/E795)</f>
        <v>1</v>
      </c>
      <c r="AG796" s="43">
        <v>28</v>
      </c>
      <c r="AH796" s="117">
        <f t="shared" si="78"/>
        <v>1</v>
      </c>
      <c r="AI796" s="117">
        <f t="shared" si="79"/>
        <v>0</v>
      </c>
      <c r="AJ796" s="93"/>
    </row>
    <row r="797" spans="1:36" ht="15.75" customHeight="1" x14ac:dyDescent="0.25">
      <c r="A797" s="39">
        <v>2601</v>
      </c>
      <c r="B797" s="40"/>
      <c r="C797" s="40"/>
      <c r="D797" s="40"/>
      <c r="E797" s="40"/>
      <c r="F797" s="40"/>
      <c r="G797" s="40"/>
      <c r="H797" s="40"/>
      <c r="I797" s="40"/>
      <c r="J797" s="40"/>
      <c r="K797" s="139"/>
      <c r="L797" s="139"/>
      <c r="M797" s="139"/>
      <c r="N797" s="139"/>
      <c r="O797" s="139"/>
      <c r="P797" s="139"/>
      <c r="Q797" s="139"/>
      <c r="R797" s="139"/>
      <c r="S797" s="139"/>
      <c r="T797" s="139"/>
      <c r="U797" s="139"/>
      <c r="V797" s="139"/>
      <c r="W797" s="139"/>
      <c r="X797" s="139"/>
      <c r="Y797" s="139"/>
      <c r="Z797" s="139"/>
      <c r="AA797" s="139"/>
      <c r="AB797" s="62"/>
      <c r="AC797" s="109"/>
      <c r="AD797" s="46"/>
      <c r="AE797" s="110"/>
      <c r="AF797" s="42" t="str">
        <f>IF(G797=0,"",G797/F796)</f>
        <v/>
      </c>
      <c r="AG797" s="43"/>
      <c r="AH797" s="117" t="str">
        <f t="shared" si="78"/>
        <v/>
      </c>
      <c r="AI797" s="117" t="str">
        <f t="shared" si="79"/>
        <v/>
      </c>
      <c r="AJ797" s="93"/>
    </row>
    <row r="798" spans="1:36" ht="15.75" customHeight="1" x14ac:dyDescent="0.25">
      <c r="A798" s="39">
        <v>2602</v>
      </c>
      <c r="B798" s="40"/>
      <c r="C798" s="40"/>
      <c r="D798" s="40"/>
      <c r="E798" s="40"/>
      <c r="F798" s="40"/>
      <c r="G798" s="40"/>
      <c r="H798" s="40"/>
      <c r="I798" s="40"/>
      <c r="J798" s="40"/>
      <c r="K798" s="139"/>
      <c r="L798" s="139"/>
      <c r="M798" s="139"/>
      <c r="N798" s="139"/>
      <c r="O798" s="139"/>
      <c r="P798" s="139"/>
      <c r="Q798" s="139"/>
      <c r="R798" s="139"/>
      <c r="S798" s="139"/>
      <c r="T798" s="139"/>
      <c r="U798" s="139"/>
      <c r="V798" s="139"/>
      <c r="W798" s="139"/>
      <c r="X798" s="139"/>
      <c r="Y798" s="139"/>
      <c r="Z798" s="139"/>
      <c r="AA798" s="139"/>
      <c r="AB798" s="62"/>
      <c r="AC798" s="109"/>
      <c r="AD798" s="46"/>
      <c r="AE798" s="110"/>
      <c r="AF798" s="42" t="str">
        <f>IF(H798=0,"",H798/G797)</f>
        <v/>
      </c>
      <c r="AG798" s="43"/>
      <c r="AH798" s="117" t="str">
        <f t="shared" si="78"/>
        <v/>
      </c>
      <c r="AI798" s="117" t="str">
        <f t="shared" si="79"/>
        <v/>
      </c>
      <c r="AJ798" s="93"/>
    </row>
    <row r="799" spans="1:36" ht="15.75" customHeight="1" x14ac:dyDescent="0.25">
      <c r="A799" s="39">
        <v>2701</v>
      </c>
      <c r="B799" s="40"/>
      <c r="C799" s="40"/>
      <c r="D799" s="40"/>
      <c r="E799" s="40"/>
      <c r="F799" s="40"/>
      <c r="G799" s="40"/>
      <c r="H799" s="40"/>
      <c r="I799" s="40"/>
      <c r="J799" s="40"/>
      <c r="K799" s="139"/>
      <c r="L799" s="139"/>
      <c r="M799" s="139"/>
      <c r="N799" s="139"/>
      <c r="O799" s="139"/>
      <c r="P799" s="139"/>
      <c r="Q799" s="139"/>
      <c r="R799" s="139"/>
      <c r="S799" s="139"/>
      <c r="T799" s="139"/>
      <c r="U799" s="139"/>
      <c r="V799" s="139"/>
      <c r="W799" s="139"/>
      <c r="X799" s="139"/>
      <c r="Y799" s="139"/>
      <c r="Z799" s="139"/>
      <c r="AA799" s="139"/>
      <c r="AB799" s="62"/>
      <c r="AC799" s="109"/>
      <c r="AD799" s="46"/>
      <c r="AE799" s="110"/>
      <c r="AF799" s="42" t="str">
        <f>IF(I799=0,"",I799/H798)</f>
        <v/>
      </c>
      <c r="AG799" s="43"/>
      <c r="AH799" s="117" t="str">
        <f t="shared" si="78"/>
        <v/>
      </c>
      <c r="AI799" s="117" t="str">
        <f t="shared" si="79"/>
        <v/>
      </c>
      <c r="AJ799" s="93"/>
    </row>
    <row r="800" spans="1:36" ht="15.75" customHeight="1" x14ac:dyDescent="0.25">
      <c r="A800" s="39">
        <v>2702</v>
      </c>
      <c r="B800" s="40"/>
      <c r="C800" s="40"/>
      <c r="D800" s="40"/>
      <c r="E800" s="40"/>
      <c r="F800" s="40"/>
      <c r="G800" s="40"/>
      <c r="H800" s="40"/>
      <c r="I800" s="40"/>
      <c r="J800" s="40"/>
      <c r="K800" s="139"/>
      <c r="L800" s="139"/>
      <c r="M800" s="139"/>
      <c r="N800" s="139"/>
      <c r="O800" s="139"/>
      <c r="P800" s="139"/>
      <c r="Q800" s="139"/>
      <c r="R800" s="139"/>
      <c r="S800" s="139"/>
      <c r="T800" s="139"/>
      <c r="U800" s="139"/>
      <c r="V800" s="139"/>
      <c r="W800" s="139"/>
      <c r="X800" s="139"/>
      <c r="Y800" s="139"/>
      <c r="Z800" s="139"/>
      <c r="AA800" s="139"/>
      <c r="AB800" s="62"/>
      <c r="AC800" s="109"/>
      <c r="AD800" s="46"/>
      <c r="AE800" s="110"/>
      <c r="AF800" s="45" t="str">
        <f>IF(J800=0,"",J800/I799)</f>
        <v/>
      </c>
      <c r="AG800" s="43"/>
      <c r="AH800" s="45" t="str">
        <f t="shared" si="78"/>
        <v/>
      </c>
      <c r="AI800" s="45" t="str">
        <f t="shared" si="79"/>
        <v/>
      </c>
      <c r="AJ800" s="93"/>
    </row>
    <row r="801" spans="1:36" ht="15.75" customHeight="1" x14ac:dyDescent="0.25">
      <c r="A801" s="39">
        <v>2801</v>
      </c>
      <c r="B801" s="40"/>
      <c r="C801" s="40"/>
      <c r="D801" s="40"/>
      <c r="E801" s="40"/>
      <c r="F801" s="40"/>
      <c r="G801" s="40"/>
      <c r="H801" s="40"/>
      <c r="I801" s="40"/>
      <c r="J801" s="40"/>
      <c r="K801" s="139"/>
      <c r="L801" s="139"/>
      <c r="M801" s="139"/>
      <c r="N801" s="139"/>
      <c r="O801" s="139"/>
      <c r="P801" s="139"/>
      <c r="Q801" s="139"/>
      <c r="R801" s="139"/>
      <c r="S801" s="139"/>
      <c r="T801" s="139"/>
      <c r="U801" s="139"/>
      <c r="V801" s="139"/>
      <c r="W801" s="139"/>
      <c r="X801" s="139"/>
      <c r="Y801" s="139"/>
      <c r="Z801" s="139"/>
      <c r="AA801" s="139"/>
      <c r="AB801" s="62"/>
      <c r="AC801" s="109"/>
      <c r="AD801" s="46"/>
      <c r="AE801" s="111"/>
      <c r="AF801" s="46"/>
      <c r="AG801" s="43"/>
      <c r="AH801" s="46"/>
      <c r="AI801" s="118"/>
      <c r="AJ801" s="93"/>
    </row>
    <row r="802" spans="1:36" ht="15.75" customHeight="1" x14ac:dyDescent="0.25">
      <c r="A802" s="39">
        <v>2802</v>
      </c>
      <c r="B802" s="40"/>
      <c r="C802" s="40"/>
      <c r="D802" s="40"/>
      <c r="E802" s="40"/>
      <c r="F802" s="40"/>
      <c r="G802" s="40"/>
      <c r="H802" s="40"/>
      <c r="I802" s="40"/>
      <c r="J802" s="40"/>
      <c r="K802" s="139"/>
      <c r="L802" s="139"/>
      <c r="M802" s="139"/>
      <c r="N802" s="139"/>
      <c r="O802" s="139"/>
      <c r="P802" s="139"/>
      <c r="Q802" s="139"/>
      <c r="R802" s="139"/>
      <c r="S802" s="139"/>
      <c r="T802" s="139"/>
      <c r="U802" s="139"/>
      <c r="V802" s="139"/>
      <c r="W802" s="139"/>
      <c r="X802" s="139"/>
      <c r="Y802" s="139"/>
      <c r="Z802" s="139"/>
      <c r="AA802" s="139"/>
      <c r="AB802" s="62"/>
      <c r="AC802" s="109"/>
      <c r="AD802" s="46"/>
      <c r="AE802" s="111"/>
      <c r="AF802" s="119"/>
      <c r="AG802" s="47"/>
      <c r="AH802" s="120"/>
      <c r="AI802" s="119"/>
      <c r="AJ802" s="93"/>
    </row>
    <row r="803" spans="1:36" ht="15.75" customHeight="1" x14ac:dyDescent="0.25">
      <c r="A803" s="39">
        <v>2901</v>
      </c>
      <c r="B803" s="40"/>
      <c r="C803" s="40"/>
      <c r="D803" s="40"/>
      <c r="E803" s="40"/>
      <c r="F803" s="40"/>
      <c r="G803" s="40"/>
      <c r="H803" s="40"/>
      <c r="I803" s="40"/>
      <c r="J803" s="40"/>
      <c r="K803" s="139"/>
      <c r="L803" s="139"/>
      <c r="M803" s="139"/>
      <c r="N803" s="139"/>
      <c r="O803" s="139"/>
      <c r="P803" s="139"/>
      <c r="Q803" s="139"/>
      <c r="R803" s="139"/>
      <c r="S803" s="139"/>
      <c r="T803" s="139"/>
      <c r="U803" s="139"/>
      <c r="V803" s="139"/>
      <c r="W803" s="139"/>
      <c r="X803" s="139"/>
      <c r="Y803" s="139"/>
      <c r="Z803" s="139"/>
      <c r="AA803" s="139"/>
      <c r="AB803" s="62"/>
      <c r="AC803" s="109"/>
      <c r="AD803" s="46"/>
      <c r="AE803" s="111"/>
      <c r="AF803" s="119"/>
      <c r="AG803" s="47"/>
      <c r="AH803" s="120"/>
      <c r="AI803" s="119"/>
      <c r="AJ803" s="93"/>
    </row>
    <row r="804" spans="1:36" ht="15.75" customHeight="1" x14ac:dyDescent="0.25">
      <c r="A804" s="39">
        <v>2902</v>
      </c>
      <c r="B804" s="40"/>
      <c r="C804" s="40"/>
      <c r="D804" s="40"/>
      <c r="E804" s="40"/>
      <c r="F804" s="40"/>
      <c r="G804" s="40"/>
      <c r="H804" s="40"/>
      <c r="I804" s="40"/>
      <c r="J804" s="40"/>
      <c r="K804" s="139"/>
      <c r="L804" s="139"/>
      <c r="M804" s="139"/>
      <c r="N804" s="139"/>
      <c r="O804" s="139"/>
      <c r="P804" s="139"/>
      <c r="Q804" s="139"/>
      <c r="R804" s="139"/>
      <c r="S804" s="139"/>
      <c r="T804" s="139"/>
      <c r="U804" s="139"/>
      <c r="V804" s="139"/>
      <c r="W804" s="139"/>
      <c r="X804" s="139"/>
      <c r="Y804" s="139"/>
      <c r="Z804" s="139"/>
      <c r="AA804" s="139"/>
      <c r="AB804" s="62"/>
      <c r="AC804" s="109"/>
      <c r="AD804" s="46"/>
      <c r="AE804" s="111"/>
      <c r="AF804" s="46"/>
      <c r="AG804" s="111"/>
      <c r="AH804" s="121"/>
      <c r="AI804" s="119"/>
      <c r="AJ804" s="93"/>
    </row>
    <row r="805" spans="1:36" ht="15.75" customHeight="1" x14ac:dyDescent="0.25">
      <c r="A805" s="39">
        <v>3001</v>
      </c>
      <c r="B805" s="40"/>
      <c r="C805" s="40"/>
      <c r="D805" s="40"/>
      <c r="E805" s="40"/>
      <c r="F805" s="40"/>
      <c r="G805" s="40"/>
      <c r="H805" s="40"/>
      <c r="I805" s="40"/>
      <c r="J805" s="40"/>
      <c r="K805" s="139"/>
      <c r="L805" s="139"/>
      <c r="M805" s="139"/>
      <c r="N805" s="139"/>
      <c r="O805" s="139"/>
      <c r="P805" s="139"/>
      <c r="Q805" s="139"/>
      <c r="R805" s="139"/>
      <c r="S805" s="139"/>
      <c r="T805" s="139"/>
      <c r="U805" s="139"/>
      <c r="V805" s="139"/>
      <c r="W805" s="139"/>
      <c r="X805" s="139"/>
      <c r="Y805" s="139"/>
      <c r="Z805" s="139"/>
      <c r="AA805" s="139"/>
      <c r="AB805" s="62"/>
      <c r="AC805" s="109"/>
      <c r="AD805" s="46"/>
      <c r="AE805" s="111"/>
      <c r="AF805" s="122" t="s">
        <v>53</v>
      </c>
      <c r="AG805" s="123"/>
      <c r="AH805" s="124" t="str">
        <f>IF(SUM(AB798:AB802)=0,"",SUM(AB798:AB802))</f>
        <v/>
      </c>
      <c r="AI805" s="125" t="s">
        <v>10</v>
      </c>
      <c r="AJ805" s="93"/>
    </row>
    <row r="806" spans="1:36" ht="15.75" customHeight="1" x14ac:dyDescent="0.25">
      <c r="A806" s="39">
        <v>3002</v>
      </c>
      <c r="B806" s="40"/>
      <c r="C806" s="40"/>
      <c r="D806" s="40"/>
      <c r="E806" s="40"/>
      <c r="F806" s="40"/>
      <c r="G806" s="40"/>
      <c r="H806" s="40"/>
      <c r="I806" s="40"/>
      <c r="J806" s="40"/>
      <c r="K806" s="139"/>
      <c r="L806" s="139"/>
      <c r="M806" s="139"/>
      <c r="N806" s="139"/>
      <c r="O806" s="139"/>
      <c r="P806" s="139"/>
      <c r="Q806" s="139"/>
      <c r="R806" s="139"/>
      <c r="S806" s="139"/>
      <c r="T806" s="139"/>
      <c r="U806" s="139"/>
      <c r="V806" s="139"/>
      <c r="W806" s="139"/>
      <c r="X806" s="139"/>
      <c r="Y806" s="139"/>
      <c r="Z806" s="139"/>
      <c r="AA806" s="139"/>
      <c r="AB806" s="62"/>
      <c r="AC806" s="109"/>
      <c r="AD806" s="46"/>
      <c r="AE806" s="111"/>
      <c r="AF806" s="126" t="s">
        <v>54</v>
      </c>
      <c r="AG806" s="53" t="str">
        <f>IF(AG805/B792=0,"",AG805/B792)</f>
        <v/>
      </c>
      <c r="AH806" s="127" t="e">
        <f>IF(AG805/AH805=0,"",AG805/AH805)</f>
        <v>#VALUE!</v>
      </c>
      <c r="AI806" s="128" t="s">
        <v>55</v>
      </c>
      <c r="AJ806" s="93"/>
    </row>
    <row r="807" spans="1:36" ht="15.75" customHeight="1" x14ac:dyDescent="0.25">
      <c r="A807" s="39">
        <v>3101</v>
      </c>
      <c r="B807" s="40"/>
      <c r="C807" s="40"/>
      <c r="D807" s="40"/>
      <c r="E807" s="40"/>
      <c r="F807" s="40"/>
      <c r="G807" s="40"/>
      <c r="H807" s="40"/>
      <c r="I807" s="40"/>
      <c r="J807" s="40"/>
      <c r="K807" s="139"/>
      <c r="L807" s="139"/>
      <c r="M807" s="139"/>
      <c r="N807" s="139"/>
      <c r="O807" s="139"/>
      <c r="P807" s="139"/>
      <c r="Q807" s="139"/>
      <c r="R807" s="139"/>
      <c r="S807" s="139"/>
      <c r="T807" s="139"/>
      <c r="U807" s="139"/>
      <c r="V807" s="139"/>
      <c r="W807" s="139"/>
      <c r="X807" s="139"/>
      <c r="Y807" s="139"/>
      <c r="Z807" s="139"/>
      <c r="AA807" s="139"/>
      <c r="AB807" s="62"/>
      <c r="AC807" s="112"/>
      <c r="AD807" s="113"/>
      <c r="AE807" s="114"/>
      <c r="AF807" s="83"/>
      <c r="AG807" s="129"/>
      <c r="AH807" s="129"/>
      <c r="AI807" s="130"/>
      <c r="AJ807" s="93"/>
    </row>
    <row r="808" spans="1:36" ht="18" x14ac:dyDescent="0.25">
      <c r="A808" s="24"/>
      <c r="B808" s="160" t="s">
        <v>79</v>
      </c>
      <c r="C808" s="160"/>
      <c r="D808" s="160"/>
      <c r="E808" s="160"/>
      <c r="F808" s="160"/>
      <c r="G808" s="160"/>
      <c r="H808" s="160"/>
      <c r="I808" s="160"/>
      <c r="J808" s="160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59">
        <f>SUM(AB792:AB804)</f>
        <v>0</v>
      </c>
      <c r="AC808" s="60" t="str">
        <f>IF(AB800=0,"",AB800/B792)</f>
        <v/>
      </c>
      <c r="AD808" s="60" t="str">
        <f>IF(AB808=0,"",AB808/B792)</f>
        <v/>
      </c>
      <c r="AE808" s="60" t="str">
        <f>IF(AB800=0,"",AD808-AC808)</f>
        <v/>
      </c>
      <c r="AF808" s="2"/>
      <c r="AG808" s="1"/>
      <c r="AH808" s="27"/>
      <c r="AI808" s="2"/>
      <c r="AJ808" s="93"/>
    </row>
    <row r="809" spans="1:36" ht="12.75" customHeight="1" x14ac:dyDescent="0.25">
      <c r="A809" s="24"/>
      <c r="B809" s="1"/>
      <c r="C809" s="1"/>
      <c r="D809" s="63"/>
      <c r="E809" s="63"/>
      <c r="F809" s="63"/>
      <c r="G809" s="63"/>
      <c r="H809" s="63"/>
      <c r="I809" s="63"/>
      <c r="J809" s="63"/>
      <c r="AC809" s="64"/>
      <c r="AD809" s="65"/>
      <c r="AE809" s="65"/>
      <c r="AF809" s="65"/>
      <c r="AG809" s="2"/>
      <c r="AH809" s="1"/>
      <c r="AI809" s="27"/>
      <c r="AJ809" s="2"/>
    </row>
    <row r="810" spans="1:36" ht="12.75" customHeight="1" x14ac:dyDescent="0.25">
      <c r="A810" s="24"/>
      <c r="B810" s="1"/>
      <c r="C810" s="1"/>
      <c r="D810" s="63"/>
      <c r="E810" s="63"/>
      <c r="F810" s="63"/>
      <c r="G810" s="63"/>
      <c r="H810" s="63"/>
      <c r="I810" s="63"/>
      <c r="J810" s="63"/>
      <c r="AC810" s="64"/>
      <c r="AD810" s="65"/>
      <c r="AE810" s="65"/>
      <c r="AF810" s="65"/>
      <c r="AG810" s="2"/>
      <c r="AH810" s="1"/>
      <c r="AI810" s="27"/>
      <c r="AJ810" s="2"/>
    </row>
    <row r="811" spans="1:36" ht="26.25" x14ac:dyDescent="0.4">
      <c r="A811" s="94"/>
      <c r="B811" s="161" t="s">
        <v>68</v>
      </c>
      <c r="C811" s="162"/>
      <c r="D811" s="162"/>
      <c r="E811" s="162"/>
      <c r="F811" s="162"/>
      <c r="G811" s="162"/>
      <c r="H811" s="162"/>
      <c r="I811" s="162"/>
      <c r="J811" s="162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103" t="s">
        <v>115</v>
      </c>
      <c r="AC811" s="2"/>
      <c r="AD811" s="2"/>
      <c r="AE811" s="1"/>
      <c r="AF811" s="2"/>
      <c r="AG811" s="1"/>
      <c r="AH811" s="1"/>
      <c r="AI811" s="1"/>
      <c r="AJ811" s="94"/>
    </row>
    <row r="812" spans="1:36" ht="20.25" x14ac:dyDescent="0.2">
      <c r="A812" s="163" t="s">
        <v>9</v>
      </c>
      <c r="B812" s="164" t="s">
        <v>69</v>
      </c>
      <c r="C812" s="165"/>
      <c r="D812" s="165"/>
      <c r="E812" s="165"/>
      <c r="F812" s="165"/>
      <c r="G812" s="165"/>
      <c r="H812" s="165"/>
      <c r="I812" s="165"/>
      <c r="J812" s="166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167" t="s">
        <v>10</v>
      </c>
      <c r="AC812" s="159" t="s">
        <v>2</v>
      </c>
      <c r="AD812" s="159" t="s">
        <v>3</v>
      </c>
      <c r="AE812" s="169" t="s">
        <v>4</v>
      </c>
      <c r="AF812" s="159" t="s">
        <v>5</v>
      </c>
      <c r="AG812" s="157" t="s">
        <v>6</v>
      </c>
      <c r="AH812" s="157" t="s">
        <v>7</v>
      </c>
      <c r="AI812" s="159" t="s">
        <v>8</v>
      </c>
      <c r="AJ812" s="94"/>
    </row>
    <row r="813" spans="1:36" ht="15.75" x14ac:dyDescent="0.25">
      <c r="A813" s="158"/>
      <c r="B813" s="39" t="s">
        <v>70</v>
      </c>
      <c r="C813" s="39" t="s">
        <v>71</v>
      </c>
      <c r="D813" s="39" t="s">
        <v>72</v>
      </c>
      <c r="E813" s="39" t="s">
        <v>73</v>
      </c>
      <c r="F813" s="39" t="s">
        <v>74</v>
      </c>
      <c r="G813" s="39" t="s">
        <v>75</v>
      </c>
      <c r="H813" s="39" t="s">
        <v>76</v>
      </c>
      <c r="I813" s="39" t="s">
        <v>77</v>
      </c>
      <c r="J813" s="39" t="s">
        <v>78</v>
      </c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168"/>
      <c r="AC813" s="158"/>
      <c r="AD813" s="158"/>
      <c r="AE813" s="158"/>
      <c r="AF813" s="158"/>
      <c r="AG813" s="158"/>
      <c r="AH813" s="158"/>
      <c r="AI813" s="158"/>
      <c r="AJ813" s="94"/>
    </row>
    <row r="814" spans="1:36" ht="15.75" customHeight="1" x14ac:dyDescent="0.25">
      <c r="A814" s="39">
        <v>2401</v>
      </c>
      <c r="B814" s="40">
        <v>13</v>
      </c>
      <c r="C814" s="40"/>
      <c r="D814" s="40"/>
      <c r="E814" s="40"/>
      <c r="F814" s="40"/>
      <c r="G814" s="40"/>
      <c r="H814" s="40"/>
      <c r="I814" s="40"/>
      <c r="J814" s="40"/>
      <c r="K814" s="139"/>
      <c r="L814" s="139"/>
      <c r="M814" s="139"/>
      <c r="N814" s="139"/>
      <c r="O814" s="139"/>
      <c r="P814" s="139"/>
      <c r="Q814" s="139"/>
      <c r="R814" s="139"/>
      <c r="S814" s="139"/>
      <c r="T814" s="139"/>
      <c r="U814" s="139"/>
      <c r="V814" s="139"/>
      <c r="W814" s="139"/>
      <c r="X814" s="139"/>
      <c r="Y814" s="139"/>
      <c r="Z814" s="139"/>
      <c r="AA814" s="139"/>
      <c r="AB814" s="62"/>
      <c r="AC814" s="106"/>
      <c r="AD814" s="107"/>
      <c r="AE814" s="108"/>
      <c r="AF814" s="115"/>
      <c r="AG814" s="41">
        <f>B814</f>
        <v>13</v>
      </c>
      <c r="AH814" s="116"/>
      <c r="AI814" s="115"/>
      <c r="AJ814" s="94"/>
    </row>
    <row r="815" spans="1:36" ht="15.75" customHeight="1" x14ac:dyDescent="0.25">
      <c r="A815" s="39">
        <v>2402</v>
      </c>
      <c r="B815" s="40"/>
      <c r="C815" s="40">
        <v>11</v>
      </c>
      <c r="D815" s="40"/>
      <c r="E815" s="40"/>
      <c r="F815" s="40"/>
      <c r="G815" s="40"/>
      <c r="H815" s="40"/>
      <c r="I815" s="40"/>
      <c r="J815" s="40"/>
      <c r="K815" s="139"/>
      <c r="L815" s="139"/>
      <c r="M815" s="139"/>
      <c r="N815" s="139"/>
      <c r="O815" s="139"/>
      <c r="P815" s="139"/>
      <c r="Q815" s="139"/>
      <c r="R815" s="139"/>
      <c r="S815" s="139"/>
      <c r="T815" s="139"/>
      <c r="U815" s="139"/>
      <c r="V815" s="139"/>
      <c r="W815" s="139"/>
      <c r="X815" s="139"/>
      <c r="Y815" s="139"/>
      <c r="Z815" s="139"/>
      <c r="AA815" s="139"/>
      <c r="AB815" s="62"/>
      <c r="AC815" s="109"/>
      <c r="AD815" s="46"/>
      <c r="AE815" s="110"/>
      <c r="AF815" s="42">
        <f>IF(C815=0,"",C815/B814)</f>
        <v>0.84615384615384615</v>
      </c>
      <c r="AG815" s="43">
        <v>11</v>
      </c>
      <c r="AH815" s="117">
        <f t="shared" ref="AH815:AH822" si="80">IF(AG815=0,"",AG815/AG814)</f>
        <v>0.84615384615384615</v>
      </c>
      <c r="AI815" s="117">
        <f t="shared" ref="AI815:AI822" si="81">IF(AG815=0,"",100%-AH815)</f>
        <v>0.15384615384615385</v>
      </c>
      <c r="AJ815" s="94"/>
    </row>
    <row r="816" spans="1:36" ht="15.75" customHeight="1" x14ac:dyDescent="0.25">
      <c r="A816" s="39">
        <v>2501</v>
      </c>
      <c r="B816" s="40"/>
      <c r="C816" s="40"/>
      <c r="D816" s="40">
        <v>9</v>
      </c>
      <c r="E816" s="40"/>
      <c r="F816" s="40"/>
      <c r="G816" s="40"/>
      <c r="H816" s="40"/>
      <c r="I816" s="40"/>
      <c r="J816" s="40"/>
      <c r="K816" s="139"/>
      <c r="L816" s="139"/>
      <c r="M816" s="139"/>
      <c r="N816" s="139"/>
      <c r="O816" s="139"/>
      <c r="P816" s="139"/>
      <c r="Q816" s="139"/>
      <c r="R816" s="139"/>
      <c r="S816" s="139"/>
      <c r="T816" s="139"/>
      <c r="U816" s="139"/>
      <c r="V816" s="139"/>
      <c r="W816" s="139"/>
      <c r="X816" s="139"/>
      <c r="Y816" s="139"/>
      <c r="Z816" s="139"/>
      <c r="AA816" s="139"/>
      <c r="AB816" s="62"/>
      <c r="AC816" s="109"/>
      <c r="AD816" s="46"/>
      <c r="AE816" s="110"/>
      <c r="AF816" s="42">
        <f>IF(D816=0,"",D816/C815)</f>
        <v>0.81818181818181823</v>
      </c>
      <c r="AG816" s="43">
        <v>10</v>
      </c>
      <c r="AH816" s="117">
        <f t="shared" si="80"/>
        <v>0.90909090909090906</v>
      </c>
      <c r="AI816" s="117">
        <f t="shared" si="81"/>
        <v>9.0909090909090939E-2</v>
      </c>
      <c r="AJ816" s="92">
        <f>AG816/AG814</f>
        <v>0.76923076923076927</v>
      </c>
    </row>
    <row r="817" spans="1:36" ht="15.75" customHeight="1" x14ac:dyDescent="0.25">
      <c r="A817" s="39">
        <v>2502</v>
      </c>
      <c r="B817" s="40"/>
      <c r="C817" s="40"/>
      <c r="D817" s="40"/>
      <c r="E817" s="40">
        <v>9</v>
      </c>
      <c r="F817" s="40"/>
      <c r="G817" s="40"/>
      <c r="H817" s="40"/>
      <c r="I817" s="40"/>
      <c r="J817" s="40"/>
      <c r="K817" s="139"/>
      <c r="L817" s="139"/>
      <c r="M817" s="139"/>
      <c r="N817" s="139"/>
      <c r="O817" s="139"/>
      <c r="P817" s="139"/>
      <c r="Q817" s="139"/>
      <c r="R817" s="139"/>
      <c r="S817" s="139"/>
      <c r="T817" s="139"/>
      <c r="U817" s="139"/>
      <c r="V817" s="139"/>
      <c r="W817" s="139"/>
      <c r="X817" s="139"/>
      <c r="Y817" s="139"/>
      <c r="Z817" s="139"/>
      <c r="AA817" s="139"/>
      <c r="AB817" s="62"/>
      <c r="AC817" s="109"/>
      <c r="AD817" s="46"/>
      <c r="AE817" s="110"/>
      <c r="AF817" s="42">
        <f>IF(E817=0,"",E817/D816)</f>
        <v>1</v>
      </c>
      <c r="AG817" s="43">
        <v>10</v>
      </c>
      <c r="AH817" s="117">
        <f t="shared" si="80"/>
        <v>1</v>
      </c>
      <c r="AI817" s="117">
        <f t="shared" si="81"/>
        <v>0</v>
      </c>
      <c r="AJ817" s="94"/>
    </row>
    <row r="818" spans="1:36" ht="15.75" customHeight="1" x14ac:dyDescent="0.25">
      <c r="A818" s="39">
        <v>2601</v>
      </c>
      <c r="B818" s="40"/>
      <c r="C818" s="40"/>
      <c r="D818" s="40"/>
      <c r="E818" s="40"/>
      <c r="F818" s="40"/>
      <c r="G818" s="40"/>
      <c r="H818" s="40"/>
      <c r="I818" s="40"/>
      <c r="J818" s="40"/>
      <c r="K818" s="139"/>
      <c r="L818" s="139"/>
      <c r="M818" s="139"/>
      <c r="N818" s="139"/>
      <c r="O818" s="139"/>
      <c r="P818" s="139"/>
      <c r="Q818" s="139"/>
      <c r="R818" s="139"/>
      <c r="S818" s="139"/>
      <c r="T818" s="139"/>
      <c r="U818" s="139"/>
      <c r="V818" s="139"/>
      <c r="W818" s="139"/>
      <c r="X818" s="139"/>
      <c r="Y818" s="139"/>
      <c r="Z818" s="139"/>
      <c r="AA818" s="139"/>
      <c r="AB818" s="62"/>
      <c r="AC818" s="109"/>
      <c r="AD818" s="46"/>
      <c r="AE818" s="110"/>
      <c r="AF818" s="42" t="str">
        <f>IF(F818=0,"",F818/E817)</f>
        <v/>
      </c>
      <c r="AG818" s="43"/>
      <c r="AH818" s="117" t="str">
        <f t="shared" si="80"/>
        <v/>
      </c>
      <c r="AI818" s="117" t="str">
        <f t="shared" si="81"/>
        <v/>
      </c>
      <c r="AJ818" s="94"/>
    </row>
    <row r="819" spans="1:36" ht="15.75" customHeight="1" x14ac:dyDescent="0.25">
      <c r="A819" s="39">
        <v>2602</v>
      </c>
      <c r="B819" s="40"/>
      <c r="C819" s="40"/>
      <c r="D819" s="40"/>
      <c r="E819" s="40"/>
      <c r="F819" s="40"/>
      <c r="G819" s="40"/>
      <c r="H819" s="40"/>
      <c r="I819" s="40"/>
      <c r="J819" s="40"/>
      <c r="K819" s="139"/>
      <c r="L819" s="139"/>
      <c r="M819" s="139"/>
      <c r="N819" s="139"/>
      <c r="O819" s="139"/>
      <c r="P819" s="139"/>
      <c r="Q819" s="139"/>
      <c r="R819" s="139"/>
      <c r="S819" s="139"/>
      <c r="T819" s="139"/>
      <c r="U819" s="139"/>
      <c r="V819" s="139"/>
      <c r="W819" s="139"/>
      <c r="X819" s="139"/>
      <c r="Y819" s="139"/>
      <c r="Z819" s="139"/>
      <c r="AA819" s="139"/>
      <c r="AB819" s="62"/>
      <c r="AC819" s="109"/>
      <c r="AD819" s="46"/>
      <c r="AE819" s="110"/>
      <c r="AF819" s="42" t="str">
        <f>IF(G819=0,"",G819/F818)</f>
        <v/>
      </c>
      <c r="AG819" s="43"/>
      <c r="AH819" s="117" t="str">
        <f t="shared" si="80"/>
        <v/>
      </c>
      <c r="AI819" s="117" t="str">
        <f t="shared" si="81"/>
        <v/>
      </c>
      <c r="AJ819" s="94"/>
    </row>
    <row r="820" spans="1:36" ht="15.75" customHeight="1" x14ac:dyDescent="0.25">
      <c r="A820" s="39">
        <v>2701</v>
      </c>
      <c r="B820" s="40"/>
      <c r="C820" s="40"/>
      <c r="D820" s="40"/>
      <c r="E820" s="40"/>
      <c r="F820" s="40"/>
      <c r="G820" s="40"/>
      <c r="H820" s="40"/>
      <c r="I820" s="40"/>
      <c r="J820" s="40"/>
      <c r="K820" s="139"/>
      <c r="L820" s="139"/>
      <c r="M820" s="139"/>
      <c r="N820" s="139"/>
      <c r="O820" s="139"/>
      <c r="P820" s="139"/>
      <c r="Q820" s="139"/>
      <c r="R820" s="139"/>
      <c r="S820" s="139"/>
      <c r="T820" s="139"/>
      <c r="U820" s="139"/>
      <c r="V820" s="139"/>
      <c r="W820" s="139"/>
      <c r="X820" s="139"/>
      <c r="Y820" s="139"/>
      <c r="Z820" s="139"/>
      <c r="AA820" s="139"/>
      <c r="AB820" s="62"/>
      <c r="AC820" s="109"/>
      <c r="AD820" s="46"/>
      <c r="AE820" s="110"/>
      <c r="AF820" s="42" t="str">
        <f>IF(H820=0,"",H820/G819)</f>
        <v/>
      </c>
      <c r="AG820" s="43"/>
      <c r="AH820" s="117" t="str">
        <f t="shared" si="80"/>
        <v/>
      </c>
      <c r="AI820" s="117" t="str">
        <f t="shared" si="81"/>
        <v/>
      </c>
      <c r="AJ820" s="94"/>
    </row>
    <row r="821" spans="1:36" ht="15.75" customHeight="1" x14ac:dyDescent="0.25">
      <c r="A821" s="39">
        <v>2702</v>
      </c>
      <c r="B821" s="40"/>
      <c r="C821" s="40"/>
      <c r="D821" s="40"/>
      <c r="E821" s="40"/>
      <c r="F821" s="40"/>
      <c r="G821" s="40"/>
      <c r="H821" s="40"/>
      <c r="I821" s="40"/>
      <c r="J821" s="40"/>
      <c r="K821" s="139"/>
      <c r="L821" s="139"/>
      <c r="M821" s="139"/>
      <c r="N821" s="139"/>
      <c r="O821" s="139"/>
      <c r="P821" s="139"/>
      <c r="Q821" s="139"/>
      <c r="R821" s="139"/>
      <c r="S821" s="139"/>
      <c r="T821" s="139"/>
      <c r="U821" s="139"/>
      <c r="V821" s="139"/>
      <c r="W821" s="139"/>
      <c r="X821" s="139"/>
      <c r="Y821" s="139"/>
      <c r="Z821" s="139"/>
      <c r="AA821" s="139"/>
      <c r="AB821" s="62"/>
      <c r="AC821" s="109"/>
      <c r="AD821" s="46"/>
      <c r="AE821" s="110"/>
      <c r="AF821" s="42" t="str">
        <f>IF(I821=0,"",I821/H820)</f>
        <v/>
      </c>
      <c r="AG821" s="43"/>
      <c r="AH821" s="117" t="str">
        <f t="shared" si="80"/>
        <v/>
      </c>
      <c r="AI821" s="117" t="str">
        <f t="shared" si="81"/>
        <v/>
      </c>
      <c r="AJ821" s="94"/>
    </row>
    <row r="822" spans="1:36" ht="15.75" customHeight="1" x14ac:dyDescent="0.25">
      <c r="A822" s="39">
        <v>2801</v>
      </c>
      <c r="B822" s="40"/>
      <c r="C822" s="40"/>
      <c r="D822" s="40"/>
      <c r="E822" s="40"/>
      <c r="F822" s="40"/>
      <c r="G822" s="40"/>
      <c r="H822" s="40"/>
      <c r="I822" s="40"/>
      <c r="J822" s="40"/>
      <c r="K822" s="139"/>
      <c r="L822" s="139"/>
      <c r="M822" s="139"/>
      <c r="N822" s="139"/>
      <c r="O822" s="139"/>
      <c r="P822" s="139"/>
      <c r="Q822" s="139"/>
      <c r="R822" s="139"/>
      <c r="S822" s="139"/>
      <c r="T822" s="139"/>
      <c r="U822" s="139"/>
      <c r="V822" s="139"/>
      <c r="W822" s="139"/>
      <c r="X822" s="139"/>
      <c r="Y822" s="139"/>
      <c r="Z822" s="139"/>
      <c r="AA822" s="139"/>
      <c r="AB822" s="62"/>
      <c r="AC822" s="109"/>
      <c r="AD822" s="46"/>
      <c r="AE822" s="110"/>
      <c r="AF822" s="45" t="str">
        <f>IF(J822=0,"",J822/I821)</f>
        <v/>
      </c>
      <c r="AG822" s="43"/>
      <c r="AH822" s="45" t="str">
        <f t="shared" si="80"/>
        <v/>
      </c>
      <c r="AI822" s="45" t="str">
        <f t="shared" si="81"/>
        <v/>
      </c>
      <c r="AJ822" s="94"/>
    </row>
    <row r="823" spans="1:36" ht="15.75" customHeight="1" x14ac:dyDescent="0.25">
      <c r="A823" s="39">
        <v>2802</v>
      </c>
      <c r="B823" s="40"/>
      <c r="C823" s="40"/>
      <c r="D823" s="40"/>
      <c r="E823" s="40"/>
      <c r="F823" s="40"/>
      <c r="G823" s="40"/>
      <c r="H823" s="40"/>
      <c r="I823" s="40"/>
      <c r="J823" s="40"/>
      <c r="K823" s="139"/>
      <c r="L823" s="139"/>
      <c r="M823" s="139"/>
      <c r="N823" s="139"/>
      <c r="O823" s="139"/>
      <c r="P823" s="139"/>
      <c r="Q823" s="139"/>
      <c r="R823" s="139"/>
      <c r="S823" s="139"/>
      <c r="T823" s="139"/>
      <c r="U823" s="139"/>
      <c r="V823" s="139"/>
      <c r="W823" s="139"/>
      <c r="X823" s="139"/>
      <c r="Y823" s="139"/>
      <c r="Z823" s="139"/>
      <c r="AA823" s="139"/>
      <c r="AB823" s="62"/>
      <c r="AC823" s="109"/>
      <c r="AD823" s="46"/>
      <c r="AE823" s="111"/>
      <c r="AF823" s="46"/>
      <c r="AG823" s="43"/>
      <c r="AH823" s="46"/>
      <c r="AI823" s="118"/>
      <c r="AJ823" s="94"/>
    </row>
    <row r="824" spans="1:36" ht="15.75" customHeight="1" x14ac:dyDescent="0.25">
      <c r="A824" s="39">
        <v>2901</v>
      </c>
      <c r="B824" s="40"/>
      <c r="C824" s="40"/>
      <c r="D824" s="40"/>
      <c r="E824" s="40"/>
      <c r="F824" s="40"/>
      <c r="G824" s="40"/>
      <c r="H824" s="40"/>
      <c r="I824" s="40"/>
      <c r="J824" s="40"/>
      <c r="K824" s="139"/>
      <c r="L824" s="139"/>
      <c r="M824" s="139"/>
      <c r="N824" s="139"/>
      <c r="O824" s="139"/>
      <c r="P824" s="139"/>
      <c r="Q824" s="139"/>
      <c r="R824" s="139"/>
      <c r="S824" s="139"/>
      <c r="T824" s="139"/>
      <c r="U824" s="139"/>
      <c r="V824" s="139"/>
      <c r="W824" s="139"/>
      <c r="X824" s="139"/>
      <c r="Y824" s="139"/>
      <c r="Z824" s="139"/>
      <c r="AA824" s="139"/>
      <c r="AB824" s="62"/>
      <c r="AC824" s="109"/>
      <c r="AD824" s="46"/>
      <c r="AE824" s="111"/>
      <c r="AF824" s="119"/>
      <c r="AG824" s="47"/>
      <c r="AH824" s="120"/>
      <c r="AI824" s="119"/>
      <c r="AJ824" s="94"/>
    </row>
    <row r="825" spans="1:36" ht="15.75" customHeight="1" x14ac:dyDescent="0.25">
      <c r="A825" s="39">
        <v>2902</v>
      </c>
      <c r="B825" s="40"/>
      <c r="C825" s="40"/>
      <c r="D825" s="40"/>
      <c r="E825" s="40"/>
      <c r="F825" s="40"/>
      <c r="G825" s="40"/>
      <c r="H825" s="40"/>
      <c r="I825" s="40"/>
      <c r="J825" s="40"/>
      <c r="K825" s="139"/>
      <c r="L825" s="139"/>
      <c r="M825" s="139"/>
      <c r="N825" s="139"/>
      <c r="O825" s="139"/>
      <c r="P825" s="139"/>
      <c r="Q825" s="139"/>
      <c r="R825" s="139"/>
      <c r="S825" s="139"/>
      <c r="T825" s="139"/>
      <c r="U825" s="139"/>
      <c r="V825" s="139"/>
      <c r="W825" s="139"/>
      <c r="X825" s="139"/>
      <c r="Y825" s="139"/>
      <c r="Z825" s="139"/>
      <c r="AA825" s="139"/>
      <c r="AB825" s="62"/>
      <c r="AC825" s="109"/>
      <c r="AD825" s="46"/>
      <c r="AE825" s="111"/>
      <c r="AF825" s="119"/>
      <c r="AG825" s="47"/>
      <c r="AH825" s="120"/>
      <c r="AI825" s="119"/>
      <c r="AJ825" s="94"/>
    </row>
    <row r="826" spans="1:36" ht="15.75" customHeight="1" x14ac:dyDescent="0.25">
      <c r="A826" s="39">
        <v>3001</v>
      </c>
      <c r="B826" s="40"/>
      <c r="C826" s="40"/>
      <c r="D826" s="40"/>
      <c r="E826" s="40"/>
      <c r="F826" s="40"/>
      <c r="G826" s="40"/>
      <c r="H826" s="40"/>
      <c r="I826" s="40"/>
      <c r="J826" s="40"/>
      <c r="K826" s="139"/>
      <c r="L826" s="139"/>
      <c r="M826" s="139"/>
      <c r="N826" s="139"/>
      <c r="O826" s="139"/>
      <c r="P826" s="139"/>
      <c r="Q826" s="139"/>
      <c r="R826" s="139"/>
      <c r="S826" s="139"/>
      <c r="T826" s="139"/>
      <c r="U826" s="139"/>
      <c r="V826" s="139"/>
      <c r="W826" s="139"/>
      <c r="X826" s="139"/>
      <c r="Y826" s="139"/>
      <c r="Z826" s="139"/>
      <c r="AA826" s="139"/>
      <c r="AB826" s="62"/>
      <c r="AC826" s="109"/>
      <c r="AD826" s="46"/>
      <c r="AE826" s="111"/>
      <c r="AF826" s="46"/>
      <c r="AG826" s="111"/>
      <c r="AH826" s="121"/>
      <c r="AI826" s="119"/>
      <c r="AJ826" s="94"/>
    </row>
    <row r="827" spans="1:36" ht="15.75" customHeight="1" x14ac:dyDescent="0.25">
      <c r="A827" s="39">
        <v>3002</v>
      </c>
      <c r="B827" s="40"/>
      <c r="C827" s="40"/>
      <c r="D827" s="40"/>
      <c r="E827" s="40"/>
      <c r="F827" s="40"/>
      <c r="G827" s="40"/>
      <c r="H827" s="40"/>
      <c r="I827" s="40"/>
      <c r="J827" s="40"/>
      <c r="K827" s="139"/>
      <c r="L827" s="139"/>
      <c r="M827" s="139"/>
      <c r="N827" s="139"/>
      <c r="O827" s="139"/>
      <c r="P827" s="139"/>
      <c r="Q827" s="139"/>
      <c r="R827" s="139"/>
      <c r="S827" s="139"/>
      <c r="T827" s="139"/>
      <c r="U827" s="139"/>
      <c r="V827" s="139"/>
      <c r="W827" s="139"/>
      <c r="X827" s="139"/>
      <c r="Y827" s="139"/>
      <c r="Z827" s="139"/>
      <c r="AA827" s="139"/>
      <c r="AB827" s="62"/>
      <c r="AC827" s="109"/>
      <c r="AD827" s="46"/>
      <c r="AE827" s="111"/>
      <c r="AF827" s="122" t="s">
        <v>53</v>
      </c>
      <c r="AG827" s="123"/>
      <c r="AH827" s="124" t="str">
        <f>IF(SUM(AB820:AB824)=0,"",SUM(AB820:AB824))</f>
        <v/>
      </c>
      <c r="AI827" s="125" t="s">
        <v>10</v>
      </c>
      <c r="AJ827" s="94"/>
    </row>
    <row r="828" spans="1:36" ht="15.75" customHeight="1" x14ac:dyDescent="0.25">
      <c r="A828" s="39">
        <v>3101</v>
      </c>
      <c r="B828" s="40"/>
      <c r="C828" s="40"/>
      <c r="D828" s="40"/>
      <c r="E828" s="40"/>
      <c r="F828" s="40"/>
      <c r="G828" s="40"/>
      <c r="H828" s="40"/>
      <c r="I828" s="40"/>
      <c r="J828" s="40"/>
      <c r="K828" s="139"/>
      <c r="L828" s="139"/>
      <c r="M828" s="139"/>
      <c r="N828" s="139"/>
      <c r="O828" s="139"/>
      <c r="P828" s="139"/>
      <c r="Q828" s="139"/>
      <c r="R828" s="139"/>
      <c r="S828" s="139"/>
      <c r="T828" s="139"/>
      <c r="U828" s="139"/>
      <c r="V828" s="139"/>
      <c r="W828" s="139"/>
      <c r="X828" s="139"/>
      <c r="Y828" s="139"/>
      <c r="Z828" s="139"/>
      <c r="AA828" s="139"/>
      <c r="AB828" s="62"/>
      <c r="AC828" s="109"/>
      <c r="AD828" s="46"/>
      <c r="AE828" s="111"/>
      <c r="AF828" s="126" t="s">
        <v>54</v>
      </c>
      <c r="AG828" s="53" t="str">
        <f>IF(AG827/B814=0,"",AG827/B814)</f>
        <v/>
      </c>
      <c r="AH828" s="127" t="e">
        <f>IF(AG827/AH827=0,"",AG827/AH827)</f>
        <v>#VALUE!</v>
      </c>
      <c r="AI828" s="128" t="s">
        <v>55</v>
      </c>
      <c r="AJ828" s="94"/>
    </row>
    <row r="829" spans="1:36" ht="15.75" customHeight="1" x14ac:dyDescent="0.25">
      <c r="A829" s="39">
        <v>3102</v>
      </c>
      <c r="B829" s="40"/>
      <c r="C829" s="40"/>
      <c r="D829" s="40"/>
      <c r="E829" s="40"/>
      <c r="F829" s="40"/>
      <c r="G829" s="40"/>
      <c r="H829" s="40"/>
      <c r="I829" s="40"/>
      <c r="J829" s="40"/>
      <c r="K829" s="139"/>
      <c r="L829" s="139"/>
      <c r="M829" s="139"/>
      <c r="N829" s="139"/>
      <c r="O829" s="139"/>
      <c r="P829" s="139"/>
      <c r="Q829" s="139"/>
      <c r="R829" s="139"/>
      <c r="S829" s="139"/>
      <c r="T829" s="139"/>
      <c r="U829" s="139"/>
      <c r="V829" s="139"/>
      <c r="W829" s="139"/>
      <c r="X829" s="139"/>
      <c r="Y829" s="139"/>
      <c r="Z829" s="139"/>
      <c r="AA829" s="139"/>
      <c r="AB829" s="62"/>
      <c r="AC829" s="112"/>
      <c r="AD829" s="113"/>
      <c r="AE829" s="114"/>
      <c r="AF829" s="83"/>
      <c r="AG829" s="129"/>
      <c r="AH829" s="129"/>
      <c r="AI829" s="130"/>
      <c r="AJ829" s="94"/>
    </row>
    <row r="830" spans="1:36" ht="18" customHeight="1" x14ac:dyDescent="0.25">
      <c r="A830" s="24"/>
      <c r="B830" s="160" t="s">
        <v>79</v>
      </c>
      <c r="C830" s="160"/>
      <c r="D830" s="160"/>
      <c r="E830" s="160"/>
      <c r="F830" s="160"/>
      <c r="G830" s="160"/>
      <c r="H830" s="160"/>
      <c r="I830" s="160"/>
      <c r="J830" s="160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59">
        <f>SUM(AB814:AB826)</f>
        <v>0</v>
      </c>
      <c r="AC830" s="60" t="str">
        <f>IF(AB822=0,"",AB822/B814)</f>
        <v/>
      </c>
      <c r="AD830" s="60" t="str">
        <f>IF(AB830=0,"",AB830/B814)</f>
        <v/>
      </c>
      <c r="AE830" s="60" t="str">
        <f>IF(AB822=0,"",AD830-AC830)</f>
        <v/>
      </c>
      <c r="AF830" s="2"/>
      <c r="AG830" s="1"/>
      <c r="AH830" s="27"/>
      <c r="AI830" s="2"/>
      <c r="AJ830" s="94"/>
    </row>
    <row r="831" spans="1:36" ht="12.75" customHeight="1" x14ac:dyDescent="0.25">
      <c r="A831" s="24"/>
      <c r="B831" s="1"/>
      <c r="C831" s="1"/>
      <c r="D831" s="63"/>
      <c r="E831" s="63"/>
      <c r="F831" s="63"/>
      <c r="G831" s="63"/>
      <c r="H831" s="63"/>
      <c r="I831" s="63"/>
      <c r="J831" s="63"/>
      <c r="AC831" s="64"/>
      <c r="AD831" s="65"/>
      <c r="AE831" s="65"/>
      <c r="AF831" s="65"/>
      <c r="AG831" s="2"/>
      <c r="AH831" s="1"/>
      <c r="AI831" s="27"/>
      <c r="AJ831" s="2"/>
    </row>
    <row r="832" spans="1:36" ht="12.75" customHeight="1" x14ac:dyDescent="0.25">
      <c r="A832" s="24"/>
      <c r="B832" s="1"/>
      <c r="C832" s="1"/>
      <c r="D832" s="63"/>
      <c r="E832" s="63"/>
      <c r="F832" s="63"/>
      <c r="G832" s="63"/>
      <c r="H832" s="63"/>
      <c r="I832" s="63"/>
      <c r="J832" s="63"/>
      <c r="AC832" s="64"/>
      <c r="AD832" s="65"/>
      <c r="AE832" s="65"/>
      <c r="AF832" s="65"/>
      <c r="AG832" s="2"/>
      <c r="AH832" s="1"/>
      <c r="AI832" s="27"/>
      <c r="AJ832" s="2"/>
    </row>
    <row r="833" spans="1:36" ht="26.25" x14ac:dyDescent="0.4">
      <c r="A833" s="95"/>
      <c r="B833" s="161" t="s">
        <v>68</v>
      </c>
      <c r="C833" s="162"/>
      <c r="D833" s="162"/>
      <c r="E833" s="162"/>
      <c r="F833" s="162"/>
      <c r="G833" s="162"/>
      <c r="H833" s="162"/>
      <c r="I833" s="162"/>
      <c r="J833" s="162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  <c r="AA833" s="95"/>
      <c r="AB833" s="103" t="s">
        <v>106</v>
      </c>
      <c r="AC833" s="2"/>
      <c r="AD833" s="2"/>
      <c r="AE833" s="1"/>
      <c r="AF833" s="2"/>
      <c r="AG833" s="1"/>
      <c r="AH833" s="1"/>
      <c r="AI833" s="1"/>
      <c r="AJ833" s="95"/>
    </row>
    <row r="834" spans="1:36" ht="20.25" x14ac:dyDescent="0.2">
      <c r="A834" s="163" t="s">
        <v>9</v>
      </c>
      <c r="B834" s="164" t="s">
        <v>69</v>
      </c>
      <c r="C834" s="165"/>
      <c r="D834" s="165"/>
      <c r="E834" s="165"/>
      <c r="F834" s="165"/>
      <c r="G834" s="165"/>
      <c r="H834" s="165"/>
      <c r="I834" s="165"/>
      <c r="J834" s="166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  <c r="AA834" s="95"/>
      <c r="AB834" s="167" t="s">
        <v>10</v>
      </c>
      <c r="AC834" s="159" t="s">
        <v>2</v>
      </c>
      <c r="AD834" s="159" t="s">
        <v>3</v>
      </c>
      <c r="AE834" s="169" t="s">
        <v>4</v>
      </c>
      <c r="AF834" s="159" t="s">
        <v>5</v>
      </c>
      <c r="AG834" s="157" t="s">
        <v>6</v>
      </c>
      <c r="AH834" s="157" t="s">
        <v>7</v>
      </c>
      <c r="AI834" s="159" t="s">
        <v>8</v>
      </c>
      <c r="AJ834" s="95"/>
    </row>
    <row r="835" spans="1:36" ht="15.75" x14ac:dyDescent="0.25">
      <c r="A835" s="158"/>
      <c r="B835" s="39" t="s">
        <v>70</v>
      </c>
      <c r="C835" s="39" t="s">
        <v>71</v>
      </c>
      <c r="D835" s="39" t="s">
        <v>72</v>
      </c>
      <c r="E835" s="39" t="s">
        <v>73</v>
      </c>
      <c r="F835" s="39" t="s">
        <v>74</v>
      </c>
      <c r="G835" s="39" t="s">
        <v>75</v>
      </c>
      <c r="H835" s="39" t="s">
        <v>76</v>
      </c>
      <c r="I835" s="39" t="s">
        <v>77</v>
      </c>
      <c r="J835" s="39" t="s">
        <v>78</v>
      </c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  <c r="AA835" s="95"/>
      <c r="AB835" s="168"/>
      <c r="AC835" s="158"/>
      <c r="AD835" s="158"/>
      <c r="AE835" s="158"/>
      <c r="AF835" s="158"/>
      <c r="AG835" s="158"/>
      <c r="AH835" s="158"/>
      <c r="AI835" s="158"/>
      <c r="AJ835" s="95"/>
    </row>
    <row r="836" spans="1:36" ht="15.75" customHeight="1" x14ac:dyDescent="0.25">
      <c r="A836" s="39">
        <v>2402</v>
      </c>
      <c r="B836" s="40">
        <v>45</v>
      </c>
      <c r="C836" s="40"/>
      <c r="D836" s="40"/>
      <c r="E836" s="40"/>
      <c r="F836" s="40"/>
      <c r="G836" s="40"/>
      <c r="H836" s="40"/>
      <c r="I836" s="40"/>
      <c r="J836" s="40"/>
      <c r="K836" s="139"/>
      <c r="L836" s="139"/>
      <c r="M836" s="139"/>
      <c r="N836" s="139"/>
      <c r="O836" s="139"/>
      <c r="P836" s="139"/>
      <c r="Q836" s="139"/>
      <c r="R836" s="139"/>
      <c r="S836" s="139"/>
      <c r="T836" s="139"/>
      <c r="U836" s="139"/>
      <c r="V836" s="139"/>
      <c r="W836" s="139"/>
      <c r="X836" s="139"/>
      <c r="Y836" s="139"/>
      <c r="Z836" s="139"/>
      <c r="AA836" s="139"/>
      <c r="AB836" s="62"/>
      <c r="AC836" s="106"/>
      <c r="AD836" s="107"/>
      <c r="AE836" s="108"/>
      <c r="AF836" s="115"/>
      <c r="AG836" s="41">
        <f>B836</f>
        <v>45</v>
      </c>
      <c r="AH836" s="116"/>
      <c r="AI836" s="115"/>
      <c r="AJ836" s="95"/>
    </row>
    <row r="837" spans="1:36" ht="15.75" customHeight="1" x14ac:dyDescent="0.25">
      <c r="A837" s="39">
        <v>2501</v>
      </c>
      <c r="B837" s="40"/>
      <c r="C837" s="40">
        <v>35</v>
      </c>
      <c r="D837" s="40"/>
      <c r="E837" s="40"/>
      <c r="F837" s="40"/>
      <c r="G837" s="40"/>
      <c r="H837" s="40"/>
      <c r="I837" s="40"/>
      <c r="J837" s="40"/>
      <c r="K837" s="139"/>
      <c r="L837" s="139"/>
      <c r="M837" s="139"/>
      <c r="N837" s="139"/>
      <c r="O837" s="139"/>
      <c r="P837" s="139"/>
      <c r="Q837" s="139"/>
      <c r="R837" s="139"/>
      <c r="S837" s="139"/>
      <c r="T837" s="139"/>
      <c r="U837" s="139"/>
      <c r="V837" s="139"/>
      <c r="W837" s="139"/>
      <c r="X837" s="139"/>
      <c r="Y837" s="139"/>
      <c r="Z837" s="139"/>
      <c r="AA837" s="139"/>
      <c r="AB837" s="62"/>
      <c r="AC837" s="109"/>
      <c r="AD837" s="46"/>
      <c r="AE837" s="110"/>
      <c r="AF837" s="42">
        <f>IF(C837=0,"",C837/B836)</f>
        <v>0.77777777777777779</v>
      </c>
      <c r="AG837" s="43">
        <v>35</v>
      </c>
      <c r="AH837" s="117">
        <f t="shared" ref="AH837:AH844" si="82">IF(AG837=0,"",AG837/AG836)</f>
        <v>0.77777777777777779</v>
      </c>
      <c r="AI837" s="117">
        <f t="shared" ref="AI837:AI844" si="83">IF(AG837=0,"",100%-AH837)</f>
        <v>0.22222222222222221</v>
      </c>
      <c r="AJ837" s="95"/>
    </row>
    <row r="838" spans="1:36" ht="15.75" customHeight="1" x14ac:dyDescent="0.25">
      <c r="A838" s="39">
        <v>2502</v>
      </c>
      <c r="B838" s="40"/>
      <c r="C838" s="40"/>
      <c r="D838" s="40">
        <v>32</v>
      </c>
      <c r="E838" s="40"/>
      <c r="F838" s="40"/>
      <c r="G838" s="40"/>
      <c r="H838" s="40"/>
      <c r="I838" s="40"/>
      <c r="J838" s="40"/>
      <c r="K838" s="139"/>
      <c r="L838" s="139"/>
      <c r="M838" s="139"/>
      <c r="N838" s="139"/>
      <c r="O838" s="139"/>
      <c r="P838" s="139"/>
      <c r="Q838" s="139"/>
      <c r="R838" s="139"/>
      <c r="S838" s="139"/>
      <c r="T838" s="139"/>
      <c r="U838" s="139"/>
      <c r="V838" s="139"/>
      <c r="W838" s="139"/>
      <c r="X838" s="139"/>
      <c r="Y838" s="139"/>
      <c r="Z838" s="139"/>
      <c r="AA838" s="139"/>
      <c r="AB838" s="62"/>
      <c r="AC838" s="109"/>
      <c r="AD838" s="46"/>
      <c r="AE838" s="110"/>
      <c r="AF838" s="42">
        <f>IF(D838=0,"",D838/C837)</f>
        <v>0.91428571428571426</v>
      </c>
      <c r="AG838" s="43">
        <v>34</v>
      </c>
      <c r="AH838" s="117">
        <f t="shared" si="82"/>
        <v>0.97142857142857142</v>
      </c>
      <c r="AI838" s="117">
        <f t="shared" si="83"/>
        <v>2.8571428571428581E-2</v>
      </c>
      <c r="AJ838" s="92">
        <f>AG838/AG836</f>
        <v>0.75555555555555554</v>
      </c>
    </row>
    <row r="839" spans="1:36" ht="15.75" customHeight="1" x14ac:dyDescent="0.25">
      <c r="A839" s="39">
        <v>2601</v>
      </c>
      <c r="B839" s="40"/>
      <c r="C839" s="40"/>
      <c r="D839" s="40"/>
      <c r="E839" s="40"/>
      <c r="F839" s="40"/>
      <c r="G839" s="40"/>
      <c r="H839" s="40"/>
      <c r="I839" s="40"/>
      <c r="J839" s="40"/>
      <c r="K839" s="139"/>
      <c r="L839" s="139"/>
      <c r="M839" s="139"/>
      <c r="N839" s="139"/>
      <c r="O839" s="139"/>
      <c r="P839" s="139"/>
      <c r="Q839" s="139"/>
      <c r="R839" s="139"/>
      <c r="S839" s="139"/>
      <c r="T839" s="139"/>
      <c r="U839" s="139"/>
      <c r="V839" s="139"/>
      <c r="W839" s="139"/>
      <c r="X839" s="139"/>
      <c r="Y839" s="139"/>
      <c r="Z839" s="139"/>
      <c r="AA839" s="139"/>
      <c r="AB839" s="62"/>
      <c r="AC839" s="109"/>
      <c r="AD839" s="46"/>
      <c r="AE839" s="110"/>
      <c r="AF839" s="42" t="str">
        <f>IF(E839=0,"",E839/D838)</f>
        <v/>
      </c>
      <c r="AG839" s="43"/>
      <c r="AH839" s="117" t="str">
        <f t="shared" si="82"/>
        <v/>
      </c>
      <c r="AI839" s="117" t="str">
        <f t="shared" si="83"/>
        <v/>
      </c>
      <c r="AJ839" s="95"/>
    </row>
    <row r="840" spans="1:36" ht="15.75" customHeight="1" x14ac:dyDescent="0.25">
      <c r="A840" s="39">
        <v>2602</v>
      </c>
      <c r="B840" s="40"/>
      <c r="C840" s="40"/>
      <c r="D840" s="40"/>
      <c r="E840" s="40"/>
      <c r="F840" s="40"/>
      <c r="G840" s="40"/>
      <c r="H840" s="40"/>
      <c r="I840" s="40"/>
      <c r="J840" s="40"/>
      <c r="K840" s="139"/>
      <c r="L840" s="139"/>
      <c r="M840" s="139"/>
      <c r="N840" s="139"/>
      <c r="O840" s="139"/>
      <c r="P840" s="139"/>
      <c r="Q840" s="139"/>
      <c r="R840" s="139"/>
      <c r="S840" s="139"/>
      <c r="T840" s="139"/>
      <c r="U840" s="139"/>
      <c r="V840" s="139"/>
      <c r="W840" s="139"/>
      <c r="X840" s="139"/>
      <c r="Y840" s="139"/>
      <c r="Z840" s="139"/>
      <c r="AA840" s="139"/>
      <c r="AB840" s="62"/>
      <c r="AC840" s="109"/>
      <c r="AD840" s="46"/>
      <c r="AE840" s="110"/>
      <c r="AF840" s="42" t="str">
        <f>IF(F840=0,"",F840/E839)</f>
        <v/>
      </c>
      <c r="AG840" s="43"/>
      <c r="AH840" s="117" t="str">
        <f t="shared" si="82"/>
        <v/>
      </c>
      <c r="AI840" s="117" t="str">
        <f t="shared" si="83"/>
        <v/>
      </c>
      <c r="AJ840" s="95"/>
    </row>
    <row r="841" spans="1:36" ht="15.75" customHeight="1" x14ac:dyDescent="0.25">
      <c r="A841" s="39">
        <v>2701</v>
      </c>
      <c r="B841" s="40"/>
      <c r="C841" s="40"/>
      <c r="D841" s="40"/>
      <c r="E841" s="40"/>
      <c r="F841" s="40"/>
      <c r="G841" s="40"/>
      <c r="H841" s="40"/>
      <c r="I841" s="40"/>
      <c r="J841" s="40"/>
      <c r="K841" s="139"/>
      <c r="L841" s="139"/>
      <c r="M841" s="139"/>
      <c r="N841" s="139"/>
      <c r="O841" s="139"/>
      <c r="P841" s="139"/>
      <c r="Q841" s="139"/>
      <c r="R841" s="139"/>
      <c r="S841" s="139"/>
      <c r="T841" s="139"/>
      <c r="U841" s="139"/>
      <c r="V841" s="139"/>
      <c r="W841" s="139"/>
      <c r="X841" s="139"/>
      <c r="Y841" s="139"/>
      <c r="Z841" s="139"/>
      <c r="AA841" s="139"/>
      <c r="AB841" s="62"/>
      <c r="AC841" s="109"/>
      <c r="AD841" s="46"/>
      <c r="AE841" s="110"/>
      <c r="AF841" s="42" t="str">
        <f>IF(G841=0,"",G841/F840)</f>
        <v/>
      </c>
      <c r="AG841" s="43"/>
      <c r="AH841" s="117" t="str">
        <f t="shared" si="82"/>
        <v/>
      </c>
      <c r="AI841" s="117" t="str">
        <f t="shared" si="83"/>
        <v/>
      </c>
      <c r="AJ841" s="95"/>
    </row>
    <row r="842" spans="1:36" ht="15.75" customHeight="1" x14ac:dyDescent="0.25">
      <c r="A842" s="39">
        <v>2702</v>
      </c>
      <c r="B842" s="40"/>
      <c r="C842" s="40"/>
      <c r="D842" s="40"/>
      <c r="E842" s="40"/>
      <c r="F842" s="40"/>
      <c r="G842" s="40"/>
      <c r="H842" s="40"/>
      <c r="I842" s="40"/>
      <c r="J842" s="40"/>
      <c r="K842" s="139"/>
      <c r="L842" s="139"/>
      <c r="M842" s="139"/>
      <c r="N842" s="139"/>
      <c r="O842" s="139"/>
      <c r="P842" s="139"/>
      <c r="Q842" s="139"/>
      <c r="R842" s="139"/>
      <c r="S842" s="139"/>
      <c r="T842" s="139"/>
      <c r="U842" s="139"/>
      <c r="V842" s="139"/>
      <c r="W842" s="139"/>
      <c r="X842" s="139"/>
      <c r="Y842" s="139"/>
      <c r="Z842" s="139"/>
      <c r="AA842" s="139"/>
      <c r="AB842" s="62"/>
      <c r="AC842" s="109"/>
      <c r="AD842" s="46"/>
      <c r="AE842" s="110"/>
      <c r="AF842" s="42" t="str">
        <f>IF(H842=0,"",H842/G841)</f>
        <v/>
      </c>
      <c r="AG842" s="43"/>
      <c r="AH842" s="117" t="str">
        <f t="shared" si="82"/>
        <v/>
      </c>
      <c r="AI842" s="117" t="str">
        <f t="shared" si="83"/>
        <v/>
      </c>
      <c r="AJ842" s="95"/>
    </row>
    <row r="843" spans="1:36" ht="15.75" customHeight="1" x14ac:dyDescent="0.25">
      <c r="A843" s="39">
        <v>2801</v>
      </c>
      <c r="B843" s="40"/>
      <c r="C843" s="40"/>
      <c r="D843" s="40"/>
      <c r="E843" s="40"/>
      <c r="F843" s="40"/>
      <c r="G843" s="40"/>
      <c r="H843" s="40"/>
      <c r="I843" s="40"/>
      <c r="J843" s="40"/>
      <c r="K843" s="139"/>
      <c r="L843" s="139"/>
      <c r="M843" s="139"/>
      <c r="N843" s="139"/>
      <c r="O843" s="139"/>
      <c r="P843" s="139"/>
      <c r="Q843" s="139"/>
      <c r="R843" s="139"/>
      <c r="S843" s="139"/>
      <c r="T843" s="139"/>
      <c r="U843" s="139"/>
      <c r="V843" s="139"/>
      <c r="W843" s="139"/>
      <c r="X843" s="139"/>
      <c r="Y843" s="139"/>
      <c r="Z843" s="139"/>
      <c r="AA843" s="139"/>
      <c r="AB843" s="62"/>
      <c r="AC843" s="109"/>
      <c r="AD843" s="46"/>
      <c r="AE843" s="110"/>
      <c r="AF843" s="42" t="str">
        <f>IF(I843=0,"",I843/H842)</f>
        <v/>
      </c>
      <c r="AG843" s="43"/>
      <c r="AH843" s="117" t="str">
        <f t="shared" si="82"/>
        <v/>
      </c>
      <c r="AI843" s="117" t="str">
        <f t="shared" si="83"/>
        <v/>
      </c>
      <c r="AJ843" s="95"/>
    </row>
    <row r="844" spans="1:36" ht="15.75" customHeight="1" x14ac:dyDescent="0.25">
      <c r="A844" s="39">
        <v>2802</v>
      </c>
      <c r="B844" s="40"/>
      <c r="C844" s="40"/>
      <c r="D844" s="40"/>
      <c r="E844" s="40"/>
      <c r="F844" s="40"/>
      <c r="G844" s="40"/>
      <c r="H844" s="40"/>
      <c r="I844" s="40"/>
      <c r="J844" s="40"/>
      <c r="K844" s="139"/>
      <c r="L844" s="139"/>
      <c r="M844" s="139"/>
      <c r="N844" s="139"/>
      <c r="O844" s="139"/>
      <c r="P844" s="139"/>
      <c r="Q844" s="139"/>
      <c r="R844" s="139"/>
      <c r="S844" s="139"/>
      <c r="T844" s="139"/>
      <c r="U844" s="139"/>
      <c r="V844" s="139"/>
      <c r="W844" s="139"/>
      <c r="X844" s="139"/>
      <c r="Y844" s="139"/>
      <c r="Z844" s="139"/>
      <c r="AA844" s="139"/>
      <c r="AB844" s="62"/>
      <c r="AC844" s="109"/>
      <c r="AD844" s="46"/>
      <c r="AE844" s="110"/>
      <c r="AF844" s="45" t="str">
        <f>IF(J844=0,"",J844/I843)</f>
        <v/>
      </c>
      <c r="AG844" s="43"/>
      <c r="AH844" s="45" t="str">
        <f t="shared" si="82"/>
        <v/>
      </c>
      <c r="AI844" s="45" t="str">
        <f t="shared" si="83"/>
        <v/>
      </c>
      <c r="AJ844" s="95"/>
    </row>
    <row r="845" spans="1:36" ht="15.75" customHeight="1" x14ac:dyDescent="0.25">
      <c r="A845" s="39">
        <v>2901</v>
      </c>
      <c r="B845" s="40"/>
      <c r="C845" s="40"/>
      <c r="D845" s="40"/>
      <c r="E845" s="40"/>
      <c r="F845" s="40"/>
      <c r="G845" s="40"/>
      <c r="H845" s="40"/>
      <c r="I845" s="40"/>
      <c r="J845" s="40"/>
      <c r="K845" s="139"/>
      <c r="L845" s="139"/>
      <c r="M845" s="139"/>
      <c r="N845" s="139"/>
      <c r="O845" s="139"/>
      <c r="P845" s="139"/>
      <c r="Q845" s="139"/>
      <c r="R845" s="139"/>
      <c r="S845" s="139"/>
      <c r="T845" s="139"/>
      <c r="U845" s="139"/>
      <c r="V845" s="139"/>
      <c r="W845" s="139"/>
      <c r="X845" s="139"/>
      <c r="Y845" s="139"/>
      <c r="Z845" s="139"/>
      <c r="AA845" s="139"/>
      <c r="AB845" s="62"/>
      <c r="AC845" s="109"/>
      <c r="AD845" s="46"/>
      <c r="AE845" s="111"/>
      <c r="AF845" s="46"/>
      <c r="AG845" s="43"/>
      <c r="AH845" s="46"/>
      <c r="AI845" s="118"/>
      <c r="AJ845" s="95"/>
    </row>
    <row r="846" spans="1:36" ht="15.75" customHeight="1" x14ac:dyDescent="0.25">
      <c r="A846" s="39">
        <v>2902</v>
      </c>
      <c r="B846" s="40"/>
      <c r="C846" s="40"/>
      <c r="D846" s="40"/>
      <c r="E846" s="40"/>
      <c r="F846" s="40"/>
      <c r="G846" s="40"/>
      <c r="H846" s="40"/>
      <c r="I846" s="40"/>
      <c r="J846" s="40"/>
      <c r="K846" s="139"/>
      <c r="L846" s="139"/>
      <c r="M846" s="139"/>
      <c r="N846" s="139"/>
      <c r="O846" s="139"/>
      <c r="P846" s="139"/>
      <c r="Q846" s="139"/>
      <c r="R846" s="139"/>
      <c r="S846" s="139"/>
      <c r="T846" s="139"/>
      <c r="U846" s="139"/>
      <c r="V846" s="139"/>
      <c r="W846" s="139"/>
      <c r="X846" s="139"/>
      <c r="Y846" s="139"/>
      <c r="Z846" s="139"/>
      <c r="AA846" s="139"/>
      <c r="AB846" s="62"/>
      <c r="AC846" s="109"/>
      <c r="AD846" s="46"/>
      <c r="AE846" s="111"/>
      <c r="AF846" s="119"/>
      <c r="AG846" s="47"/>
      <c r="AH846" s="120"/>
      <c r="AI846" s="119"/>
      <c r="AJ846" s="95"/>
    </row>
    <row r="847" spans="1:36" ht="15.75" customHeight="1" x14ac:dyDescent="0.25">
      <c r="A847" s="39">
        <v>3001</v>
      </c>
      <c r="B847" s="40"/>
      <c r="C847" s="40"/>
      <c r="D847" s="40"/>
      <c r="E847" s="40"/>
      <c r="F847" s="40"/>
      <c r="G847" s="40"/>
      <c r="H847" s="40"/>
      <c r="I847" s="40"/>
      <c r="J847" s="40"/>
      <c r="K847" s="139"/>
      <c r="L847" s="139"/>
      <c r="M847" s="139"/>
      <c r="N847" s="139"/>
      <c r="O847" s="139"/>
      <c r="P847" s="139"/>
      <c r="Q847" s="139"/>
      <c r="R847" s="139"/>
      <c r="S847" s="139"/>
      <c r="T847" s="139"/>
      <c r="U847" s="139"/>
      <c r="V847" s="139"/>
      <c r="W847" s="139"/>
      <c r="X847" s="139"/>
      <c r="Y847" s="139"/>
      <c r="Z847" s="139"/>
      <c r="AA847" s="139"/>
      <c r="AB847" s="62"/>
      <c r="AC847" s="109"/>
      <c r="AD847" s="46"/>
      <c r="AE847" s="111"/>
      <c r="AF847" s="119"/>
      <c r="AG847" s="47"/>
      <c r="AH847" s="120"/>
      <c r="AI847" s="119"/>
      <c r="AJ847" s="95"/>
    </row>
    <row r="848" spans="1:36" ht="15.75" customHeight="1" x14ac:dyDescent="0.25">
      <c r="A848" s="39">
        <v>3002</v>
      </c>
      <c r="B848" s="40"/>
      <c r="C848" s="40"/>
      <c r="D848" s="40"/>
      <c r="E848" s="40"/>
      <c r="F848" s="40"/>
      <c r="G848" s="40"/>
      <c r="H848" s="40"/>
      <c r="I848" s="40"/>
      <c r="J848" s="40"/>
      <c r="K848" s="139"/>
      <c r="L848" s="139"/>
      <c r="M848" s="139"/>
      <c r="N848" s="139"/>
      <c r="O848" s="139"/>
      <c r="P848" s="139"/>
      <c r="Q848" s="139"/>
      <c r="R848" s="139"/>
      <c r="S848" s="139"/>
      <c r="T848" s="139"/>
      <c r="U848" s="139"/>
      <c r="V848" s="139"/>
      <c r="W848" s="139"/>
      <c r="X848" s="139"/>
      <c r="Y848" s="139"/>
      <c r="Z848" s="139"/>
      <c r="AA848" s="139"/>
      <c r="AB848" s="62"/>
      <c r="AC848" s="109"/>
      <c r="AD848" s="46"/>
      <c r="AE848" s="111"/>
      <c r="AF848" s="46"/>
      <c r="AG848" s="111"/>
      <c r="AH848" s="121"/>
      <c r="AI848" s="119"/>
      <c r="AJ848" s="95"/>
    </row>
    <row r="849" spans="1:36" ht="15.75" customHeight="1" x14ac:dyDescent="0.25">
      <c r="A849" s="39">
        <v>3101</v>
      </c>
      <c r="B849" s="40"/>
      <c r="C849" s="40"/>
      <c r="D849" s="40"/>
      <c r="E849" s="40"/>
      <c r="F849" s="40"/>
      <c r="G849" s="40"/>
      <c r="H849" s="40"/>
      <c r="I849" s="40"/>
      <c r="J849" s="40"/>
      <c r="K849" s="139"/>
      <c r="L849" s="139"/>
      <c r="M849" s="139"/>
      <c r="N849" s="139"/>
      <c r="O849" s="139"/>
      <c r="P849" s="139"/>
      <c r="Q849" s="139"/>
      <c r="R849" s="139"/>
      <c r="S849" s="139"/>
      <c r="T849" s="139"/>
      <c r="U849" s="139"/>
      <c r="V849" s="139"/>
      <c r="W849" s="139"/>
      <c r="X849" s="139"/>
      <c r="Y849" s="139"/>
      <c r="Z849" s="139"/>
      <c r="AA849" s="139"/>
      <c r="AB849" s="62"/>
      <c r="AC849" s="109"/>
      <c r="AD849" s="46"/>
      <c r="AE849" s="111"/>
      <c r="AF849" s="122" t="s">
        <v>53</v>
      </c>
      <c r="AG849" s="123"/>
      <c r="AH849" s="124" t="str">
        <f>IF(SUM(AB842:AB846)=0,"",SUM(AB842:AB846))</f>
        <v/>
      </c>
      <c r="AI849" s="125" t="s">
        <v>10</v>
      </c>
      <c r="AJ849" s="95"/>
    </row>
    <row r="850" spans="1:36" ht="15.75" customHeight="1" x14ac:dyDescent="0.25">
      <c r="A850" s="39">
        <v>3102</v>
      </c>
      <c r="B850" s="40"/>
      <c r="C850" s="40"/>
      <c r="D850" s="40"/>
      <c r="E850" s="40"/>
      <c r="F850" s="40"/>
      <c r="G850" s="40"/>
      <c r="H850" s="40"/>
      <c r="I850" s="40"/>
      <c r="J850" s="40"/>
      <c r="K850" s="139"/>
      <c r="L850" s="139"/>
      <c r="M850" s="139"/>
      <c r="N850" s="139"/>
      <c r="O850" s="139"/>
      <c r="P850" s="139"/>
      <c r="Q850" s="139"/>
      <c r="R850" s="139"/>
      <c r="S850" s="139"/>
      <c r="T850" s="139"/>
      <c r="U850" s="139"/>
      <c r="V850" s="139"/>
      <c r="W850" s="139"/>
      <c r="X850" s="139"/>
      <c r="Y850" s="139"/>
      <c r="Z850" s="139"/>
      <c r="AA850" s="139"/>
      <c r="AB850" s="62"/>
      <c r="AC850" s="109"/>
      <c r="AD850" s="46"/>
      <c r="AE850" s="111"/>
      <c r="AF850" s="126" t="s">
        <v>54</v>
      </c>
      <c r="AG850" s="53" t="str">
        <f>IF(AG849/B836=0,"",AG849/B836)</f>
        <v/>
      </c>
      <c r="AH850" s="127" t="e">
        <f>IF(AG849/AH849=0,"",AG849/AH849)</f>
        <v>#VALUE!</v>
      </c>
      <c r="AI850" s="128" t="s">
        <v>55</v>
      </c>
      <c r="AJ850" s="95"/>
    </row>
    <row r="851" spans="1:36" ht="15.75" customHeight="1" x14ac:dyDescent="0.25">
      <c r="A851" s="39">
        <v>3201</v>
      </c>
      <c r="B851" s="40"/>
      <c r="C851" s="40"/>
      <c r="D851" s="40"/>
      <c r="E851" s="40"/>
      <c r="F851" s="40"/>
      <c r="G851" s="40"/>
      <c r="H851" s="40"/>
      <c r="I851" s="40"/>
      <c r="J851" s="40"/>
      <c r="K851" s="139"/>
      <c r="L851" s="139"/>
      <c r="M851" s="139"/>
      <c r="N851" s="139"/>
      <c r="O851" s="139"/>
      <c r="P851" s="139"/>
      <c r="Q851" s="139"/>
      <c r="R851" s="139"/>
      <c r="S851" s="139"/>
      <c r="T851" s="139"/>
      <c r="U851" s="139"/>
      <c r="V851" s="139"/>
      <c r="W851" s="139"/>
      <c r="X851" s="139"/>
      <c r="Y851" s="139"/>
      <c r="Z851" s="139"/>
      <c r="AA851" s="139"/>
      <c r="AB851" s="62"/>
      <c r="AC851" s="112"/>
      <c r="AD851" s="113"/>
      <c r="AE851" s="114"/>
      <c r="AF851" s="83"/>
      <c r="AG851" s="129"/>
      <c r="AH851" s="129"/>
      <c r="AI851" s="130"/>
      <c r="AJ851" s="95"/>
    </row>
    <row r="852" spans="1:36" ht="18" customHeight="1" x14ac:dyDescent="0.25">
      <c r="A852" s="24"/>
      <c r="B852" s="160" t="s">
        <v>79</v>
      </c>
      <c r="C852" s="160"/>
      <c r="D852" s="160"/>
      <c r="E852" s="160"/>
      <c r="F852" s="160"/>
      <c r="G852" s="160"/>
      <c r="H852" s="160"/>
      <c r="I852" s="160"/>
      <c r="J852" s="160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  <c r="AA852" s="95"/>
      <c r="AB852" s="59">
        <f>SUM(AB836:AB848)</f>
        <v>0</v>
      </c>
      <c r="AC852" s="60" t="str">
        <f>IF(AB844=0,"",AB844/B836)</f>
        <v/>
      </c>
      <c r="AD852" s="60" t="str">
        <f>IF(AB852=0,"",AB852/B836)</f>
        <v/>
      </c>
      <c r="AE852" s="60" t="str">
        <f>IF(AB844=0,"",AD852-AC852)</f>
        <v/>
      </c>
      <c r="AF852" s="2"/>
      <c r="AG852" s="1"/>
      <c r="AH852" s="27"/>
      <c r="AI852" s="2"/>
      <c r="AJ852" s="95"/>
    </row>
    <row r="853" spans="1:36" ht="12.75" customHeight="1" x14ac:dyDescent="0.2"/>
    <row r="854" spans="1:36" ht="12.75" customHeight="1" x14ac:dyDescent="0.2"/>
    <row r="855" spans="1:36" ht="26.25" x14ac:dyDescent="0.4">
      <c r="A855" s="96"/>
      <c r="B855" s="161" t="s">
        <v>68</v>
      </c>
      <c r="C855" s="162"/>
      <c r="D855" s="162"/>
      <c r="E855" s="162"/>
      <c r="F855" s="162"/>
      <c r="G855" s="162"/>
      <c r="H855" s="162"/>
      <c r="I855" s="162"/>
      <c r="J855" s="162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  <c r="AA855" s="96"/>
      <c r="AB855" s="103" t="s">
        <v>107</v>
      </c>
      <c r="AC855" s="2"/>
      <c r="AD855" s="2"/>
      <c r="AE855" s="1"/>
      <c r="AF855" s="2"/>
      <c r="AG855" s="1"/>
      <c r="AH855" s="1"/>
      <c r="AI855" s="1"/>
      <c r="AJ855" s="96"/>
    </row>
    <row r="856" spans="1:36" ht="20.25" x14ac:dyDescent="0.2">
      <c r="A856" s="163" t="s">
        <v>9</v>
      </c>
      <c r="B856" s="164" t="s">
        <v>69</v>
      </c>
      <c r="C856" s="165"/>
      <c r="D856" s="165"/>
      <c r="E856" s="165"/>
      <c r="F856" s="165"/>
      <c r="G856" s="165"/>
      <c r="H856" s="165"/>
      <c r="I856" s="165"/>
      <c r="J856" s="16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  <c r="AA856" s="96"/>
      <c r="AB856" s="167" t="s">
        <v>10</v>
      </c>
      <c r="AC856" s="159" t="s">
        <v>2</v>
      </c>
      <c r="AD856" s="159" t="s">
        <v>3</v>
      </c>
      <c r="AE856" s="169" t="s">
        <v>4</v>
      </c>
      <c r="AF856" s="159" t="s">
        <v>5</v>
      </c>
      <c r="AG856" s="157" t="s">
        <v>6</v>
      </c>
      <c r="AH856" s="157" t="s">
        <v>7</v>
      </c>
      <c r="AI856" s="159" t="s">
        <v>8</v>
      </c>
      <c r="AJ856" s="96"/>
    </row>
    <row r="857" spans="1:36" ht="15.75" x14ac:dyDescent="0.25">
      <c r="A857" s="158"/>
      <c r="B857" s="39" t="s">
        <v>70</v>
      </c>
      <c r="C857" s="39" t="s">
        <v>71</v>
      </c>
      <c r="D857" s="39" t="s">
        <v>72</v>
      </c>
      <c r="E857" s="39" t="s">
        <v>73</v>
      </c>
      <c r="F857" s="39" t="s">
        <v>74</v>
      </c>
      <c r="G857" s="39" t="s">
        <v>75</v>
      </c>
      <c r="H857" s="39" t="s">
        <v>76</v>
      </c>
      <c r="I857" s="39" t="s">
        <v>77</v>
      </c>
      <c r="J857" s="39" t="s">
        <v>78</v>
      </c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  <c r="AA857" s="96"/>
      <c r="AB857" s="168"/>
      <c r="AC857" s="158"/>
      <c r="AD857" s="158"/>
      <c r="AE857" s="158"/>
      <c r="AF857" s="158"/>
      <c r="AG857" s="158"/>
      <c r="AH857" s="158"/>
      <c r="AI857" s="158"/>
      <c r="AJ857" s="96"/>
    </row>
    <row r="858" spans="1:36" ht="15.75" x14ac:dyDescent="0.25">
      <c r="A858" s="39">
        <v>2501</v>
      </c>
      <c r="B858" s="40">
        <v>19</v>
      </c>
      <c r="C858" s="40"/>
      <c r="D858" s="40"/>
      <c r="E858" s="40"/>
      <c r="F858" s="40"/>
      <c r="G858" s="40"/>
      <c r="H858" s="40"/>
      <c r="I858" s="40"/>
      <c r="J858" s="40"/>
      <c r="K858" s="139"/>
      <c r="L858" s="139"/>
      <c r="M858" s="139"/>
      <c r="N858" s="139"/>
      <c r="O858" s="139"/>
      <c r="P858" s="139"/>
      <c r="Q858" s="139"/>
      <c r="R858" s="139"/>
      <c r="S858" s="139"/>
      <c r="T858" s="139"/>
      <c r="U858" s="139"/>
      <c r="V858" s="139"/>
      <c r="W858" s="139"/>
      <c r="X858" s="139"/>
      <c r="Y858" s="139"/>
      <c r="Z858" s="139"/>
      <c r="AA858" s="139"/>
      <c r="AB858" s="62"/>
      <c r="AC858" s="106"/>
      <c r="AD858" s="107"/>
      <c r="AE858" s="108"/>
      <c r="AF858" s="115"/>
      <c r="AG858" s="41">
        <f>B858</f>
        <v>19</v>
      </c>
      <c r="AH858" s="116"/>
      <c r="AI858" s="115"/>
      <c r="AJ858" s="96"/>
    </row>
    <row r="859" spans="1:36" ht="15.75" x14ac:dyDescent="0.25">
      <c r="A859" s="39">
        <v>2502</v>
      </c>
      <c r="B859" s="40"/>
      <c r="C859" s="40">
        <v>12</v>
      </c>
      <c r="D859" s="40"/>
      <c r="E859" s="40"/>
      <c r="F859" s="40"/>
      <c r="G859" s="40"/>
      <c r="H859" s="40"/>
      <c r="I859" s="40"/>
      <c r="J859" s="40"/>
      <c r="K859" s="139"/>
      <c r="L859" s="139"/>
      <c r="M859" s="139"/>
      <c r="N859" s="139"/>
      <c r="O859" s="139"/>
      <c r="P859" s="139"/>
      <c r="Q859" s="139"/>
      <c r="R859" s="139"/>
      <c r="S859" s="139"/>
      <c r="T859" s="139"/>
      <c r="U859" s="139"/>
      <c r="V859" s="139"/>
      <c r="W859" s="139"/>
      <c r="X859" s="139"/>
      <c r="Y859" s="139"/>
      <c r="Z859" s="139"/>
      <c r="AA859" s="139"/>
      <c r="AB859" s="62"/>
      <c r="AC859" s="109"/>
      <c r="AD859" s="46"/>
      <c r="AE859" s="110"/>
      <c r="AF859" s="42">
        <f>IF(C859=0,"",C859/B858)</f>
        <v>0.63157894736842102</v>
      </c>
      <c r="AG859" s="43">
        <v>12</v>
      </c>
      <c r="AH859" s="117">
        <f t="shared" ref="AH859:AH866" si="84">IF(AG859=0,"",AG859/AG858)</f>
        <v>0.63157894736842102</v>
      </c>
      <c r="AI859" s="117">
        <f t="shared" ref="AI859:AI866" si="85">IF(AG859=0,"",100%-AH859)</f>
        <v>0.36842105263157898</v>
      </c>
      <c r="AJ859" s="96"/>
    </row>
    <row r="860" spans="1:36" ht="15.75" x14ac:dyDescent="0.25">
      <c r="A860" s="39">
        <v>2601</v>
      </c>
      <c r="B860" s="40"/>
      <c r="C860" s="40"/>
      <c r="D860" s="40"/>
      <c r="E860" s="40"/>
      <c r="F860" s="40"/>
      <c r="G860" s="40"/>
      <c r="H860" s="40"/>
      <c r="I860" s="40"/>
      <c r="J860" s="40"/>
      <c r="K860" s="139"/>
      <c r="L860" s="139"/>
      <c r="M860" s="139"/>
      <c r="N860" s="139"/>
      <c r="O860" s="139"/>
      <c r="P860" s="139"/>
      <c r="Q860" s="139"/>
      <c r="R860" s="139"/>
      <c r="S860" s="139"/>
      <c r="T860" s="139"/>
      <c r="U860" s="139"/>
      <c r="V860" s="139"/>
      <c r="W860" s="139"/>
      <c r="X860" s="139"/>
      <c r="Y860" s="139"/>
      <c r="Z860" s="139"/>
      <c r="AA860" s="139"/>
      <c r="AB860" s="62"/>
      <c r="AC860" s="109"/>
      <c r="AD860" s="46"/>
      <c r="AE860" s="110"/>
      <c r="AF860" s="42" t="str">
        <f>IF(D860=0,"",D860/C859)</f>
        <v/>
      </c>
      <c r="AG860" s="43"/>
      <c r="AH860" s="117" t="str">
        <f t="shared" si="84"/>
        <v/>
      </c>
      <c r="AI860" s="117" t="str">
        <f t="shared" si="85"/>
        <v/>
      </c>
      <c r="AJ860" s="8">
        <f>AG860/AG858</f>
        <v>0</v>
      </c>
    </row>
    <row r="861" spans="1:36" ht="15.75" x14ac:dyDescent="0.25">
      <c r="A861" s="39">
        <v>2602</v>
      </c>
      <c r="B861" s="40"/>
      <c r="C861" s="40"/>
      <c r="D861" s="40"/>
      <c r="E861" s="40"/>
      <c r="F861" s="40"/>
      <c r="G861" s="40"/>
      <c r="H861" s="40"/>
      <c r="I861" s="40"/>
      <c r="J861" s="40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  <c r="W861" s="139"/>
      <c r="X861" s="139"/>
      <c r="Y861" s="139"/>
      <c r="Z861" s="139"/>
      <c r="AA861" s="139"/>
      <c r="AB861" s="62"/>
      <c r="AC861" s="109"/>
      <c r="AD861" s="46"/>
      <c r="AE861" s="110"/>
      <c r="AF861" s="42" t="str">
        <f>IF(E861=0,"",E861/D860)</f>
        <v/>
      </c>
      <c r="AG861" s="43"/>
      <c r="AH861" s="117" t="str">
        <f t="shared" si="84"/>
        <v/>
      </c>
      <c r="AI861" s="117" t="str">
        <f t="shared" si="85"/>
        <v/>
      </c>
      <c r="AJ861" s="96"/>
    </row>
    <row r="862" spans="1:36" ht="15.75" x14ac:dyDescent="0.25">
      <c r="A862" s="39">
        <v>2701</v>
      </c>
      <c r="B862" s="40"/>
      <c r="C862" s="40"/>
      <c r="D862" s="40"/>
      <c r="E862" s="40"/>
      <c r="F862" s="40"/>
      <c r="G862" s="40"/>
      <c r="H862" s="40"/>
      <c r="I862" s="40"/>
      <c r="J862" s="40"/>
      <c r="K862" s="139"/>
      <c r="L862" s="139"/>
      <c r="M862" s="139"/>
      <c r="N862" s="139"/>
      <c r="O862" s="139"/>
      <c r="P862" s="139"/>
      <c r="Q862" s="139"/>
      <c r="R862" s="139"/>
      <c r="S862" s="139"/>
      <c r="T862" s="139"/>
      <c r="U862" s="139"/>
      <c r="V862" s="139"/>
      <c r="W862" s="139"/>
      <c r="X862" s="139"/>
      <c r="Y862" s="139"/>
      <c r="Z862" s="139"/>
      <c r="AA862" s="139"/>
      <c r="AB862" s="62"/>
      <c r="AC862" s="109"/>
      <c r="AD862" s="46"/>
      <c r="AE862" s="110"/>
      <c r="AF862" s="42" t="str">
        <f>IF(F862=0,"",F862/E861)</f>
        <v/>
      </c>
      <c r="AG862" s="43"/>
      <c r="AH862" s="117" t="str">
        <f t="shared" si="84"/>
        <v/>
      </c>
      <c r="AI862" s="117" t="str">
        <f t="shared" si="85"/>
        <v/>
      </c>
      <c r="AJ862" s="96"/>
    </row>
    <row r="863" spans="1:36" ht="15.75" x14ac:dyDescent="0.25">
      <c r="A863" s="39">
        <v>2702</v>
      </c>
      <c r="B863" s="40"/>
      <c r="C863" s="40"/>
      <c r="D863" s="40"/>
      <c r="E863" s="40"/>
      <c r="F863" s="40"/>
      <c r="G863" s="40"/>
      <c r="H863" s="40"/>
      <c r="I863" s="40"/>
      <c r="J863" s="40"/>
      <c r="K863" s="139"/>
      <c r="L863" s="139"/>
      <c r="M863" s="139"/>
      <c r="N863" s="139"/>
      <c r="O863" s="139"/>
      <c r="P863" s="139"/>
      <c r="Q863" s="139"/>
      <c r="R863" s="139"/>
      <c r="S863" s="139"/>
      <c r="T863" s="139"/>
      <c r="U863" s="139"/>
      <c r="V863" s="139"/>
      <c r="W863" s="139"/>
      <c r="X863" s="139"/>
      <c r="Y863" s="139"/>
      <c r="Z863" s="139"/>
      <c r="AA863" s="139"/>
      <c r="AB863" s="62"/>
      <c r="AC863" s="109"/>
      <c r="AD863" s="46"/>
      <c r="AE863" s="110"/>
      <c r="AF863" s="42" t="str">
        <f>IF(G863=0,"",G863/F862)</f>
        <v/>
      </c>
      <c r="AG863" s="43"/>
      <c r="AH863" s="117" t="str">
        <f t="shared" si="84"/>
        <v/>
      </c>
      <c r="AI863" s="117" t="str">
        <f t="shared" si="85"/>
        <v/>
      </c>
      <c r="AJ863" s="96"/>
    </row>
    <row r="864" spans="1:36" ht="15.75" x14ac:dyDescent="0.25">
      <c r="A864" s="39">
        <v>2801</v>
      </c>
      <c r="B864" s="40"/>
      <c r="C864" s="40"/>
      <c r="D864" s="40"/>
      <c r="E864" s="40"/>
      <c r="F864" s="40"/>
      <c r="G864" s="40"/>
      <c r="H864" s="40"/>
      <c r="I864" s="40"/>
      <c r="J864" s="40"/>
      <c r="K864" s="139"/>
      <c r="L864" s="139"/>
      <c r="M864" s="139"/>
      <c r="N864" s="139"/>
      <c r="O864" s="139"/>
      <c r="P864" s="139"/>
      <c r="Q864" s="139"/>
      <c r="R864" s="139"/>
      <c r="S864" s="139"/>
      <c r="T864" s="139"/>
      <c r="U864" s="139"/>
      <c r="V864" s="139"/>
      <c r="W864" s="139"/>
      <c r="X864" s="139"/>
      <c r="Y864" s="139"/>
      <c r="Z864" s="139"/>
      <c r="AA864" s="139"/>
      <c r="AB864" s="62"/>
      <c r="AC864" s="109"/>
      <c r="AD864" s="46"/>
      <c r="AE864" s="110"/>
      <c r="AF864" s="42" t="str">
        <f>IF(H864=0,"",H864/G863)</f>
        <v/>
      </c>
      <c r="AG864" s="43"/>
      <c r="AH864" s="117" t="str">
        <f t="shared" si="84"/>
        <v/>
      </c>
      <c r="AI864" s="117" t="str">
        <f t="shared" si="85"/>
        <v/>
      </c>
      <c r="AJ864" s="96"/>
    </row>
    <row r="865" spans="1:36" ht="15.75" x14ac:dyDescent="0.25">
      <c r="A865" s="39">
        <v>2802</v>
      </c>
      <c r="B865" s="40"/>
      <c r="C865" s="40"/>
      <c r="D865" s="40"/>
      <c r="E865" s="40"/>
      <c r="F865" s="40"/>
      <c r="G865" s="40"/>
      <c r="H865" s="40"/>
      <c r="I865" s="40"/>
      <c r="J865" s="40"/>
      <c r="K865" s="139"/>
      <c r="L865" s="139"/>
      <c r="M865" s="139"/>
      <c r="N865" s="139"/>
      <c r="O865" s="139"/>
      <c r="P865" s="139"/>
      <c r="Q865" s="139"/>
      <c r="R865" s="139"/>
      <c r="S865" s="139"/>
      <c r="T865" s="139"/>
      <c r="U865" s="139"/>
      <c r="V865" s="139"/>
      <c r="W865" s="139"/>
      <c r="X865" s="139"/>
      <c r="Y865" s="139"/>
      <c r="Z865" s="139"/>
      <c r="AA865" s="139"/>
      <c r="AB865" s="62"/>
      <c r="AC865" s="109"/>
      <c r="AD865" s="46"/>
      <c r="AE865" s="110"/>
      <c r="AF865" s="42" t="str">
        <f>IF(I865=0,"",I865/H864)</f>
        <v/>
      </c>
      <c r="AG865" s="43"/>
      <c r="AH865" s="117" t="str">
        <f t="shared" si="84"/>
        <v/>
      </c>
      <c r="AI865" s="117" t="str">
        <f t="shared" si="85"/>
        <v/>
      </c>
      <c r="AJ865" s="96"/>
    </row>
    <row r="866" spans="1:36" ht="15.75" x14ac:dyDescent="0.25">
      <c r="A866" s="39">
        <v>2901</v>
      </c>
      <c r="B866" s="40"/>
      <c r="C866" s="40"/>
      <c r="D866" s="40"/>
      <c r="E866" s="40"/>
      <c r="F866" s="40"/>
      <c r="G866" s="40"/>
      <c r="H866" s="40"/>
      <c r="I866" s="40"/>
      <c r="J866" s="40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  <c r="Y866" s="139"/>
      <c r="Z866" s="139"/>
      <c r="AA866" s="139"/>
      <c r="AB866" s="62"/>
      <c r="AC866" s="109"/>
      <c r="AD866" s="46"/>
      <c r="AE866" s="110"/>
      <c r="AF866" s="45" t="str">
        <f>IF(J866=0,"",J866/I865)</f>
        <v/>
      </c>
      <c r="AG866" s="43"/>
      <c r="AH866" s="45" t="str">
        <f t="shared" si="84"/>
        <v/>
      </c>
      <c r="AI866" s="45" t="str">
        <f t="shared" si="85"/>
        <v/>
      </c>
      <c r="AJ866" s="96"/>
    </row>
    <row r="867" spans="1:36" ht="15.75" x14ac:dyDescent="0.25">
      <c r="A867" s="39">
        <v>2902</v>
      </c>
      <c r="B867" s="40"/>
      <c r="C867" s="40"/>
      <c r="D867" s="40"/>
      <c r="E867" s="40"/>
      <c r="F867" s="40"/>
      <c r="G867" s="40"/>
      <c r="H867" s="40"/>
      <c r="I867" s="40"/>
      <c r="J867" s="40"/>
      <c r="K867" s="139"/>
      <c r="L867" s="139"/>
      <c r="M867" s="139"/>
      <c r="N867" s="139"/>
      <c r="O867" s="139"/>
      <c r="P867" s="139"/>
      <c r="Q867" s="139"/>
      <c r="R867" s="139"/>
      <c r="S867" s="139"/>
      <c r="T867" s="139"/>
      <c r="U867" s="139"/>
      <c r="V867" s="139"/>
      <c r="W867" s="139"/>
      <c r="X867" s="139"/>
      <c r="Y867" s="139"/>
      <c r="Z867" s="139"/>
      <c r="AA867" s="139"/>
      <c r="AB867" s="62"/>
      <c r="AC867" s="109"/>
      <c r="AD867" s="46"/>
      <c r="AE867" s="111"/>
      <c r="AF867" s="46"/>
      <c r="AG867" s="43"/>
      <c r="AH867" s="46"/>
      <c r="AI867" s="118"/>
      <c r="AJ867" s="96"/>
    </row>
    <row r="868" spans="1:36" ht="15.75" x14ac:dyDescent="0.25">
      <c r="A868" s="39">
        <v>3001</v>
      </c>
      <c r="B868" s="40"/>
      <c r="C868" s="40"/>
      <c r="D868" s="40"/>
      <c r="E868" s="40"/>
      <c r="F868" s="40"/>
      <c r="G868" s="40"/>
      <c r="H868" s="40"/>
      <c r="I868" s="40"/>
      <c r="J868" s="40"/>
      <c r="K868" s="139"/>
      <c r="L868" s="139"/>
      <c r="M868" s="139"/>
      <c r="N868" s="139"/>
      <c r="O868" s="139"/>
      <c r="P868" s="139"/>
      <c r="Q868" s="139"/>
      <c r="R868" s="139"/>
      <c r="S868" s="139"/>
      <c r="T868" s="139"/>
      <c r="U868" s="139"/>
      <c r="V868" s="139"/>
      <c r="W868" s="139"/>
      <c r="X868" s="139"/>
      <c r="Y868" s="139"/>
      <c r="Z868" s="139"/>
      <c r="AA868" s="139"/>
      <c r="AB868" s="62"/>
      <c r="AC868" s="109"/>
      <c r="AD868" s="46"/>
      <c r="AE868" s="111"/>
      <c r="AF868" s="119"/>
      <c r="AG868" s="47"/>
      <c r="AH868" s="120"/>
      <c r="AI868" s="119"/>
      <c r="AJ868" s="96"/>
    </row>
    <row r="869" spans="1:36" ht="15.75" x14ac:dyDescent="0.25">
      <c r="A869" s="39">
        <v>3002</v>
      </c>
      <c r="B869" s="40"/>
      <c r="C869" s="40"/>
      <c r="D869" s="40"/>
      <c r="E869" s="40"/>
      <c r="F869" s="40"/>
      <c r="G869" s="40"/>
      <c r="H869" s="40"/>
      <c r="I869" s="40"/>
      <c r="J869" s="40"/>
      <c r="K869" s="139"/>
      <c r="L869" s="139"/>
      <c r="M869" s="139"/>
      <c r="N869" s="139"/>
      <c r="O869" s="139"/>
      <c r="P869" s="139"/>
      <c r="Q869" s="139"/>
      <c r="R869" s="139"/>
      <c r="S869" s="139"/>
      <c r="T869" s="139"/>
      <c r="U869" s="139"/>
      <c r="V869" s="139"/>
      <c r="W869" s="139"/>
      <c r="X869" s="139"/>
      <c r="Y869" s="139"/>
      <c r="Z869" s="139"/>
      <c r="AA869" s="139"/>
      <c r="AB869" s="62"/>
      <c r="AC869" s="109"/>
      <c r="AD869" s="46"/>
      <c r="AE869" s="111"/>
      <c r="AF869" s="119"/>
      <c r="AG869" s="47"/>
      <c r="AH869" s="120"/>
      <c r="AI869" s="119"/>
      <c r="AJ869" s="96"/>
    </row>
    <row r="870" spans="1:36" ht="15.75" x14ac:dyDescent="0.25">
      <c r="A870" s="39">
        <v>3101</v>
      </c>
      <c r="B870" s="40"/>
      <c r="C870" s="40"/>
      <c r="D870" s="40"/>
      <c r="E870" s="40"/>
      <c r="F870" s="40"/>
      <c r="G870" s="40"/>
      <c r="H870" s="40"/>
      <c r="I870" s="40"/>
      <c r="J870" s="40"/>
      <c r="K870" s="139"/>
      <c r="L870" s="139"/>
      <c r="M870" s="139"/>
      <c r="N870" s="139"/>
      <c r="O870" s="139"/>
      <c r="P870" s="139"/>
      <c r="Q870" s="139"/>
      <c r="R870" s="139"/>
      <c r="S870" s="139"/>
      <c r="T870" s="139"/>
      <c r="U870" s="139"/>
      <c r="V870" s="139"/>
      <c r="W870" s="139"/>
      <c r="X870" s="139"/>
      <c r="Y870" s="139"/>
      <c r="Z870" s="139"/>
      <c r="AA870" s="139"/>
      <c r="AB870" s="62"/>
      <c r="AC870" s="109"/>
      <c r="AD870" s="46"/>
      <c r="AE870" s="111"/>
      <c r="AF870" s="46"/>
      <c r="AG870" s="111"/>
      <c r="AH870" s="121"/>
      <c r="AI870" s="119"/>
      <c r="AJ870" s="96"/>
    </row>
    <row r="871" spans="1:36" ht="15.75" x14ac:dyDescent="0.25">
      <c r="A871" s="39">
        <v>3102</v>
      </c>
      <c r="B871" s="40"/>
      <c r="C871" s="40"/>
      <c r="D871" s="40"/>
      <c r="E871" s="40"/>
      <c r="F871" s="40"/>
      <c r="G871" s="40"/>
      <c r="H871" s="40"/>
      <c r="I871" s="40"/>
      <c r="J871" s="40"/>
      <c r="K871" s="139"/>
      <c r="L871" s="139"/>
      <c r="M871" s="139"/>
      <c r="N871" s="139"/>
      <c r="O871" s="139"/>
      <c r="P871" s="139"/>
      <c r="Q871" s="139"/>
      <c r="R871" s="139"/>
      <c r="S871" s="139"/>
      <c r="T871" s="139"/>
      <c r="U871" s="139"/>
      <c r="V871" s="139"/>
      <c r="W871" s="139"/>
      <c r="X871" s="139"/>
      <c r="Y871" s="139"/>
      <c r="Z871" s="139"/>
      <c r="AA871" s="139"/>
      <c r="AB871" s="62"/>
      <c r="AC871" s="109"/>
      <c r="AD871" s="46"/>
      <c r="AE871" s="111"/>
      <c r="AF871" s="122" t="s">
        <v>53</v>
      </c>
      <c r="AG871" s="123"/>
      <c r="AH871" s="124" t="str">
        <f>IF(SUM(AB864:AB868)=0,"",SUM(AB864:AB868))</f>
        <v/>
      </c>
      <c r="AI871" s="125" t="s">
        <v>10</v>
      </c>
      <c r="AJ871" s="96"/>
    </row>
    <row r="872" spans="1:36" ht="15.75" x14ac:dyDescent="0.25">
      <c r="A872" s="39">
        <v>3201</v>
      </c>
      <c r="B872" s="40"/>
      <c r="C872" s="40"/>
      <c r="D872" s="40"/>
      <c r="E872" s="40"/>
      <c r="F872" s="40"/>
      <c r="G872" s="40"/>
      <c r="H872" s="40"/>
      <c r="I872" s="40"/>
      <c r="J872" s="40"/>
      <c r="K872" s="139"/>
      <c r="L872" s="139"/>
      <c r="M872" s="139"/>
      <c r="N872" s="139"/>
      <c r="O872" s="139"/>
      <c r="P872" s="139"/>
      <c r="Q872" s="139"/>
      <c r="R872" s="139"/>
      <c r="S872" s="139"/>
      <c r="T872" s="139"/>
      <c r="U872" s="139"/>
      <c r="V872" s="139"/>
      <c r="W872" s="139"/>
      <c r="X872" s="139"/>
      <c r="Y872" s="139"/>
      <c r="Z872" s="139"/>
      <c r="AA872" s="139"/>
      <c r="AB872" s="62"/>
      <c r="AC872" s="109"/>
      <c r="AD872" s="46"/>
      <c r="AE872" s="111"/>
      <c r="AF872" s="126" t="s">
        <v>54</v>
      </c>
      <c r="AG872" s="53" t="str">
        <f>IF(AG871/B858=0,"",AG871/B858)</f>
        <v/>
      </c>
      <c r="AH872" s="127" t="e">
        <f>IF(AG871/AH871=0,"",AG871/AH871)</f>
        <v>#VALUE!</v>
      </c>
      <c r="AI872" s="128" t="s">
        <v>55</v>
      </c>
      <c r="AJ872" s="96"/>
    </row>
    <row r="873" spans="1:36" ht="15.75" x14ac:dyDescent="0.25">
      <c r="A873" s="39">
        <v>3202</v>
      </c>
      <c r="B873" s="40"/>
      <c r="C873" s="40"/>
      <c r="D873" s="40"/>
      <c r="E873" s="40"/>
      <c r="F873" s="40"/>
      <c r="G873" s="40"/>
      <c r="H873" s="40"/>
      <c r="I873" s="40"/>
      <c r="J873" s="40"/>
      <c r="K873" s="139"/>
      <c r="L873" s="139"/>
      <c r="M873" s="139"/>
      <c r="N873" s="139"/>
      <c r="O873" s="139"/>
      <c r="P873" s="139"/>
      <c r="Q873" s="139"/>
      <c r="R873" s="139"/>
      <c r="S873" s="139"/>
      <c r="T873" s="139"/>
      <c r="U873" s="139"/>
      <c r="V873" s="139"/>
      <c r="W873" s="139"/>
      <c r="X873" s="139"/>
      <c r="Y873" s="139"/>
      <c r="Z873" s="139"/>
      <c r="AA873" s="139"/>
      <c r="AB873" s="62"/>
      <c r="AC873" s="112"/>
      <c r="AD873" s="113"/>
      <c r="AE873" s="114"/>
      <c r="AF873" s="83"/>
      <c r="AG873" s="129"/>
      <c r="AH873" s="129"/>
      <c r="AI873" s="130"/>
      <c r="AJ873" s="96"/>
    </row>
    <row r="874" spans="1:36" ht="18" x14ac:dyDescent="0.25">
      <c r="A874" s="24"/>
      <c r="B874" s="160" t="s">
        <v>79</v>
      </c>
      <c r="C874" s="160"/>
      <c r="D874" s="160"/>
      <c r="E874" s="160"/>
      <c r="F874" s="160"/>
      <c r="G874" s="160"/>
      <c r="H874" s="160"/>
      <c r="I874" s="160"/>
      <c r="J874" s="160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  <c r="AA874" s="96"/>
      <c r="AB874" s="59">
        <f>SUM(AB858:AB870)</f>
        <v>0</v>
      </c>
      <c r="AC874" s="60" t="str">
        <f>IF(AB866=0,"",AB866/B858)</f>
        <v/>
      </c>
      <c r="AD874" s="60" t="str">
        <f>IF(AB874=0,"",AB874/B858)</f>
        <v/>
      </c>
      <c r="AE874" s="60" t="str">
        <f>IF(AB866=0,"",AD874-AC874)</f>
        <v/>
      </c>
      <c r="AF874" s="2"/>
      <c r="AG874" s="1"/>
      <c r="AH874" s="27"/>
      <c r="AI874" s="2"/>
      <c r="AJ874" s="96"/>
    </row>
    <row r="875" spans="1:36" ht="12.75" customHeight="1" x14ac:dyDescent="0.2"/>
    <row r="876" spans="1:36" ht="12.75" customHeight="1" x14ac:dyDescent="0.2"/>
    <row r="877" spans="1:36" s="155" customFormat="1" ht="26.25" x14ac:dyDescent="0.4">
      <c r="B877" s="161" t="s">
        <v>68</v>
      </c>
      <c r="C877" s="162"/>
      <c r="D877" s="162"/>
      <c r="E877" s="162"/>
      <c r="F877" s="162"/>
      <c r="G877" s="162"/>
      <c r="H877" s="162"/>
      <c r="I877" s="162"/>
      <c r="J877" s="162"/>
      <c r="AB877" s="103" t="s">
        <v>108</v>
      </c>
      <c r="AC877" s="2"/>
      <c r="AD877" s="2"/>
      <c r="AE877" s="1"/>
      <c r="AF877" s="2"/>
      <c r="AG877" s="1"/>
      <c r="AH877" s="1"/>
      <c r="AI877" s="1"/>
    </row>
    <row r="878" spans="1:36" s="155" customFormat="1" ht="20.25" x14ac:dyDescent="0.2">
      <c r="A878" s="163" t="s">
        <v>9</v>
      </c>
      <c r="B878" s="164" t="s">
        <v>69</v>
      </c>
      <c r="C878" s="165"/>
      <c r="D878" s="165"/>
      <c r="E878" s="165"/>
      <c r="F878" s="165"/>
      <c r="G878" s="165"/>
      <c r="H878" s="165"/>
      <c r="I878" s="165"/>
      <c r="J878" s="166"/>
      <c r="AB878" s="167" t="s">
        <v>10</v>
      </c>
      <c r="AC878" s="159" t="s">
        <v>2</v>
      </c>
      <c r="AD878" s="159" t="s">
        <v>3</v>
      </c>
      <c r="AE878" s="169" t="s">
        <v>4</v>
      </c>
      <c r="AF878" s="159" t="s">
        <v>5</v>
      </c>
      <c r="AG878" s="157" t="s">
        <v>6</v>
      </c>
      <c r="AH878" s="157" t="s">
        <v>7</v>
      </c>
      <c r="AI878" s="159" t="s">
        <v>8</v>
      </c>
    </row>
    <row r="879" spans="1:36" s="155" customFormat="1" ht="15.75" x14ac:dyDescent="0.25">
      <c r="A879" s="158"/>
      <c r="B879" s="39" t="s">
        <v>70</v>
      </c>
      <c r="C879" s="39" t="s">
        <v>71</v>
      </c>
      <c r="D879" s="39" t="s">
        <v>72</v>
      </c>
      <c r="E879" s="39" t="s">
        <v>73</v>
      </c>
      <c r="F879" s="39" t="s">
        <v>74</v>
      </c>
      <c r="G879" s="39" t="s">
        <v>75</v>
      </c>
      <c r="H879" s="39" t="s">
        <v>76</v>
      </c>
      <c r="I879" s="39" t="s">
        <v>77</v>
      </c>
      <c r="J879" s="39" t="s">
        <v>78</v>
      </c>
      <c r="AB879" s="168"/>
      <c r="AC879" s="158"/>
      <c r="AD879" s="158"/>
      <c r="AE879" s="158"/>
      <c r="AF879" s="158"/>
      <c r="AG879" s="158"/>
      <c r="AH879" s="158"/>
      <c r="AI879" s="158"/>
    </row>
    <row r="880" spans="1:36" s="155" customFormat="1" ht="15.75" x14ac:dyDescent="0.25">
      <c r="A880" s="39">
        <v>2502</v>
      </c>
      <c r="B880" s="40">
        <v>39</v>
      </c>
      <c r="C880" s="40"/>
      <c r="D880" s="40"/>
      <c r="E880" s="40"/>
      <c r="F880" s="40"/>
      <c r="G880" s="40"/>
      <c r="H880" s="40"/>
      <c r="I880" s="40"/>
      <c r="J880" s="40"/>
      <c r="K880" s="139"/>
      <c r="L880" s="139"/>
      <c r="M880" s="139"/>
      <c r="N880" s="139"/>
      <c r="O880" s="139"/>
      <c r="P880" s="139"/>
      <c r="Q880" s="139"/>
      <c r="R880" s="139"/>
      <c r="S880" s="139"/>
      <c r="T880" s="139"/>
      <c r="U880" s="139"/>
      <c r="V880" s="139"/>
      <c r="W880" s="139"/>
      <c r="X880" s="139"/>
      <c r="Y880" s="139"/>
      <c r="Z880" s="139"/>
      <c r="AA880" s="139"/>
      <c r="AB880" s="62"/>
      <c r="AC880" s="106"/>
      <c r="AD880" s="107"/>
      <c r="AE880" s="108"/>
      <c r="AF880" s="115"/>
      <c r="AG880" s="41">
        <f>B880</f>
        <v>39</v>
      </c>
      <c r="AH880" s="116"/>
      <c r="AI880" s="115"/>
    </row>
    <row r="881" spans="1:36" s="155" customFormat="1" ht="15.75" x14ac:dyDescent="0.25">
      <c r="A881" s="39">
        <v>2601</v>
      </c>
      <c r="B881" s="40"/>
      <c r="C881" s="40"/>
      <c r="D881" s="40"/>
      <c r="E881" s="40"/>
      <c r="F881" s="40"/>
      <c r="G881" s="40"/>
      <c r="H881" s="40"/>
      <c r="I881" s="40"/>
      <c r="J881" s="40"/>
      <c r="K881" s="139"/>
      <c r="L881" s="139"/>
      <c r="M881" s="139"/>
      <c r="N881" s="139"/>
      <c r="O881" s="139"/>
      <c r="P881" s="139"/>
      <c r="Q881" s="139"/>
      <c r="R881" s="139"/>
      <c r="S881" s="139"/>
      <c r="T881" s="139"/>
      <c r="U881" s="139"/>
      <c r="V881" s="139"/>
      <c r="W881" s="139"/>
      <c r="X881" s="139"/>
      <c r="Y881" s="139"/>
      <c r="Z881" s="139"/>
      <c r="AA881" s="139"/>
      <c r="AB881" s="62"/>
      <c r="AC881" s="109"/>
      <c r="AD881" s="46"/>
      <c r="AE881" s="110"/>
      <c r="AF881" s="42" t="str">
        <f>IF(C881=0,"",C881/B880)</f>
        <v/>
      </c>
      <c r="AG881" s="43"/>
      <c r="AH881" s="117" t="str">
        <f t="shared" ref="AH881:AH888" si="86">IF(AG881=0,"",AG881/AG880)</f>
        <v/>
      </c>
      <c r="AI881" s="117" t="str">
        <f t="shared" ref="AI881:AI888" si="87">IF(AG881=0,"",100%-AH881)</f>
        <v/>
      </c>
    </row>
    <row r="882" spans="1:36" s="155" customFormat="1" ht="15.75" x14ac:dyDescent="0.25">
      <c r="A882" s="39">
        <v>2602</v>
      </c>
      <c r="B882" s="40"/>
      <c r="C882" s="40"/>
      <c r="D882" s="40"/>
      <c r="E882" s="40"/>
      <c r="F882" s="40"/>
      <c r="G882" s="40"/>
      <c r="H882" s="40"/>
      <c r="I882" s="40"/>
      <c r="J882" s="40"/>
      <c r="K882" s="139"/>
      <c r="L882" s="139"/>
      <c r="M882" s="139"/>
      <c r="N882" s="139"/>
      <c r="O882" s="139"/>
      <c r="P882" s="139"/>
      <c r="Q882" s="139"/>
      <c r="R882" s="139"/>
      <c r="S882" s="139"/>
      <c r="T882" s="139"/>
      <c r="U882" s="139"/>
      <c r="V882" s="139"/>
      <c r="W882" s="139"/>
      <c r="X882" s="139"/>
      <c r="Y882" s="139"/>
      <c r="Z882" s="139"/>
      <c r="AA882" s="139"/>
      <c r="AB882" s="62"/>
      <c r="AC882" s="109"/>
      <c r="AD882" s="46"/>
      <c r="AE882" s="110"/>
      <c r="AF882" s="42" t="str">
        <f>IF(D882=0,"",D882/C881)</f>
        <v/>
      </c>
      <c r="AG882" s="43"/>
      <c r="AH882" s="117" t="str">
        <f t="shared" si="86"/>
        <v/>
      </c>
      <c r="AI882" s="117" t="str">
        <f t="shared" si="87"/>
        <v/>
      </c>
      <c r="AJ882" s="8">
        <f>AG882/AG880</f>
        <v>0</v>
      </c>
    </row>
    <row r="883" spans="1:36" s="155" customFormat="1" ht="15.75" x14ac:dyDescent="0.25">
      <c r="A883" s="39">
        <v>2701</v>
      </c>
      <c r="B883" s="40"/>
      <c r="C883" s="40"/>
      <c r="D883" s="40"/>
      <c r="E883" s="40"/>
      <c r="F883" s="40"/>
      <c r="G883" s="40"/>
      <c r="H883" s="40"/>
      <c r="I883" s="40"/>
      <c r="J883" s="40"/>
      <c r="K883" s="139"/>
      <c r="L883" s="139"/>
      <c r="M883" s="139"/>
      <c r="N883" s="139"/>
      <c r="O883" s="139"/>
      <c r="P883" s="139"/>
      <c r="Q883" s="139"/>
      <c r="R883" s="139"/>
      <c r="S883" s="139"/>
      <c r="T883" s="139"/>
      <c r="U883" s="139"/>
      <c r="V883" s="139"/>
      <c r="W883" s="139"/>
      <c r="X883" s="139"/>
      <c r="Y883" s="139"/>
      <c r="Z883" s="139"/>
      <c r="AA883" s="139"/>
      <c r="AB883" s="62"/>
      <c r="AC883" s="109"/>
      <c r="AD883" s="46"/>
      <c r="AE883" s="110"/>
      <c r="AF883" s="42" t="str">
        <f>IF(E883=0,"",E883/D882)</f>
        <v/>
      </c>
      <c r="AG883" s="43"/>
      <c r="AH883" s="117" t="str">
        <f t="shared" si="86"/>
        <v/>
      </c>
      <c r="AI883" s="117" t="str">
        <f t="shared" si="87"/>
        <v/>
      </c>
    </row>
    <row r="884" spans="1:36" s="155" customFormat="1" ht="15.75" x14ac:dyDescent="0.25">
      <c r="A884" s="39">
        <v>2702</v>
      </c>
      <c r="B884" s="40"/>
      <c r="C884" s="40"/>
      <c r="D884" s="40"/>
      <c r="E884" s="40"/>
      <c r="F884" s="40"/>
      <c r="G884" s="40"/>
      <c r="H884" s="40"/>
      <c r="I884" s="40"/>
      <c r="J884" s="40"/>
      <c r="K884" s="139"/>
      <c r="L884" s="139"/>
      <c r="M884" s="139"/>
      <c r="N884" s="139"/>
      <c r="O884" s="139"/>
      <c r="P884" s="139"/>
      <c r="Q884" s="139"/>
      <c r="R884" s="139"/>
      <c r="S884" s="139"/>
      <c r="T884" s="139"/>
      <c r="U884" s="139"/>
      <c r="V884" s="139"/>
      <c r="W884" s="139"/>
      <c r="X884" s="139"/>
      <c r="Y884" s="139"/>
      <c r="Z884" s="139"/>
      <c r="AA884" s="139"/>
      <c r="AB884" s="62"/>
      <c r="AC884" s="109"/>
      <c r="AD884" s="46"/>
      <c r="AE884" s="110"/>
      <c r="AF884" s="42" t="str">
        <f>IF(F884=0,"",F884/E883)</f>
        <v/>
      </c>
      <c r="AG884" s="43"/>
      <c r="AH884" s="117" t="str">
        <f t="shared" si="86"/>
        <v/>
      </c>
      <c r="AI884" s="117" t="str">
        <f t="shared" si="87"/>
        <v/>
      </c>
    </row>
    <row r="885" spans="1:36" s="155" customFormat="1" ht="15.75" x14ac:dyDescent="0.25">
      <c r="A885" s="39">
        <v>2801</v>
      </c>
      <c r="B885" s="40"/>
      <c r="C885" s="40"/>
      <c r="D885" s="40"/>
      <c r="E885" s="40"/>
      <c r="F885" s="40"/>
      <c r="G885" s="40"/>
      <c r="H885" s="40"/>
      <c r="I885" s="40"/>
      <c r="J885" s="40"/>
      <c r="K885" s="139"/>
      <c r="L885" s="139"/>
      <c r="M885" s="139"/>
      <c r="N885" s="139"/>
      <c r="O885" s="139"/>
      <c r="P885" s="139"/>
      <c r="Q885" s="139"/>
      <c r="R885" s="139"/>
      <c r="S885" s="139"/>
      <c r="T885" s="139"/>
      <c r="U885" s="139"/>
      <c r="V885" s="139"/>
      <c r="W885" s="139"/>
      <c r="X885" s="139"/>
      <c r="Y885" s="139"/>
      <c r="Z885" s="139"/>
      <c r="AA885" s="139"/>
      <c r="AB885" s="62"/>
      <c r="AC885" s="109"/>
      <c r="AD885" s="46"/>
      <c r="AE885" s="110"/>
      <c r="AF885" s="42" t="str">
        <f>IF(G885=0,"",G885/F884)</f>
        <v/>
      </c>
      <c r="AG885" s="43"/>
      <c r="AH885" s="117" t="str">
        <f t="shared" si="86"/>
        <v/>
      </c>
      <c r="AI885" s="117" t="str">
        <f t="shared" si="87"/>
        <v/>
      </c>
    </row>
    <row r="886" spans="1:36" s="155" customFormat="1" ht="15.75" x14ac:dyDescent="0.25">
      <c r="A886" s="39">
        <v>2802</v>
      </c>
      <c r="B886" s="40"/>
      <c r="C886" s="40"/>
      <c r="D886" s="40"/>
      <c r="E886" s="40"/>
      <c r="F886" s="40"/>
      <c r="G886" s="40"/>
      <c r="H886" s="40"/>
      <c r="I886" s="40"/>
      <c r="J886" s="40"/>
      <c r="K886" s="139"/>
      <c r="L886" s="139"/>
      <c r="M886" s="139"/>
      <c r="N886" s="139"/>
      <c r="O886" s="139"/>
      <c r="P886" s="139"/>
      <c r="Q886" s="139"/>
      <c r="R886" s="139"/>
      <c r="S886" s="139"/>
      <c r="T886" s="139"/>
      <c r="U886" s="139"/>
      <c r="V886" s="139"/>
      <c r="W886" s="139"/>
      <c r="X886" s="139"/>
      <c r="Y886" s="139"/>
      <c r="Z886" s="139"/>
      <c r="AA886" s="139"/>
      <c r="AB886" s="62"/>
      <c r="AC886" s="109"/>
      <c r="AD886" s="46"/>
      <c r="AE886" s="110"/>
      <c r="AF886" s="42" t="str">
        <f>IF(H886=0,"",H886/G885)</f>
        <v/>
      </c>
      <c r="AG886" s="43"/>
      <c r="AH886" s="117" t="str">
        <f t="shared" si="86"/>
        <v/>
      </c>
      <c r="AI886" s="117" t="str">
        <f t="shared" si="87"/>
        <v/>
      </c>
    </row>
    <row r="887" spans="1:36" s="155" customFormat="1" ht="15.75" x14ac:dyDescent="0.25">
      <c r="A887" s="39">
        <v>2901</v>
      </c>
      <c r="B887" s="40"/>
      <c r="C887" s="40"/>
      <c r="D887" s="40"/>
      <c r="E887" s="40"/>
      <c r="F887" s="40"/>
      <c r="G887" s="40"/>
      <c r="H887" s="40"/>
      <c r="I887" s="40"/>
      <c r="J887" s="40"/>
      <c r="K887" s="139"/>
      <c r="L887" s="139"/>
      <c r="M887" s="139"/>
      <c r="N887" s="139"/>
      <c r="O887" s="139"/>
      <c r="P887" s="139"/>
      <c r="Q887" s="139"/>
      <c r="R887" s="139"/>
      <c r="S887" s="139"/>
      <c r="T887" s="139"/>
      <c r="U887" s="139"/>
      <c r="V887" s="139"/>
      <c r="W887" s="139"/>
      <c r="X887" s="139"/>
      <c r="Y887" s="139"/>
      <c r="Z887" s="139"/>
      <c r="AA887" s="139"/>
      <c r="AB887" s="62"/>
      <c r="AC887" s="109"/>
      <c r="AD887" s="46"/>
      <c r="AE887" s="110"/>
      <c r="AF887" s="42" t="str">
        <f>IF(I887=0,"",I887/H886)</f>
        <v/>
      </c>
      <c r="AG887" s="43"/>
      <c r="AH887" s="117" t="str">
        <f t="shared" si="86"/>
        <v/>
      </c>
      <c r="AI887" s="117" t="str">
        <f t="shared" si="87"/>
        <v/>
      </c>
    </row>
    <row r="888" spans="1:36" s="155" customFormat="1" ht="15.75" x14ac:dyDescent="0.25">
      <c r="A888" s="39">
        <v>2902</v>
      </c>
      <c r="B888" s="40"/>
      <c r="C888" s="40"/>
      <c r="D888" s="40"/>
      <c r="E888" s="40"/>
      <c r="F888" s="40"/>
      <c r="G888" s="40"/>
      <c r="H888" s="40"/>
      <c r="I888" s="40"/>
      <c r="J888" s="40"/>
      <c r="K888" s="139"/>
      <c r="L888" s="139"/>
      <c r="M888" s="139"/>
      <c r="N888" s="139"/>
      <c r="O888" s="139"/>
      <c r="P888" s="139"/>
      <c r="Q888" s="139"/>
      <c r="R888" s="139"/>
      <c r="S888" s="139"/>
      <c r="T888" s="139"/>
      <c r="U888" s="139"/>
      <c r="V888" s="139"/>
      <c r="W888" s="139"/>
      <c r="X888" s="139"/>
      <c r="Y888" s="139"/>
      <c r="Z888" s="139"/>
      <c r="AA888" s="139"/>
      <c r="AB888" s="62"/>
      <c r="AC888" s="109"/>
      <c r="AD888" s="46"/>
      <c r="AE888" s="110"/>
      <c r="AF888" s="45" t="str">
        <f>IF(J888=0,"",J888/I887)</f>
        <v/>
      </c>
      <c r="AG888" s="43"/>
      <c r="AH888" s="45" t="str">
        <f t="shared" si="86"/>
        <v/>
      </c>
      <c r="AI888" s="45" t="str">
        <f t="shared" si="87"/>
        <v/>
      </c>
    </row>
    <row r="889" spans="1:36" s="155" customFormat="1" ht="15.75" x14ac:dyDescent="0.25">
      <c r="A889" s="39">
        <v>3001</v>
      </c>
      <c r="B889" s="40"/>
      <c r="C889" s="40"/>
      <c r="D889" s="40"/>
      <c r="E889" s="40"/>
      <c r="F889" s="40"/>
      <c r="G889" s="40"/>
      <c r="H889" s="40"/>
      <c r="I889" s="40"/>
      <c r="J889" s="40"/>
      <c r="K889" s="139"/>
      <c r="L889" s="139"/>
      <c r="M889" s="139"/>
      <c r="N889" s="139"/>
      <c r="O889" s="139"/>
      <c r="P889" s="139"/>
      <c r="Q889" s="139"/>
      <c r="R889" s="139"/>
      <c r="S889" s="139"/>
      <c r="T889" s="139"/>
      <c r="U889" s="139"/>
      <c r="V889" s="139"/>
      <c r="W889" s="139"/>
      <c r="X889" s="139"/>
      <c r="Y889" s="139"/>
      <c r="Z889" s="139"/>
      <c r="AA889" s="139"/>
      <c r="AB889" s="62"/>
      <c r="AC889" s="109"/>
      <c r="AD889" s="46"/>
      <c r="AE889" s="111"/>
      <c r="AF889" s="46"/>
      <c r="AG889" s="43"/>
      <c r="AH889" s="46"/>
      <c r="AI889" s="118"/>
    </row>
    <row r="890" spans="1:36" s="155" customFormat="1" ht="15.75" x14ac:dyDescent="0.25">
      <c r="A890" s="39">
        <v>3002</v>
      </c>
      <c r="B890" s="40"/>
      <c r="C890" s="40"/>
      <c r="D890" s="40"/>
      <c r="E890" s="40"/>
      <c r="F890" s="40"/>
      <c r="G890" s="40"/>
      <c r="H890" s="40"/>
      <c r="I890" s="40"/>
      <c r="J890" s="40"/>
      <c r="K890" s="139"/>
      <c r="L890" s="139"/>
      <c r="M890" s="139"/>
      <c r="N890" s="139"/>
      <c r="O890" s="139"/>
      <c r="P890" s="139"/>
      <c r="Q890" s="139"/>
      <c r="R890" s="139"/>
      <c r="S890" s="139"/>
      <c r="T890" s="139"/>
      <c r="U890" s="139"/>
      <c r="V890" s="139"/>
      <c r="W890" s="139"/>
      <c r="X890" s="139"/>
      <c r="Y890" s="139"/>
      <c r="Z890" s="139"/>
      <c r="AA890" s="139"/>
      <c r="AB890" s="62"/>
      <c r="AC890" s="109"/>
      <c r="AD890" s="46"/>
      <c r="AE890" s="111"/>
      <c r="AF890" s="119"/>
      <c r="AG890" s="47"/>
      <c r="AH890" s="120"/>
      <c r="AI890" s="119"/>
    </row>
    <row r="891" spans="1:36" s="155" customFormat="1" ht="15.75" x14ac:dyDescent="0.25">
      <c r="A891" s="39">
        <v>3101</v>
      </c>
      <c r="B891" s="40"/>
      <c r="C891" s="40"/>
      <c r="D891" s="40"/>
      <c r="E891" s="40"/>
      <c r="F891" s="40"/>
      <c r="G891" s="40"/>
      <c r="H891" s="40"/>
      <c r="I891" s="40"/>
      <c r="J891" s="40"/>
      <c r="K891" s="139"/>
      <c r="L891" s="139"/>
      <c r="M891" s="139"/>
      <c r="N891" s="139"/>
      <c r="O891" s="139"/>
      <c r="P891" s="139"/>
      <c r="Q891" s="139"/>
      <c r="R891" s="139"/>
      <c r="S891" s="139"/>
      <c r="T891" s="139"/>
      <c r="U891" s="139"/>
      <c r="V891" s="139"/>
      <c r="W891" s="139"/>
      <c r="X891" s="139"/>
      <c r="Y891" s="139"/>
      <c r="Z891" s="139"/>
      <c r="AA891" s="139"/>
      <c r="AB891" s="62"/>
      <c r="AC891" s="109"/>
      <c r="AD891" s="46"/>
      <c r="AE891" s="111"/>
      <c r="AF891" s="119"/>
      <c r="AG891" s="47"/>
      <c r="AH891" s="120"/>
      <c r="AI891" s="119"/>
    </row>
    <row r="892" spans="1:36" s="155" customFormat="1" ht="15.75" x14ac:dyDescent="0.25">
      <c r="A892" s="39">
        <v>3102</v>
      </c>
      <c r="B892" s="40"/>
      <c r="C892" s="40"/>
      <c r="D892" s="40"/>
      <c r="E892" s="40"/>
      <c r="F892" s="40"/>
      <c r="G892" s="40"/>
      <c r="H892" s="40"/>
      <c r="I892" s="40"/>
      <c r="J892" s="40"/>
      <c r="K892" s="139"/>
      <c r="L892" s="139"/>
      <c r="M892" s="139"/>
      <c r="N892" s="139"/>
      <c r="O892" s="139"/>
      <c r="P892" s="139"/>
      <c r="Q892" s="139"/>
      <c r="R892" s="139"/>
      <c r="S892" s="139"/>
      <c r="T892" s="139"/>
      <c r="U892" s="139"/>
      <c r="V892" s="139"/>
      <c r="W892" s="139"/>
      <c r="X892" s="139"/>
      <c r="Y892" s="139"/>
      <c r="Z892" s="139"/>
      <c r="AA892" s="139"/>
      <c r="AB892" s="62"/>
      <c r="AC892" s="109"/>
      <c r="AD892" s="46"/>
      <c r="AE892" s="111"/>
      <c r="AF892" s="46"/>
      <c r="AG892" s="111"/>
      <c r="AH892" s="121"/>
      <c r="AI892" s="119"/>
    </row>
    <row r="893" spans="1:36" s="155" customFormat="1" ht="15.75" x14ac:dyDescent="0.25">
      <c r="A893" s="39">
        <v>3201</v>
      </c>
      <c r="B893" s="40"/>
      <c r="C893" s="40"/>
      <c r="D893" s="40"/>
      <c r="E893" s="40"/>
      <c r="F893" s="40"/>
      <c r="G893" s="40"/>
      <c r="H893" s="40"/>
      <c r="I893" s="40"/>
      <c r="J893" s="40"/>
      <c r="K893" s="139"/>
      <c r="L893" s="139"/>
      <c r="M893" s="139"/>
      <c r="N893" s="139"/>
      <c r="O893" s="139"/>
      <c r="P893" s="139"/>
      <c r="Q893" s="139"/>
      <c r="R893" s="139"/>
      <c r="S893" s="139"/>
      <c r="T893" s="139"/>
      <c r="U893" s="139"/>
      <c r="V893" s="139"/>
      <c r="W893" s="139"/>
      <c r="X893" s="139"/>
      <c r="Y893" s="139"/>
      <c r="Z893" s="139"/>
      <c r="AA893" s="139"/>
      <c r="AB893" s="62"/>
      <c r="AC893" s="109"/>
      <c r="AD893" s="46"/>
      <c r="AE893" s="111"/>
      <c r="AF893" s="122" t="s">
        <v>53</v>
      </c>
      <c r="AG893" s="123"/>
      <c r="AH893" s="124" t="str">
        <f>IF(SUM(AB886:AB890)=0,"",SUM(AB886:AB890))</f>
        <v/>
      </c>
      <c r="AI893" s="125" t="s">
        <v>10</v>
      </c>
    </row>
    <row r="894" spans="1:36" s="155" customFormat="1" ht="15.75" x14ac:dyDescent="0.25">
      <c r="A894" s="39">
        <v>3202</v>
      </c>
      <c r="B894" s="40"/>
      <c r="C894" s="40"/>
      <c r="D894" s="40"/>
      <c r="E894" s="40"/>
      <c r="F894" s="40"/>
      <c r="G894" s="40"/>
      <c r="H894" s="40"/>
      <c r="I894" s="40"/>
      <c r="J894" s="40"/>
      <c r="K894" s="139"/>
      <c r="L894" s="139"/>
      <c r="M894" s="139"/>
      <c r="N894" s="139"/>
      <c r="O894" s="139"/>
      <c r="P894" s="139"/>
      <c r="Q894" s="139"/>
      <c r="R894" s="139"/>
      <c r="S894" s="139"/>
      <c r="T894" s="139"/>
      <c r="U894" s="139"/>
      <c r="V894" s="139"/>
      <c r="W894" s="139"/>
      <c r="X894" s="139"/>
      <c r="Y894" s="139"/>
      <c r="Z894" s="139"/>
      <c r="AA894" s="139"/>
      <c r="AB894" s="62"/>
      <c r="AC894" s="109"/>
      <c r="AD894" s="46"/>
      <c r="AE894" s="111"/>
      <c r="AF894" s="126" t="s">
        <v>54</v>
      </c>
      <c r="AG894" s="53" t="str">
        <f>IF(AG893/B880=0,"",AG893/B880)</f>
        <v/>
      </c>
      <c r="AH894" s="127" t="e">
        <f>IF(AG893/AH893=0,"",AG893/AH893)</f>
        <v>#VALUE!</v>
      </c>
      <c r="AI894" s="128" t="s">
        <v>55</v>
      </c>
    </row>
    <row r="895" spans="1:36" s="155" customFormat="1" ht="15.75" x14ac:dyDescent="0.25">
      <c r="A895" s="39">
        <v>3301</v>
      </c>
      <c r="B895" s="40"/>
      <c r="C895" s="40"/>
      <c r="D895" s="40"/>
      <c r="E895" s="40"/>
      <c r="F895" s="40"/>
      <c r="G895" s="40"/>
      <c r="H895" s="40"/>
      <c r="I895" s="40"/>
      <c r="J895" s="40"/>
      <c r="K895" s="139"/>
      <c r="L895" s="139"/>
      <c r="M895" s="139"/>
      <c r="N895" s="139"/>
      <c r="O895" s="139"/>
      <c r="P895" s="139"/>
      <c r="Q895" s="139"/>
      <c r="R895" s="139"/>
      <c r="S895" s="139"/>
      <c r="T895" s="139"/>
      <c r="U895" s="139"/>
      <c r="V895" s="139"/>
      <c r="W895" s="139"/>
      <c r="X895" s="139"/>
      <c r="Y895" s="139"/>
      <c r="Z895" s="139"/>
      <c r="AA895" s="139"/>
      <c r="AB895" s="62"/>
      <c r="AC895" s="112"/>
      <c r="AD895" s="113"/>
      <c r="AE895" s="114"/>
      <c r="AF895" s="83"/>
      <c r="AG895" s="129"/>
      <c r="AH895" s="129"/>
      <c r="AI895" s="130"/>
    </row>
    <row r="896" spans="1:36" s="155" customFormat="1" ht="18" x14ac:dyDescent="0.25">
      <c r="A896" s="24"/>
      <c r="B896" s="160" t="s">
        <v>79</v>
      </c>
      <c r="C896" s="160"/>
      <c r="D896" s="160"/>
      <c r="E896" s="160"/>
      <c r="F896" s="160"/>
      <c r="G896" s="160"/>
      <c r="H896" s="160"/>
      <c r="I896" s="160"/>
      <c r="J896" s="160"/>
      <c r="AB896" s="59">
        <f>SUM(AB880:AB892)</f>
        <v>0</v>
      </c>
      <c r="AC896" s="60" t="str">
        <f>IF(AB888=0,"",AB888/B880)</f>
        <v/>
      </c>
      <c r="AD896" s="60" t="str">
        <f>IF(AB896=0,"",AB896/B880)</f>
        <v/>
      </c>
      <c r="AE896" s="60" t="str">
        <f>IF(AB888=0,"",AD896-AC896)</f>
        <v/>
      </c>
      <c r="AF896" s="2"/>
      <c r="AG896" s="1"/>
      <c r="AH896" s="27"/>
      <c r="AI896" s="2"/>
    </row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</sheetData>
  <mergeCells count="380">
    <mergeCell ref="B742:J742"/>
    <mergeCell ref="B764:J764"/>
    <mergeCell ref="B786:J786"/>
    <mergeCell ref="B808:J808"/>
    <mergeCell ref="B830:J830"/>
    <mergeCell ref="B852:J852"/>
    <mergeCell ref="B874:J874"/>
    <mergeCell ref="B520:J520"/>
    <mergeCell ref="B543:J543"/>
    <mergeCell ref="B566:J566"/>
    <mergeCell ref="B588:J588"/>
    <mergeCell ref="B610:J610"/>
    <mergeCell ref="B632:J632"/>
    <mergeCell ref="B654:J654"/>
    <mergeCell ref="B676:J676"/>
    <mergeCell ref="B698:J698"/>
    <mergeCell ref="B720:J720"/>
    <mergeCell ref="B477:J477"/>
    <mergeCell ref="B500:J500"/>
    <mergeCell ref="B241:J241"/>
    <mergeCell ref="B264:J264"/>
    <mergeCell ref="B287:J287"/>
    <mergeCell ref="B310:J310"/>
    <mergeCell ref="B333:J333"/>
    <mergeCell ref="B356:J356"/>
    <mergeCell ref="B379:J379"/>
    <mergeCell ref="B405:J405"/>
    <mergeCell ref="B428:J428"/>
    <mergeCell ref="B451:J451"/>
    <mergeCell ref="B474:J474"/>
    <mergeCell ref="B497:J497"/>
    <mergeCell ref="B290:J290"/>
    <mergeCell ref="B359:J359"/>
    <mergeCell ref="AH856:AH857"/>
    <mergeCell ref="AI856:AI857"/>
    <mergeCell ref="B855:J855"/>
    <mergeCell ref="A856:A857"/>
    <mergeCell ref="B856:J856"/>
    <mergeCell ref="AB856:AB857"/>
    <mergeCell ref="AC856:AC857"/>
    <mergeCell ref="AD856:AD857"/>
    <mergeCell ref="AE856:AE857"/>
    <mergeCell ref="AF856:AF857"/>
    <mergeCell ref="AG856:AG857"/>
    <mergeCell ref="AH812:AH813"/>
    <mergeCell ref="AI812:AI813"/>
    <mergeCell ref="B811:J811"/>
    <mergeCell ref="A812:A813"/>
    <mergeCell ref="B812:J812"/>
    <mergeCell ref="AB812:AB813"/>
    <mergeCell ref="AC812:AC813"/>
    <mergeCell ref="AD812:AD813"/>
    <mergeCell ref="AE812:AE813"/>
    <mergeCell ref="AF812:AF813"/>
    <mergeCell ref="AG812:AG813"/>
    <mergeCell ref="AH768:AH769"/>
    <mergeCell ref="AI768:AI769"/>
    <mergeCell ref="B767:J767"/>
    <mergeCell ref="A768:A769"/>
    <mergeCell ref="B768:J768"/>
    <mergeCell ref="AB768:AB769"/>
    <mergeCell ref="AC768:AC769"/>
    <mergeCell ref="AD768:AD769"/>
    <mergeCell ref="AE768:AE769"/>
    <mergeCell ref="AF768:AF769"/>
    <mergeCell ref="AG768:AG769"/>
    <mergeCell ref="AG636:AG637"/>
    <mergeCell ref="AH636:AH637"/>
    <mergeCell ref="AI636:AI637"/>
    <mergeCell ref="B635:J635"/>
    <mergeCell ref="A636:A637"/>
    <mergeCell ref="B636:J636"/>
    <mergeCell ref="AB636:AB637"/>
    <mergeCell ref="AC636:AC637"/>
    <mergeCell ref="AD636:AD637"/>
    <mergeCell ref="AF636:AF637"/>
    <mergeCell ref="AG614:AG615"/>
    <mergeCell ref="AH614:AH615"/>
    <mergeCell ref="AI614:AI615"/>
    <mergeCell ref="B613:J613"/>
    <mergeCell ref="A614:A615"/>
    <mergeCell ref="B614:J614"/>
    <mergeCell ref="AB614:AB615"/>
    <mergeCell ref="AC614:AC615"/>
    <mergeCell ref="AD614:AD615"/>
    <mergeCell ref="AI570:AI571"/>
    <mergeCell ref="B569:J569"/>
    <mergeCell ref="A570:A571"/>
    <mergeCell ref="B570:J570"/>
    <mergeCell ref="AB570:AB571"/>
    <mergeCell ref="AC570:AC571"/>
    <mergeCell ref="AD570:AD571"/>
    <mergeCell ref="AG592:AG593"/>
    <mergeCell ref="AH592:AH593"/>
    <mergeCell ref="AI592:AI593"/>
    <mergeCell ref="B591:J591"/>
    <mergeCell ref="A592:A593"/>
    <mergeCell ref="B592:J592"/>
    <mergeCell ref="AB592:AB593"/>
    <mergeCell ref="AC592:AC593"/>
    <mergeCell ref="AD592:AD593"/>
    <mergeCell ref="A746:A747"/>
    <mergeCell ref="B746:J746"/>
    <mergeCell ref="AB746:AB747"/>
    <mergeCell ref="AC746:AC747"/>
    <mergeCell ref="AD746:AD747"/>
    <mergeCell ref="AD501:AD502"/>
    <mergeCell ref="AE501:AE502"/>
    <mergeCell ref="AF501:AF502"/>
    <mergeCell ref="B501:J501"/>
    <mergeCell ref="AB501:AB502"/>
    <mergeCell ref="AC501:AC502"/>
    <mergeCell ref="AE524:AE525"/>
    <mergeCell ref="AF524:AF525"/>
    <mergeCell ref="B523:J523"/>
    <mergeCell ref="B524:J524"/>
    <mergeCell ref="AB524:AB525"/>
    <mergeCell ref="AC524:AC525"/>
    <mergeCell ref="AD524:AD525"/>
    <mergeCell ref="B546:J546"/>
    <mergeCell ref="A547:A548"/>
    <mergeCell ref="B547:J547"/>
    <mergeCell ref="AB724:AB725"/>
    <mergeCell ref="AC724:AC725"/>
    <mergeCell ref="AD724:AD725"/>
    <mergeCell ref="AE746:AE747"/>
    <mergeCell ref="AF746:AF747"/>
    <mergeCell ref="AG746:AG747"/>
    <mergeCell ref="AH746:AH747"/>
    <mergeCell ref="AI746:AI747"/>
    <mergeCell ref="B745:J745"/>
    <mergeCell ref="AG501:AG502"/>
    <mergeCell ref="AH501:AH502"/>
    <mergeCell ref="AI501:AI502"/>
    <mergeCell ref="AG524:AG525"/>
    <mergeCell ref="AH524:AH525"/>
    <mergeCell ref="AI524:AI525"/>
    <mergeCell ref="AG547:AG548"/>
    <mergeCell ref="AH547:AH548"/>
    <mergeCell ref="AI547:AI548"/>
    <mergeCell ref="AB547:AB548"/>
    <mergeCell ref="AC547:AC548"/>
    <mergeCell ref="AD547:AD548"/>
    <mergeCell ref="AG724:AG725"/>
    <mergeCell ref="AH724:AH725"/>
    <mergeCell ref="AI724:AI725"/>
    <mergeCell ref="B724:J724"/>
    <mergeCell ref="AG570:AG571"/>
    <mergeCell ref="AH570:AH571"/>
    <mergeCell ref="AF268:AF269"/>
    <mergeCell ref="AG268:AG269"/>
    <mergeCell ref="AH268:AH269"/>
    <mergeCell ref="AI268:AI269"/>
    <mergeCell ref="AE314:AE315"/>
    <mergeCell ref="AF314:AF315"/>
    <mergeCell ref="AG314:AG315"/>
    <mergeCell ref="AH314:AH315"/>
    <mergeCell ref="AI314:AI315"/>
    <mergeCell ref="AF291:AF292"/>
    <mergeCell ref="AG291:AG292"/>
    <mergeCell ref="AH291:AH292"/>
    <mergeCell ref="AI291:AI292"/>
    <mergeCell ref="AE724:AE725"/>
    <mergeCell ref="AF724:AF725"/>
    <mergeCell ref="AE702:AE703"/>
    <mergeCell ref="AF702:AF703"/>
    <mergeCell ref="AE680:AE681"/>
    <mergeCell ref="AF680:AF681"/>
    <mergeCell ref="A501:A502"/>
    <mergeCell ref="A524:A525"/>
    <mergeCell ref="AE547:AE548"/>
    <mergeCell ref="AF547:AF548"/>
    <mergeCell ref="AE570:AE571"/>
    <mergeCell ref="AF570:AF571"/>
    <mergeCell ref="AE592:AE593"/>
    <mergeCell ref="AF592:AF593"/>
    <mergeCell ref="AE614:AE615"/>
    <mergeCell ref="AF614:AF615"/>
    <mergeCell ref="AE636:AE637"/>
    <mergeCell ref="B723:J723"/>
    <mergeCell ref="A724:A725"/>
    <mergeCell ref="AG702:AG703"/>
    <mergeCell ref="AH702:AH703"/>
    <mergeCell ref="AI702:AI703"/>
    <mergeCell ref="B701:J701"/>
    <mergeCell ref="A702:A703"/>
    <mergeCell ref="B702:J702"/>
    <mergeCell ref="AB702:AB703"/>
    <mergeCell ref="AC702:AC703"/>
    <mergeCell ref="AD702:AD703"/>
    <mergeCell ref="AG680:AG681"/>
    <mergeCell ref="AH680:AH681"/>
    <mergeCell ref="AI680:AI681"/>
    <mergeCell ref="B679:J679"/>
    <mergeCell ref="A680:A681"/>
    <mergeCell ref="B680:J680"/>
    <mergeCell ref="AB680:AB681"/>
    <mergeCell ref="AC680:AC681"/>
    <mergeCell ref="AD680:AD681"/>
    <mergeCell ref="AG658:AG659"/>
    <mergeCell ref="AH658:AH659"/>
    <mergeCell ref="AI658:AI659"/>
    <mergeCell ref="B657:J657"/>
    <mergeCell ref="A658:A659"/>
    <mergeCell ref="B658:J658"/>
    <mergeCell ref="AB658:AB659"/>
    <mergeCell ref="AC658:AC659"/>
    <mergeCell ref="AD658:AD659"/>
    <mergeCell ref="AE658:AE659"/>
    <mergeCell ref="AF658:AF659"/>
    <mergeCell ref="AI478:AI479"/>
    <mergeCell ref="A478:A479"/>
    <mergeCell ref="B478:J478"/>
    <mergeCell ref="AB478:AB479"/>
    <mergeCell ref="AC478:AC479"/>
    <mergeCell ref="AE386:AE387"/>
    <mergeCell ref="AF386:AF387"/>
    <mergeCell ref="AG386:AG387"/>
    <mergeCell ref="AH386:AH387"/>
    <mergeCell ref="AI386:AI387"/>
    <mergeCell ref="A455:A456"/>
    <mergeCell ref="B455:J455"/>
    <mergeCell ref="AB455:AB456"/>
    <mergeCell ref="AC455:AC456"/>
    <mergeCell ref="AD478:AD479"/>
    <mergeCell ref="AE478:AE479"/>
    <mergeCell ref="AF478:AF479"/>
    <mergeCell ref="AG478:AG479"/>
    <mergeCell ref="AH478:AH479"/>
    <mergeCell ref="AD455:AD456"/>
    <mergeCell ref="AE455:AE456"/>
    <mergeCell ref="AG455:AG456"/>
    <mergeCell ref="AH455:AH456"/>
    <mergeCell ref="AI455:AI456"/>
    <mergeCell ref="AE432:AE433"/>
    <mergeCell ref="AF432:AF433"/>
    <mergeCell ref="AG432:AG433"/>
    <mergeCell ref="AH432:AH433"/>
    <mergeCell ref="AI432:AI433"/>
    <mergeCell ref="AF455:AF456"/>
    <mergeCell ref="B454:J454"/>
    <mergeCell ref="A432:A433"/>
    <mergeCell ref="B432:J432"/>
    <mergeCell ref="AB432:AB433"/>
    <mergeCell ref="AC432:AC433"/>
    <mergeCell ref="AD432:AD433"/>
    <mergeCell ref="AE409:AE410"/>
    <mergeCell ref="AF409:AF410"/>
    <mergeCell ref="AG409:AG410"/>
    <mergeCell ref="AH409:AH410"/>
    <mergeCell ref="B431:J431"/>
    <mergeCell ref="AI409:AI410"/>
    <mergeCell ref="B408:J408"/>
    <mergeCell ref="A409:A410"/>
    <mergeCell ref="B409:J409"/>
    <mergeCell ref="AB409:AB410"/>
    <mergeCell ref="AC409:AC410"/>
    <mergeCell ref="AD409:AD410"/>
    <mergeCell ref="AE360:AE361"/>
    <mergeCell ref="AF360:AF361"/>
    <mergeCell ref="AG360:AG361"/>
    <mergeCell ref="AH360:AH361"/>
    <mergeCell ref="AI360:AI361"/>
    <mergeCell ref="B385:J385"/>
    <mergeCell ref="A386:A387"/>
    <mergeCell ref="B386:J386"/>
    <mergeCell ref="AB386:AB387"/>
    <mergeCell ref="AC386:AC387"/>
    <mergeCell ref="AD386:AD387"/>
    <mergeCell ref="A360:A361"/>
    <mergeCell ref="B360:J360"/>
    <mergeCell ref="AB360:AB361"/>
    <mergeCell ref="AC360:AC361"/>
    <mergeCell ref="AD360:AD361"/>
    <mergeCell ref="A222:A223"/>
    <mergeCell ref="AE337:AE338"/>
    <mergeCell ref="AE268:AE269"/>
    <mergeCell ref="B267:J267"/>
    <mergeCell ref="A268:A269"/>
    <mergeCell ref="B268:J268"/>
    <mergeCell ref="AB268:AB269"/>
    <mergeCell ref="AC268:AC269"/>
    <mergeCell ref="AE245:AE246"/>
    <mergeCell ref="AD268:AD269"/>
    <mergeCell ref="AE291:AE292"/>
    <mergeCell ref="B313:J313"/>
    <mergeCell ref="A314:A315"/>
    <mergeCell ref="B314:J314"/>
    <mergeCell ref="AB314:AB315"/>
    <mergeCell ref="A291:A292"/>
    <mergeCell ref="B291:J291"/>
    <mergeCell ref="AB291:AB292"/>
    <mergeCell ref="AC291:AC292"/>
    <mergeCell ref="AD291:AD292"/>
    <mergeCell ref="AC314:AC315"/>
    <mergeCell ref="AD314:AD315"/>
    <mergeCell ref="AF337:AF338"/>
    <mergeCell ref="AG337:AG338"/>
    <mergeCell ref="AH337:AH338"/>
    <mergeCell ref="AI337:AI338"/>
    <mergeCell ref="B336:J336"/>
    <mergeCell ref="A337:A338"/>
    <mergeCell ref="B337:J337"/>
    <mergeCell ref="AB337:AB338"/>
    <mergeCell ref="AC337:AC338"/>
    <mergeCell ref="AD337:AD338"/>
    <mergeCell ref="AF245:AF246"/>
    <mergeCell ref="AG245:AG246"/>
    <mergeCell ref="AH245:AH246"/>
    <mergeCell ref="AI245:AI246"/>
    <mergeCell ref="B244:J244"/>
    <mergeCell ref="A245:A246"/>
    <mergeCell ref="B245:J245"/>
    <mergeCell ref="AB245:AB246"/>
    <mergeCell ref="AC245:AC246"/>
    <mergeCell ref="AD245:AD246"/>
    <mergeCell ref="B62:J62"/>
    <mergeCell ref="B80:J80"/>
    <mergeCell ref="B97:J97"/>
    <mergeCell ref="B114:J114"/>
    <mergeCell ref="B128:J128"/>
    <mergeCell ref="AG222:AG223"/>
    <mergeCell ref="AH222:AH223"/>
    <mergeCell ref="AI222:AI223"/>
    <mergeCell ref="B221:J221"/>
    <mergeCell ref="B222:J222"/>
    <mergeCell ref="AB222:AB223"/>
    <mergeCell ref="AC222:AC223"/>
    <mergeCell ref="AD222:AD223"/>
    <mergeCell ref="AE222:AE223"/>
    <mergeCell ref="AF222:AF223"/>
    <mergeCell ref="B136:J136"/>
    <mergeCell ref="B150:J150"/>
    <mergeCell ref="B165:J165"/>
    <mergeCell ref="B180:J180"/>
    <mergeCell ref="B194:J194"/>
    <mergeCell ref="B204:J204"/>
    <mergeCell ref="B16:J16"/>
    <mergeCell ref="L17:M17"/>
    <mergeCell ref="N17:O17"/>
    <mergeCell ref="P17:Q17"/>
    <mergeCell ref="R17:S17"/>
    <mergeCell ref="T17:U17"/>
    <mergeCell ref="V17:W17"/>
    <mergeCell ref="B33:J33"/>
    <mergeCell ref="B48:J48"/>
    <mergeCell ref="AH790:AH791"/>
    <mergeCell ref="AI790:AI791"/>
    <mergeCell ref="B789:J789"/>
    <mergeCell ref="A790:A791"/>
    <mergeCell ref="B790:J790"/>
    <mergeCell ref="AB790:AB791"/>
    <mergeCell ref="AC790:AC791"/>
    <mergeCell ref="AD790:AD791"/>
    <mergeCell ref="AE790:AE791"/>
    <mergeCell ref="AF790:AF791"/>
    <mergeCell ref="AG790:AG791"/>
    <mergeCell ref="AH834:AH835"/>
    <mergeCell ref="AI834:AI835"/>
    <mergeCell ref="B833:J833"/>
    <mergeCell ref="A834:A835"/>
    <mergeCell ref="B834:J834"/>
    <mergeCell ref="AB834:AB835"/>
    <mergeCell ref="AC834:AC835"/>
    <mergeCell ref="AD834:AD835"/>
    <mergeCell ref="AE834:AE835"/>
    <mergeCell ref="AF834:AF835"/>
    <mergeCell ref="AG834:AG835"/>
    <mergeCell ref="AH878:AH879"/>
    <mergeCell ref="AI878:AI879"/>
    <mergeCell ref="B896:J896"/>
    <mergeCell ref="B877:J877"/>
    <mergeCell ref="A878:A879"/>
    <mergeCell ref="B878:J878"/>
    <mergeCell ref="AB878:AB879"/>
    <mergeCell ref="AC878:AC879"/>
    <mergeCell ref="AD878:AD879"/>
    <mergeCell ref="AE878:AE879"/>
    <mergeCell ref="AF878:AF879"/>
    <mergeCell ref="AG878:AG879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V1009"/>
  <sheetViews>
    <sheetView topLeftCell="A448" workbookViewId="0">
      <selection activeCell="L473" sqref="L473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98" customWidth="1"/>
    <col min="12" max="18" width="12.85546875" customWidth="1"/>
    <col min="19" max="26" width="10" customWidth="1"/>
  </cols>
  <sheetData>
    <row r="1" spans="1:18" s="153" customFormat="1" ht="15" customHeight="1" x14ac:dyDescent="0.2">
      <c r="K1" s="98"/>
    </row>
    <row r="2" spans="1:18" s="153" customFormat="1" ht="15" customHeight="1" x14ac:dyDescent="0.2">
      <c r="K2" s="98"/>
    </row>
    <row r="3" spans="1:18" s="153" customFormat="1" ht="15" customHeight="1" x14ac:dyDescent="0.2">
      <c r="K3" s="98"/>
    </row>
    <row r="4" spans="1:18" s="153" customFormat="1" ht="15" customHeight="1" x14ac:dyDescent="0.2">
      <c r="K4" s="98"/>
    </row>
    <row r="5" spans="1:18" s="153" customFormat="1" ht="15" customHeight="1" x14ac:dyDescent="0.2">
      <c r="K5" s="98"/>
    </row>
    <row r="6" spans="1:18" s="153" customFormat="1" ht="15" customHeight="1" x14ac:dyDescent="0.2">
      <c r="K6" s="98"/>
    </row>
    <row r="7" spans="1:18" s="153" customFormat="1" ht="15" customHeight="1" x14ac:dyDescent="0.2">
      <c r="K7" s="98"/>
    </row>
    <row r="8" spans="1:18" s="153" customFormat="1" ht="15" customHeight="1" x14ac:dyDescent="0.2">
      <c r="K8" s="98"/>
    </row>
    <row r="9" spans="1:18" s="153" customFormat="1" ht="15" customHeight="1" x14ac:dyDescent="0.2">
      <c r="K9" s="98"/>
    </row>
    <row r="10" spans="1:18" s="153" customFormat="1" ht="15" customHeight="1" x14ac:dyDescent="0.2">
      <c r="K10" s="98"/>
    </row>
    <row r="11" spans="1:18" s="153" customFormat="1" ht="15" customHeight="1" x14ac:dyDescent="0.2">
      <c r="K11" s="98"/>
    </row>
    <row r="12" spans="1:18" s="153" customFormat="1" ht="12.75" x14ac:dyDescent="0.2">
      <c r="K12" s="98"/>
    </row>
    <row r="13" spans="1:18" s="153" customFormat="1" ht="12.75" x14ac:dyDescent="0.2">
      <c r="K13" s="98"/>
    </row>
    <row r="14" spans="1:18" ht="12.75" customHeight="1" x14ac:dyDescent="0.2">
      <c r="L14" s="2"/>
      <c r="M14" s="2"/>
      <c r="O14" s="2"/>
    </row>
    <row r="15" spans="1:18" s="102" customFormat="1" ht="26.25" x14ac:dyDescent="0.4">
      <c r="B15" s="161" t="s">
        <v>68</v>
      </c>
      <c r="C15" s="162"/>
      <c r="D15" s="162"/>
      <c r="E15" s="162"/>
      <c r="F15" s="162"/>
      <c r="G15" s="162"/>
      <c r="H15" s="162"/>
      <c r="I15" s="162"/>
      <c r="J15" s="162"/>
      <c r="K15" s="103" t="s">
        <v>80</v>
      </c>
      <c r="L15" s="2"/>
      <c r="M15" s="2"/>
      <c r="N15" s="1"/>
      <c r="O15" s="2"/>
      <c r="P15" s="1"/>
      <c r="Q15" s="1"/>
      <c r="R15" s="1"/>
    </row>
    <row r="16" spans="1:18" ht="20.25" x14ac:dyDescent="0.2">
      <c r="A16" s="163" t="s">
        <v>9</v>
      </c>
      <c r="B16" s="164" t="s">
        <v>69</v>
      </c>
      <c r="C16" s="165"/>
      <c r="D16" s="165"/>
      <c r="E16" s="165"/>
      <c r="F16" s="165"/>
      <c r="G16" s="165"/>
      <c r="H16" s="165"/>
      <c r="I16" s="165"/>
      <c r="J16" s="166"/>
      <c r="K16" s="167" t="s">
        <v>10</v>
      </c>
      <c r="L16" s="159" t="s">
        <v>2</v>
      </c>
      <c r="M16" s="159" t="s">
        <v>3</v>
      </c>
      <c r="N16" s="169" t="s">
        <v>4</v>
      </c>
      <c r="O16" s="159" t="s">
        <v>5</v>
      </c>
      <c r="P16" s="157" t="s">
        <v>6</v>
      </c>
      <c r="Q16" s="157" t="s">
        <v>7</v>
      </c>
      <c r="R16" s="159" t="s">
        <v>8</v>
      </c>
    </row>
    <row r="17" spans="1:19" ht="15.75" x14ac:dyDescent="0.25">
      <c r="A17" s="158"/>
      <c r="B17" s="39" t="s">
        <v>70</v>
      </c>
      <c r="C17" s="39" t="s">
        <v>71</v>
      </c>
      <c r="D17" s="39" t="s">
        <v>72</v>
      </c>
      <c r="E17" s="39" t="s">
        <v>73</v>
      </c>
      <c r="F17" s="39" t="s">
        <v>74</v>
      </c>
      <c r="G17" s="39" t="s">
        <v>75</v>
      </c>
      <c r="H17" s="39" t="s">
        <v>76</v>
      </c>
      <c r="I17" s="39" t="s">
        <v>77</v>
      </c>
      <c r="J17" s="39" t="s">
        <v>78</v>
      </c>
      <c r="K17" s="168"/>
      <c r="L17" s="158"/>
      <c r="M17" s="158"/>
      <c r="N17" s="158"/>
      <c r="O17" s="158"/>
      <c r="P17" s="158"/>
      <c r="Q17" s="158"/>
      <c r="R17" s="158"/>
    </row>
    <row r="18" spans="1:19" ht="15.75" customHeight="1" x14ac:dyDescent="0.25">
      <c r="A18" s="39">
        <v>1502</v>
      </c>
      <c r="B18" s="40">
        <v>33</v>
      </c>
      <c r="C18" s="40"/>
      <c r="D18" s="40"/>
      <c r="E18" s="40"/>
      <c r="F18" s="146"/>
      <c r="G18" s="146"/>
      <c r="H18" s="146"/>
      <c r="I18" s="146"/>
      <c r="J18" s="146"/>
      <c r="K18" s="62"/>
      <c r="L18" s="106"/>
      <c r="M18" s="107"/>
      <c r="N18" s="108"/>
      <c r="O18" s="115"/>
      <c r="P18" s="41">
        <f>B18</f>
        <v>33</v>
      </c>
      <c r="Q18" s="116"/>
      <c r="R18" s="115"/>
    </row>
    <row r="19" spans="1:19" ht="15.75" customHeight="1" x14ac:dyDescent="0.25">
      <c r="A19" s="39">
        <v>1601</v>
      </c>
      <c r="B19" s="40"/>
      <c r="C19" s="40">
        <v>28</v>
      </c>
      <c r="D19" s="40"/>
      <c r="E19" s="40"/>
      <c r="F19" s="146"/>
      <c r="G19" s="146"/>
      <c r="H19" s="146"/>
      <c r="I19" s="146"/>
      <c r="J19" s="146"/>
      <c r="K19" s="62"/>
      <c r="L19" s="109"/>
      <c r="M19" s="46"/>
      <c r="N19" s="110"/>
      <c r="O19" s="42">
        <f>IF(C19=0,"",C19/B18)</f>
        <v>0.84848484848484851</v>
      </c>
      <c r="P19" s="43">
        <v>28</v>
      </c>
      <c r="Q19" s="117">
        <f t="shared" ref="Q19:Q21" si="0">IF(P19=0,"",P19/P18)</f>
        <v>0.84848484848484851</v>
      </c>
      <c r="R19" s="117">
        <f t="shared" ref="R19:R21" si="1">IF(P19=0,"",100%-Q19)</f>
        <v>0.15151515151515149</v>
      </c>
    </row>
    <row r="20" spans="1:19" ht="15.75" customHeight="1" x14ac:dyDescent="0.25">
      <c r="A20" s="39">
        <v>1602</v>
      </c>
      <c r="B20" s="40"/>
      <c r="C20" s="40"/>
      <c r="D20" s="40">
        <v>22</v>
      </c>
      <c r="E20" s="40"/>
      <c r="F20" s="146"/>
      <c r="G20" s="146"/>
      <c r="H20" s="146"/>
      <c r="I20" s="146"/>
      <c r="J20" s="146"/>
      <c r="K20" s="62"/>
      <c r="L20" s="109"/>
      <c r="M20" s="46"/>
      <c r="N20" s="110"/>
      <c r="O20" s="42">
        <f>IF(D20=0,"",D20/C19)</f>
        <v>0.7857142857142857</v>
      </c>
      <c r="P20" s="43">
        <v>26</v>
      </c>
      <c r="Q20" s="117">
        <f t="shared" si="0"/>
        <v>0.9285714285714286</v>
      </c>
      <c r="R20" s="117">
        <f t="shared" si="1"/>
        <v>7.1428571428571397E-2</v>
      </c>
      <c r="S20" s="8">
        <f>P20/P18</f>
        <v>0.78787878787878785</v>
      </c>
    </row>
    <row r="21" spans="1:19" ht="15.75" customHeight="1" x14ac:dyDescent="0.25">
      <c r="A21" s="39">
        <v>1701</v>
      </c>
      <c r="B21" s="40"/>
      <c r="C21" s="40"/>
      <c r="D21" s="40"/>
      <c r="E21" s="40">
        <v>16</v>
      </c>
      <c r="F21" s="146"/>
      <c r="G21" s="146"/>
      <c r="H21" s="146"/>
      <c r="I21" s="146"/>
      <c r="J21" s="146"/>
      <c r="K21" s="62"/>
      <c r="L21" s="109"/>
      <c r="M21" s="46"/>
      <c r="N21" s="110"/>
      <c r="O21" s="42">
        <f>IF(E21=0,"",E21/D20)</f>
        <v>0.72727272727272729</v>
      </c>
      <c r="P21" s="43">
        <v>23</v>
      </c>
      <c r="Q21" s="117">
        <f t="shared" si="0"/>
        <v>0.88461538461538458</v>
      </c>
      <c r="R21" s="117">
        <f t="shared" si="1"/>
        <v>0.11538461538461542</v>
      </c>
    </row>
    <row r="22" spans="1:19" ht="15.75" customHeight="1" x14ac:dyDescent="0.25">
      <c r="A22" s="39">
        <v>1702</v>
      </c>
      <c r="B22" s="40"/>
      <c r="C22" s="40"/>
      <c r="D22" s="40"/>
      <c r="E22" s="40">
        <v>11</v>
      </c>
      <c r="F22" s="146"/>
      <c r="G22" s="146"/>
      <c r="H22" s="146"/>
      <c r="I22" s="146"/>
      <c r="J22" s="146"/>
      <c r="K22" s="62"/>
      <c r="L22" s="109"/>
      <c r="M22" s="46"/>
      <c r="N22" s="46"/>
      <c r="O22" s="46"/>
      <c r="P22" s="43">
        <v>14</v>
      </c>
      <c r="Q22" s="120"/>
      <c r="R22" s="119"/>
    </row>
    <row r="23" spans="1:19" ht="15.75" customHeight="1" x14ac:dyDescent="0.25">
      <c r="A23" s="39">
        <v>1801</v>
      </c>
      <c r="B23" s="40"/>
      <c r="C23" s="40"/>
      <c r="D23" s="40"/>
      <c r="E23" s="40">
        <v>4</v>
      </c>
      <c r="F23" s="146"/>
      <c r="G23" s="146"/>
      <c r="H23" s="146"/>
      <c r="I23" s="146"/>
      <c r="J23" s="146"/>
      <c r="K23" s="62"/>
      <c r="L23" s="109"/>
      <c r="M23" s="46"/>
      <c r="N23" s="46"/>
      <c r="O23" s="46"/>
      <c r="P23" s="43">
        <v>6</v>
      </c>
      <c r="Q23" s="120"/>
      <c r="R23" s="119"/>
    </row>
    <row r="24" spans="1:19" ht="15.75" customHeight="1" x14ac:dyDescent="0.25">
      <c r="A24" s="39">
        <v>1802</v>
      </c>
      <c r="B24" s="40"/>
      <c r="C24" s="40"/>
      <c r="D24" s="40"/>
      <c r="E24" s="40">
        <v>1</v>
      </c>
      <c r="F24" s="146"/>
      <c r="G24" s="146"/>
      <c r="H24" s="146"/>
      <c r="I24" s="146"/>
      <c r="J24" s="146"/>
      <c r="K24" s="62"/>
      <c r="L24" s="109"/>
      <c r="M24" s="46"/>
      <c r="N24" s="46"/>
      <c r="O24" s="46"/>
      <c r="P24" s="43">
        <v>1</v>
      </c>
      <c r="Q24" s="120"/>
      <c r="R24" s="119"/>
    </row>
    <row r="25" spans="1:19" ht="15.75" customHeight="1" x14ac:dyDescent="0.25">
      <c r="A25" s="39">
        <v>1901</v>
      </c>
      <c r="B25" s="40"/>
      <c r="C25" s="40"/>
      <c r="D25" s="40"/>
      <c r="E25" s="40">
        <v>1</v>
      </c>
      <c r="F25" s="146"/>
      <c r="G25" s="146"/>
      <c r="H25" s="146"/>
      <c r="I25" s="146"/>
      <c r="J25" s="146"/>
      <c r="K25" s="62"/>
      <c r="L25" s="109"/>
      <c r="M25" s="46"/>
      <c r="N25" s="46"/>
      <c r="O25" s="46"/>
      <c r="P25" s="43">
        <v>1</v>
      </c>
      <c r="Q25" s="120"/>
      <c r="R25" s="119"/>
    </row>
    <row r="26" spans="1:19" ht="15.75" customHeight="1" x14ac:dyDescent="0.25">
      <c r="A26" s="39">
        <v>1902</v>
      </c>
      <c r="B26" s="40"/>
      <c r="C26" s="40"/>
      <c r="D26" s="40"/>
      <c r="E26" s="40"/>
      <c r="F26" s="146"/>
      <c r="G26" s="146"/>
      <c r="H26" s="146"/>
      <c r="I26" s="146"/>
      <c r="J26" s="146"/>
      <c r="K26" s="62"/>
      <c r="L26" s="109"/>
      <c r="M26" s="46"/>
      <c r="N26" s="46"/>
      <c r="O26" s="46"/>
      <c r="P26" s="43"/>
      <c r="Q26" s="120"/>
      <c r="R26" s="119"/>
    </row>
    <row r="27" spans="1:19" ht="15.75" customHeight="1" x14ac:dyDescent="0.25">
      <c r="A27" s="39">
        <v>2001</v>
      </c>
      <c r="B27" s="40"/>
      <c r="C27" s="40"/>
      <c r="D27" s="40"/>
      <c r="E27" s="40"/>
      <c r="F27" s="146"/>
      <c r="G27" s="146"/>
      <c r="H27" s="146"/>
      <c r="I27" s="146"/>
      <c r="J27" s="146"/>
      <c r="K27" s="62"/>
      <c r="L27" s="109"/>
      <c r="M27" s="46"/>
      <c r="N27" s="46"/>
      <c r="O27" s="46"/>
      <c r="P27" s="43"/>
      <c r="Q27" s="120"/>
      <c r="R27" s="119"/>
    </row>
    <row r="28" spans="1:19" ht="15.75" customHeight="1" x14ac:dyDescent="0.25">
      <c r="A28" s="39">
        <v>2002</v>
      </c>
      <c r="B28" s="40"/>
      <c r="C28" s="40"/>
      <c r="D28" s="40"/>
      <c r="E28" s="40"/>
      <c r="F28" s="146"/>
      <c r="G28" s="146"/>
      <c r="H28" s="146"/>
      <c r="I28" s="146"/>
      <c r="J28" s="146"/>
      <c r="K28" s="62"/>
      <c r="L28" s="109"/>
      <c r="M28" s="46"/>
      <c r="N28" s="46"/>
      <c r="O28" s="119"/>
      <c r="P28" s="47"/>
      <c r="Q28" s="120"/>
      <c r="R28" s="119"/>
    </row>
    <row r="29" spans="1:19" ht="15.75" customHeight="1" x14ac:dyDescent="0.25">
      <c r="A29" s="39">
        <v>2101</v>
      </c>
      <c r="B29" s="40"/>
      <c r="C29" s="40"/>
      <c r="D29" s="40"/>
      <c r="E29" s="40"/>
      <c r="F29" s="146"/>
      <c r="G29" s="146"/>
      <c r="H29" s="146"/>
      <c r="I29" s="146"/>
      <c r="J29" s="146"/>
      <c r="K29" s="62"/>
      <c r="L29" s="109"/>
      <c r="M29" s="46"/>
      <c r="N29" s="111"/>
      <c r="O29" s="119"/>
      <c r="P29" s="47"/>
      <c r="Q29" s="120"/>
      <c r="R29" s="119"/>
    </row>
    <row r="30" spans="1:19" ht="15.75" customHeight="1" x14ac:dyDescent="0.25">
      <c r="A30" s="39">
        <v>2102</v>
      </c>
      <c r="B30" s="40"/>
      <c r="C30" s="40"/>
      <c r="D30" s="40"/>
      <c r="E30" s="40"/>
      <c r="F30" s="146"/>
      <c r="G30" s="146"/>
      <c r="H30" s="146"/>
      <c r="I30" s="146"/>
      <c r="J30" s="146"/>
      <c r="K30" s="62"/>
      <c r="L30" s="109"/>
      <c r="M30" s="46"/>
      <c r="N30" s="111"/>
      <c r="O30" s="119"/>
      <c r="P30" s="47"/>
      <c r="Q30" s="120"/>
      <c r="R30" s="119"/>
    </row>
    <row r="31" spans="1:19" ht="18" customHeight="1" x14ac:dyDescent="0.25">
      <c r="A31" s="39">
        <v>2201</v>
      </c>
      <c r="B31" s="40"/>
      <c r="C31" s="40"/>
      <c r="D31" s="40"/>
      <c r="E31" s="40"/>
      <c r="F31" s="146"/>
      <c r="G31" s="146"/>
      <c r="H31" s="146"/>
      <c r="I31" s="146"/>
      <c r="J31" s="146"/>
      <c r="K31" s="62"/>
      <c r="L31" s="109"/>
      <c r="M31" s="46"/>
      <c r="N31" s="111"/>
      <c r="O31" s="46"/>
      <c r="P31" s="111"/>
      <c r="Q31" s="121"/>
      <c r="R31" s="119"/>
    </row>
    <row r="32" spans="1:19" ht="15.75" customHeight="1" x14ac:dyDescent="0.25">
      <c r="A32" s="39">
        <v>2202</v>
      </c>
      <c r="B32" s="40"/>
      <c r="C32" s="40"/>
      <c r="D32" s="40"/>
      <c r="E32" s="40"/>
      <c r="F32" s="146"/>
      <c r="G32" s="146"/>
      <c r="H32" s="146"/>
      <c r="I32" s="146"/>
      <c r="J32" s="146"/>
      <c r="K32" s="62"/>
      <c r="L32" s="109"/>
      <c r="M32" s="46"/>
      <c r="N32" s="111"/>
      <c r="O32" s="122" t="s">
        <v>53</v>
      </c>
      <c r="P32" s="123"/>
      <c r="Q32" s="124" t="str">
        <f>IF(SUM(K20:K32)=0,"",SUM(K20:K32))</f>
        <v/>
      </c>
      <c r="R32" s="125" t="s">
        <v>10</v>
      </c>
    </row>
    <row r="33" spans="1:19" ht="15.75" customHeight="1" x14ac:dyDescent="0.25">
      <c r="A33" s="39">
        <v>2301</v>
      </c>
      <c r="B33" s="40"/>
      <c r="C33" s="40"/>
      <c r="D33" s="40"/>
      <c r="E33" s="40"/>
      <c r="F33" s="146"/>
      <c r="G33" s="146"/>
      <c r="H33" s="146"/>
      <c r="I33" s="146"/>
      <c r="J33" s="146"/>
      <c r="K33" s="62"/>
      <c r="L33" s="109"/>
      <c r="M33" s="46"/>
      <c r="N33" s="111"/>
      <c r="O33" s="126" t="s">
        <v>54</v>
      </c>
      <c r="P33" s="53" t="str">
        <f>IF(P32/B18=0,"",P32/B18)</f>
        <v/>
      </c>
      <c r="Q33" s="127" t="e">
        <f>IF(P32/Q32=0,"",P32/Q32)</f>
        <v>#VALUE!</v>
      </c>
      <c r="R33" s="128" t="s">
        <v>55</v>
      </c>
    </row>
    <row r="34" spans="1:19" ht="15.75" customHeight="1" x14ac:dyDescent="0.25">
      <c r="A34" s="39">
        <v>2302</v>
      </c>
      <c r="B34" s="105"/>
      <c r="C34" s="105"/>
      <c r="D34" s="105"/>
      <c r="E34" s="105"/>
      <c r="F34" s="147"/>
      <c r="G34" s="147"/>
      <c r="H34" s="147"/>
      <c r="I34" s="147"/>
      <c r="J34" s="147"/>
      <c r="K34" s="62"/>
      <c r="L34" s="112"/>
      <c r="M34" s="113"/>
      <c r="N34" s="114"/>
      <c r="O34" s="83"/>
      <c r="P34" s="129"/>
      <c r="Q34" s="129"/>
      <c r="R34" s="130"/>
    </row>
    <row r="35" spans="1:19" ht="20.25" customHeight="1" x14ac:dyDescent="0.25">
      <c r="A35" s="24"/>
      <c r="B35" s="160" t="s">
        <v>79</v>
      </c>
      <c r="C35" s="160"/>
      <c r="D35" s="160"/>
      <c r="E35" s="160"/>
      <c r="F35" s="160"/>
      <c r="G35" s="160"/>
      <c r="H35" s="160"/>
      <c r="I35" s="160"/>
      <c r="J35" s="160"/>
      <c r="K35" s="104">
        <f>SUM(K18:K31)</f>
        <v>0</v>
      </c>
      <c r="L35" s="60" t="str">
        <f>IF(K26=0,"",K26/B18)</f>
        <v/>
      </c>
      <c r="M35" s="60" t="str">
        <f>IF(K35=0,"",K35/B18)</f>
        <v/>
      </c>
      <c r="N35" s="60" t="str">
        <f>IF(K26=0,"",M35-L35)</f>
        <v/>
      </c>
      <c r="O35" s="2"/>
      <c r="P35" s="1"/>
      <c r="Q35" s="27"/>
      <c r="R35" s="2"/>
    </row>
    <row r="36" spans="1:19" ht="12.75" x14ac:dyDescent="0.2">
      <c r="L36" s="2"/>
      <c r="M36" s="2"/>
      <c r="O36" s="2"/>
    </row>
    <row r="37" spans="1:19" ht="12.75" customHeight="1" x14ac:dyDescent="0.2">
      <c r="L37" s="2"/>
      <c r="M37" s="2"/>
      <c r="O37" s="2"/>
    </row>
    <row r="38" spans="1:19" s="102" customFormat="1" ht="26.25" customHeight="1" x14ac:dyDescent="0.4">
      <c r="B38" s="161" t="s">
        <v>68</v>
      </c>
      <c r="C38" s="162"/>
      <c r="D38" s="162"/>
      <c r="E38" s="162"/>
      <c r="F38" s="162"/>
      <c r="G38" s="162"/>
      <c r="H38" s="162"/>
      <c r="I38" s="162"/>
      <c r="J38" s="162"/>
      <c r="K38" s="103" t="s">
        <v>81</v>
      </c>
      <c r="L38" s="2"/>
      <c r="M38" s="2"/>
      <c r="N38" s="1"/>
      <c r="O38" s="2"/>
      <c r="P38" s="1"/>
      <c r="Q38" s="1"/>
      <c r="R38" s="1"/>
    </row>
    <row r="39" spans="1:19" ht="20.25" x14ac:dyDescent="0.2">
      <c r="A39" s="163" t="s">
        <v>9</v>
      </c>
      <c r="B39" s="164" t="s">
        <v>69</v>
      </c>
      <c r="C39" s="165"/>
      <c r="D39" s="165"/>
      <c r="E39" s="165"/>
      <c r="F39" s="165"/>
      <c r="G39" s="165"/>
      <c r="H39" s="165"/>
      <c r="I39" s="165"/>
      <c r="J39" s="166"/>
      <c r="K39" s="167" t="s">
        <v>10</v>
      </c>
      <c r="L39" s="159" t="s">
        <v>2</v>
      </c>
      <c r="M39" s="159" t="s">
        <v>3</v>
      </c>
      <c r="N39" s="169" t="s">
        <v>4</v>
      </c>
      <c r="O39" s="159" t="s">
        <v>5</v>
      </c>
      <c r="P39" s="157" t="s">
        <v>6</v>
      </c>
      <c r="Q39" s="157" t="s">
        <v>7</v>
      </c>
      <c r="R39" s="159" t="s">
        <v>8</v>
      </c>
    </row>
    <row r="40" spans="1:19" ht="15.75" x14ac:dyDescent="0.25">
      <c r="A40" s="158"/>
      <c r="B40" s="39" t="s">
        <v>70</v>
      </c>
      <c r="C40" s="39" t="s">
        <v>71</v>
      </c>
      <c r="D40" s="39" t="s">
        <v>72</v>
      </c>
      <c r="E40" s="39" t="s">
        <v>73</v>
      </c>
      <c r="F40" s="39" t="s">
        <v>74</v>
      </c>
      <c r="G40" s="39" t="s">
        <v>75</v>
      </c>
      <c r="H40" s="39" t="s">
        <v>76</v>
      </c>
      <c r="I40" s="39" t="s">
        <v>77</v>
      </c>
      <c r="J40" s="39" t="s">
        <v>78</v>
      </c>
      <c r="K40" s="168"/>
      <c r="L40" s="158"/>
      <c r="M40" s="158"/>
      <c r="N40" s="158"/>
      <c r="O40" s="158"/>
      <c r="P40" s="158"/>
      <c r="Q40" s="158"/>
      <c r="R40" s="158"/>
    </row>
    <row r="41" spans="1:19" ht="15.75" customHeight="1" x14ac:dyDescent="0.25">
      <c r="A41" s="39">
        <v>1601</v>
      </c>
      <c r="B41" s="40">
        <v>34</v>
      </c>
      <c r="C41" s="40"/>
      <c r="D41" s="40"/>
      <c r="E41" s="40"/>
      <c r="F41" s="146"/>
      <c r="G41" s="146"/>
      <c r="H41" s="146"/>
      <c r="I41" s="146"/>
      <c r="J41" s="146"/>
      <c r="K41" s="62"/>
      <c r="L41" s="106"/>
      <c r="M41" s="107"/>
      <c r="N41" s="108"/>
      <c r="O41" s="115"/>
      <c r="P41" s="41">
        <f>B41</f>
        <v>34</v>
      </c>
      <c r="Q41" s="116"/>
      <c r="R41" s="115"/>
    </row>
    <row r="42" spans="1:19" ht="15.75" customHeight="1" x14ac:dyDescent="0.25">
      <c r="A42" s="39">
        <v>1602</v>
      </c>
      <c r="B42" s="40"/>
      <c r="C42" s="40">
        <v>34</v>
      </c>
      <c r="D42" s="40"/>
      <c r="E42" s="40"/>
      <c r="F42" s="146"/>
      <c r="G42" s="146"/>
      <c r="H42" s="146"/>
      <c r="I42" s="146"/>
      <c r="J42" s="146"/>
      <c r="K42" s="62"/>
      <c r="L42" s="109"/>
      <c r="M42" s="46"/>
      <c r="N42" s="110"/>
      <c r="O42" s="42">
        <f>IF(C42=0,"",C42/B41)</f>
        <v>1</v>
      </c>
      <c r="P42" s="43">
        <v>34</v>
      </c>
      <c r="Q42" s="117">
        <f t="shared" ref="Q42:Q44" si="2">IF(P42=0,"",P42/P41)</f>
        <v>1</v>
      </c>
      <c r="R42" s="117">
        <f t="shared" ref="R42:R44" si="3">IF(P42=0,"",100%-Q42)</f>
        <v>0</v>
      </c>
    </row>
    <row r="43" spans="1:19" ht="15.75" customHeight="1" x14ac:dyDescent="0.25">
      <c r="A43" s="39">
        <v>1701</v>
      </c>
      <c r="B43" s="40"/>
      <c r="C43" s="40"/>
      <c r="D43" s="40">
        <v>32</v>
      </c>
      <c r="E43" s="40"/>
      <c r="F43" s="146"/>
      <c r="G43" s="146"/>
      <c r="H43" s="146"/>
      <c r="I43" s="146"/>
      <c r="J43" s="146"/>
      <c r="K43" s="62"/>
      <c r="L43" s="109"/>
      <c r="M43" s="46"/>
      <c r="N43" s="110"/>
      <c r="O43" s="42">
        <f>IF(D43=0,"",D43/C42)</f>
        <v>0.94117647058823528</v>
      </c>
      <c r="P43" s="43">
        <v>33</v>
      </c>
      <c r="Q43" s="117">
        <f t="shared" si="2"/>
        <v>0.97058823529411764</v>
      </c>
      <c r="R43" s="117">
        <f t="shared" si="3"/>
        <v>2.9411764705882359E-2</v>
      </c>
      <c r="S43" s="8">
        <f>P43/P41</f>
        <v>0.97058823529411764</v>
      </c>
    </row>
    <row r="44" spans="1:19" ht="15.75" customHeight="1" x14ac:dyDescent="0.25">
      <c r="A44" s="39">
        <v>1702</v>
      </c>
      <c r="B44" s="40"/>
      <c r="C44" s="40"/>
      <c r="D44" s="40"/>
      <c r="E44" s="40">
        <v>31</v>
      </c>
      <c r="F44" s="146"/>
      <c r="G44" s="146"/>
      <c r="H44" s="146"/>
      <c r="I44" s="146"/>
      <c r="J44" s="146"/>
      <c r="K44" s="62"/>
      <c r="L44" s="109"/>
      <c r="M44" s="46"/>
      <c r="N44" s="110"/>
      <c r="O44" s="42">
        <f>IF(E44=0,"",E44/D43)</f>
        <v>0.96875</v>
      </c>
      <c r="P44" s="43">
        <v>33</v>
      </c>
      <c r="Q44" s="117">
        <f t="shared" si="2"/>
        <v>1</v>
      </c>
      <c r="R44" s="117">
        <f t="shared" si="3"/>
        <v>0</v>
      </c>
    </row>
    <row r="45" spans="1:19" ht="15.75" customHeight="1" x14ac:dyDescent="0.25">
      <c r="A45" s="39">
        <v>1801</v>
      </c>
      <c r="B45" s="40"/>
      <c r="C45" s="40"/>
      <c r="D45" s="40"/>
      <c r="E45" s="40">
        <v>16</v>
      </c>
      <c r="F45" s="146"/>
      <c r="G45" s="146"/>
      <c r="H45" s="146"/>
      <c r="I45" s="146"/>
      <c r="J45" s="146"/>
      <c r="K45" s="62"/>
      <c r="L45" s="109"/>
      <c r="M45" s="46"/>
      <c r="N45" s="46"/>
      <c r="O45" s="119"/>
      <c r="P45" s="43">
        <v>19</v>
      </c>
      <c r="Q45" s="120"/>
      <c r="R45" s="119"/>
    </row>
    <row r="46" spans="1:19" ht="15.75" customHeight="1" x14ac:dyDescent="0.25">
      <c r="A46" s="39">
        <v>1802</v>
      </c>
      <c r="B46" s="40"/>
      <c r="C46" s="40"/>
      <c r="D46" s="40"/>
      <c r="E46" s="40">
        <v>4</v>
      </c>
      <c r="F46" s="146"/>
      <c r="G46" s="146"/>
      <c r="H46" s="146"/>
      <c r="I46" s="146"/>
      <c r="J46" s="146"/>
      <c r="K46" s="62"/>
      <c r="L46" s="109"/>
      <c r="M46" s="46"/>
      <c r="N46" s="46"/>
      <c r="O46" s="119"/>
      <c r="P46" s="43">
        <v>4</v>
      </c>
      <c r="Q46" s="120"/>
      <c r="R46" s="119"/>
    </row>
    <row r="47" spans="1:19" ht="15.75" customHeight="1" x14ac:dyDescent="0.25">
      <c r="A47" s="39">
        <v>1901</v>
      </c>
      <c r="B47" s="40"/>
      <c r="C47" s="40"/>
      <c r="D47" s="40"/>
      <c r="E47" s="40">
        <v>1</v>
      </c>
      <c r="F47" s="146"/>
      <c r="G47" s="146"/>
      <c r="H47" s="146"/>
      <c r="I47" s="146"/>
      <c r="J47" s="146"/>
      <c r="K47" s="62"/>
      <c r="L47" s="109"/>
      <c r="M47" s="46"/>
      <c r="N47" s="46"/>
      <c r="O47" s="119"/>
      <c r="P47" s="43">
        <v>1</v>
      </c>
      <c r="Q47" s="120"/>
      <c r="R47" s="119"/>
    </row>
    <row r="48" spans="1:19" ht="15.75" customHeight="1" x14ac:dyDescent="0.25">
      <c r="A48" s="39">
        <v>1902</v>
      </c>
      <c r="B48" s="40"/>
      <c r="C48" s="40"/>
      <c r="D48" s="40"/>
      <c r="E48" s="40">
        <v>1</v>
      </c>
      <c r="F48" s="146"/>
      <c r="G48" s="146"/>
      <c r="H48" s="146"/>
      <c r="I48" s="146"/>
      <c r="J48" s="146"/>
      <c r="K48" s="62"/>
      <c r="L48" s="109"/>
      <c r="M48" s="46"/>
      <c r="N48" s="46"/>
      <c r="O48" s="119"/>
      <c r="P48" s="43">
        <v>1</v>
      </c>
      <c r="Q48" s="120"/>
      <c r="R48" s="119"/>
    </row>
    <row r="49" spans="1:18" ht="15.75" customHeight="1" x14ac:dyDescent="0.25">
      <c r="A49" s="39">
        <v>2001</v>
      </c>
      <c r="B49" s="40"/>
      <c r="C49" s="40"/>
      <c r="D49" s="40"/>
      <c r="E49" s="40">
        <v>1</v>
      </c>
      <c r="F49" s="146"/>
      <c r="G49" s="146"/>
      <c r="H49" s="146"/>
      <c r="I49" s="146"/>
      <c r="J49" s="146"/>
      <c r="K49" s="62"/>
      <c r="L49" s="109"/>
      <c r="M49" s="46"/>
      <c r="N49" s="46"/>
      <c r="O49" s="119"/>
      <c r="P49" s="43">
        <v>1</v>
      </c>
      <c r="Q49" s="120"/>
      <c r="R49" s="119"/>
    </row>
    <row r="50" spans="1:18" ht="15.75" customHeight="1" x14ac:dyDescent="0.25">
      <c r="A50" s="39">
        <v>2002</v>
      </c>
      <c r="B50" s="40"/>
      <c r="C50" s="40"/>
      <c r="D50" s="40"/>
      <c r="E50" s="40"/>
      <c r="F50" s="146"/>
      <c r="G50" s="146"/>
      <c r="H50" s="146"/>
      <c r="I50" s="146"/>
      <c r="J50" s="146"/>
      <c r="K50" s="62"/>
      <c r="L50" s="109"/>
      <c r="M50" s="46"/>
      <c r="N50" s="46"/>
      <c r="O50" s="119"/>
      <c r="P50" s="43"/>
      <c r="Q50" s="120"/>
      <c r="R50" s="119"/>
    </row>
    <row r="51" spans="1:18" ht="15.75" customHeight="1" x14ac:dyDescent="0.25">
      <c r="A51" s="39">
        <v>2101</v>
      </c>
      <c r="B51" s="40"/>
      <c r="C51" s="40"/>
      <c r="D51" s="40"/>
      <c r="E51" s="40"/>
      <c r="F51" s="146"/>
      <c r="G51" s="146"/>
      <c r="H51" s="146"/>
      <c r="I51" s="146"/>
      <c r="J51" s="146"/>
      <c r="K51" s="62"/>
      <c r="L51" s="109"/>
      <c r="M51" s="46"/>
      <c r="N51" s="46"/>
      <c r="O51" s="119"/>
      <c r="P51" s="47"/>
      <c r="Q51" s="120"/>
      <c r="R51" s="119"/>
    </row>
    <row r="52" spans="1:18" ht="15.75" customHeight="1" x14ac:dyDescent="0.25">
      <c r="A52" s="39">
        <v>2102</v>
      </c>
      <c r="B52" s="40"/>
      <c r="C52" s="40"/>
      <c r="D52" s="40"/>
      <c r="E52" s="40"/>
      <c r="F52" s="146"/>
      <c r="G52" s="146"/>
      <c r="H52" s="146"/>
      <c r="I52" s="146"/>
      <c r="J52" s="146"/>
      <c r="K52" s="62"/>
      <c r="L52" s="109"/>
      <c r="M52" s="46"/>
      <c r="N52" s="46"/>
      <c r="O52" s="119"/>
      <c r="P52" s="47"/>
      <c r="Q52" s="120"/>
      <c r="R52" s="119"/>
    </row>
    <row r="53" spans="1:18" ht="15.75" customHeight="1" x14ac:dyDescent="0.25">
      <c r="A53" s="39">
        <v>2201</v>
      </c>
      <c r="B53" s="40"/>
      <c r="C53" s="40"/>
      <c r="D53" s="40"/>
      <c r="E53" s="40"/>
      <c r="F53" s="146"/>
      <c r="G53" s="146"/>
      <c r="H53" s="146"/>
      <c r="I53" s="146"/>
      <c r="J53" s="146"/>
      <c r="K53" s="62"/>
      <c r="L53" s="109"/>
      <c r="M53" s="46"/>
      <c r="N53" s="46"/>
      <c r="O53" s="119"/>
      <c r="P53" s="47"/>
      <c r="Q53" s="120"/>
      <c r="R53" s="119"/>
    </row>
    <row r="54" spans="1:18" ht="18" customHeight="1" x14ac:dyDescent="0.25">
      <c r="A54" s="39">
        <v>2202</v>
      </c>
      <c r="B54" s="40"/>
      <c r="C54" s="40"/>
      <c r="D54" s="40"/>
      <c r="E54" s="40"/>
      <c r="F54" s="146"/>
      <c r="G54" s="146"/>
      <c r="H54" s="146"/>
      <c r="I54" s="146"/>
      <c r="J54" s="146"/>
      <c r="K54" s="62"/>
      <c r="L54" s="109"/>
      <c r="M54" s="46"/>
      <c r="N54" s="111"/>
      <c r="O54" s="46"/>
      <c r="P54" s="111"/>
      <c r="Q54" s="121"/>
      <c r="R54" s="119"/>
    </row>
    <row r="55" spans="1:18" ht="15.75" customHeight="1" x14ac:dyDescent="0.25">
      <c r="A55" s="39">
        <v>2301</v>
      </c>
      <c r="B55" s="40"/>
      <c r="C55" s="40"/>
      <c r="D55" s="40"/>
      <c r="E55" s="40"/>
      <c r="F55" s="146"/>
      <c r="G55" s="146"/>
      <c r="H55" s="146"/>
      <c r="I55" s="146"/>
      <c r="J55" s="146"/>
      <c r="K55" s="62"/>
      <c r="L55" s="109"/>
      <c r="M55" s="46"/>
      <c r="N55" s="111"/>
      <c r="O55" s="122" t="s">
        <v>53</v>
      </c>
      <c r="P55" s="123"/>
      <c r="Q55" s="124" t="str">
        <f>IF(SUM(K43:K55)=0,"",SUM(K43:K55))</f>
        <v/>
      </c>
      <c r="R55" s="125" t="s">
        <v>10</v>
      </c>
    </row>
    <row r="56" spans="1:18" ht="15.75" customHeight="1" x14ac:dyDescent="0.25">
      <c r="A56" s="39">
        <v>2302</v>
      </c>
      <c r="B56" s="40"/>
      <c r="C56" s="40"/>
      <c r="D56" s="40"/>
      <c r="E56" s="40"/>
      <c r="F56" s="146"/>
      <c r="G56" s="146"/>
      <c r="H56" s="146"/>
      <c r="I56" s="146"/>
      <c r="J56" s="146"/>
      <c r="K56" s="62"/>
      <c r="L56" s="109"/>
      <c r="M56" s="46"/>
      <c r="N56" s="111"/>
      <c r="O56" s="126" t="s">
        <v>54</v>
      </c>
      <c r="P56" s="53" t="str">
        <f>IF(P55/B41=0,"",P55/B41)</f>
        <v/>
      </c>
      <c r="Q56" s="127" t="e">
        <f>IF(P55/Q55=0,"",P55/Q55)</f>
        <v>#VALUE!</v>
      </c>
      <c r="R56" s="128" t="s">
        <v>55</v>
      </c>
    </row>
    <row r="57" spans="1:18" ht="15.75" customHeight="1" x14ac:dyDescent="0.25">
      <c r="A57" s="39">
        <v>2401</v>
      </c>
      <c r="B57" s="40"/>
      <c r="C57" s="40"/>
      <c r="D57" s="40"/>
      <c r="E57" s="40"/>
      <c r="F57" s="146"/>
      <c r="G57" s="146"/>
      <c r="H57" s="146"/>
      <c r="I57" s="146"/>
      <c r="J57" s="146"/>
      <c r="K57" s="62"/>
      <c r="L57" s="112"/>
      <c r="M57" s="113"/>
      <c r="N57" s="114"/>
      <c r="O57" s="83"/>
      <c r="P57" s="129"/>
      <c r="Q57" s="129"/>
      <c r="R57" s="130"/>
    </row>
    <row r="58" spans="1:18" ht="18" customHeight="1" x14ac:dyDescent="0.25">
      <c r="A58" s="24"/>
      <c r="B58" s="160" t="s">
        <v>79</v>
      </c>
      <c r="C58" s="160"/>
      <c r="D58" s="160"/>
      <c r="E58" s="160"/>
      <c r="F58" s="160"/>
      <c r="G58" s="160"/>
      <c r="H58" s="160"/>
      <c r="I58" s="160"/>
      <c r="J58" s="160"/>
      <c r="K58" s="59">
        <f>SUM(K41:K54)</f>
        <v>0</v>
      </c>
      <c r="L58" s="60" t="str">
        <f>IF(K49=0,"",K49/B41)</f>
        <v/>
      </c>
      <c r="M58" s="60" t="str">
        <f>IF(K58=0,"",K58/B41)</f>
        <v/>
      </c>
      <c r="N58" s="60" t="str">
        <f>IF(K49=0,"",M58-L58)</f>
        <v/>
      </c>
      <c r="O58" s="2"/>
      <c r="P58" s="1"/>
      <c r="Q58" s="27"/>
      <c r="R58" s="2"/>
    </row>
    <row r="59" spans="1:18" ht="12.75" customHeight="1" x14ac:dyDescent="0.2">
      <c r="L59" s="2"/>
      <c r="M59" s="2"/>
      <c r="O59" s="2"/>
    </row>
    <row r="60" spans="1:18" ht="12.75" customHeight="1" x14ac:dyDescent="0.2">
      <c r="L60" s="2"/>
      <c r="M60" s="2"/>
      <c r="O60" s="2"/>
    </row>
    <row r="61" spans="1:18" s="102" customFormat="1" ht="26.25" x14ac:dyDescent="0.4">
      <c r="B61" s="161" t="s">
        <v>68</v>
      </c>
      <c r="C61" s="162"/>
      <c r="D61" s="162"/>
      <c r="E61" s="162"/>
      <c r="F61" s="162"/>
      <c r="G61" s="162"/>
      <c r="H61" s="162"/>
      <c r="I61" s="162"/>
      <c r="J61" s="162"/>
      <c r="K61" s="103" t="s">
        <v>82</v>
      </c>
      <c r="L61" s="2"/>
      <c r="M61" s="2"/>
      <c r="N61" s="1"/>
      <c r="O61" s="2"/>
      <c r="P61" s="1"/>
      <c r="Q61" s="1"/>
      <c r="R61" s="1"/>
    </row>
    <row r="62" spans="1:18" ht="20.25" x14ac:dyDescent="0.2">
      <c r="A62" s="163" t="s">
        <v>9</v>
      </c>
      <c r="B62" s="164" t="s">
        <v>69</v>
      </c>
      <c r="C62" s="165"/>
      <c r="D62" s="165"/>
      <c r="E62" s="165"/>
      <c r="F62" s="165"/>
      <c r="G62" s="165"/>
      <c r="H62" s="165"/>
      <c r="I62" s="165"/>
      <c r="J62" s="166"/>
      <c r="K62" s="167" t="s">
        <v>10</v>
      </c>
      <c r="L62" s="159" t="s">
        <v>2</v>
      </c>
      <c r="M62" s="159" t="s">
        <v>3</v>
      </c>
      <c r="N62" s="169" t="s">
        <v>4</v>
      </c>
      <c r="O62" s="159" t="s">
        <v>5</v>
      </c>
      <c r="P62" s="157" t="s">
        <v>6</v>
      </c>
      <c r="Q62" s="157" t="s">
        <v>7</v>
      </c>
      <c r="R62" s="159" t="s">
        <v>8</v>
      </c>
    </row>
    <row r="63" spans="1:18" ht="15.75" x14ac:dyDescent="0.25">
      <c r="A63" s="158"/>
      <c r="B63" s="39" t="s">
        <v>70</v>
      </c>
      <c r="C63" s="39" t="s">
        <v>71</v>
      </c>
      <c r="D63" s="39" t="s">
        <v>72</v>
      </c>
      <c r="E63" s="39" t="s">
        <v>73</v>
      </c>
      <c r="F63" s="39" t="s">
        <v>74</v>
      </c>
      <c r="G63" s="39" t="s">
        <v>75</v>
      </c>
      <c r="H63" s="39" t="s">
        <v>76</v>
      </c>
      <c r="I63" s="39" t="s">
        <v>77</v>
      </c>
      <c r="J63" s="39" t="s">
        <v>78</v>
      </c>
      <c r="K63" s="168"/>
      <c r="L63" s="158"/>
      <c r="M63" s="158"/>
      <c r="N63" s="158"/>
      <c r="O63" s="158"/>
      <c r="P63" s="158"/>
      <c r="Q63" s="158"/>
      <c r="R63" s="158"/>
    </row>
    <row r="64" spans="1:18" ht="15.75" customHeight="1" x14ac:dyDescent="0.25">
      <c r="A64" s="39">
        <v>1602</v>
      </c>
      <c r="B64" s="40">
        <v>34</v>
      </c>
      <c r="C64" s="40"/>
      <c r="D64" s="40"/>
      <c r="E64" s="40"/>
      <c r="F64" s="146"/>
      <c r="G64" s="146"/>
      <c r="H64" s="146"/>
      <c r="I64" s="146"/>
      <c r="J64" s="146"/>
      <c r="K64" s="62"/>
      <c r="L64" s="106"/>
      <c r="M64" s="107"/>
      <c r="N64" s="108"/>
      <c r="O64" s="115"/>
      <c r="P64" s="41">
        <f>B64</f>
        <v>34</v>
      </c>
      <c r="Q64" s="116"/>
      <c r="R64" s="115"/>
    </row>
    <row r="65" spans="1:19" ht="15.75" customHeight="1" x14ac:dyDescent="0.25">
      <c r="A65" s="39">
        <v>1701</v>
      </c>
      <c r="B65" s="40"/>
      <c r="C65" s="40">
        <v>31</v>
      </c>
      <c r="D65" s="40"/>
      <c r="E65" s="40"/>
      <c r="F65" s="146"/>
      <c r="G65" s="146"/>
      <c r="H65" s="146"/>
      <c r="I65" s="146"/>
      <c r="J65" s="146"/>
      <c r="K65" s="62"/>
      <c r="L65" s="109"/>
      <c r="M65" s="46"/>
      <c r="N65" s="110"/>
      <c r="O65" s="42">
        <f>IF(C65=0,"",C65/B64)</f>
        <v>0.91176470588235292</v>
      </c>
      <c r="P65" s="43">
        <v>31</v>
      </c>
      <c r="Q65" s="117">
        <f t="shared" ref="Q65:Q67" si="4">IF(P65=0,"",P65/P64)</f>
        <v>0.91176470588235292</v>
      </c>
      <c r="R65" s="117">
        <f t="shared" ref="R65:R67" si="5">IF(P65=0,"",100%-Q65)</f>
        <v>8.8235294117647078E-2</v>
      </c>
    </row>
    <row r="66" spans="1:19" ht="15.75" customHeight="1" x14ac:dyDescent="0.25">
      <c r="A66" s="39">
        <v>1702</v>
      </c>
      <c r="B66" s="40"/>
      <c r="C66" s="40"/>
      <c r="D66" s="40">
        <v>25</v>
      </c>
      <c r="E66" s="40"/>
      <c r="F66" s="146"/>
      <c r="G66" s="146"/>
      <c r="H66" s="146"/>
      <c r="I66" s="146"/>
      <c r="J66" s="146"/>
      <c r="K66" s="62"/>
      <c r="L66" s="109"/>
      <c r="M66" s="46"/>
      <c r="N66" s="110"/>
      <c r="O66" s="42">
        <f>IF(D66=0,"",D66/C65)</f>
        <v>0.80645161290322576</v>
      </c>
      <c r="P66" s="43">
        <v>31</v>
      </c>
      <c r="Q66" s="117">
        <f t="shared" si="4"/>
        <v>1</v>
      </c>
      <c r="R66" s="117">
        <f t="shared" si="5"/>
        <v>0</v>
      </c>
      <c r="S66" s="8">
        <f>P66/P64</f>
        <v>0.91176470588235292</v>
      </c>
    </row>
    <row r="67" spans="1:19" ht="15.75" customHeight="1" x14ac:dyDescent="0.25">
      <c r="A67" s="39">
        <v>1801</v>
      </c>
      <c r="B67" s="40"/>
      <c r="C67" s="40"/>
      <c r="D67" s="40"/>
      <c r="E67" s="40">
        <v>17</v>
      </c>
      <c r="F67" s="146"/>
      <c r="G67" s="146"/>
      <c r="H67" s="146"/>
      <c r="I67" s="146"/>
      <c r="J67" s="146"/>
      <c r="K67" s="62"/>
      <c r="L67" s="109"/>
      <c r="M67" s="46"/>
      <c r="N67" s="110"/>
      <c r="O67" s="42">
        <f>IF(E67=0,"",E67/D66)</f>
        <v>0.68</v>
      </c>
      <c r="P67" s="43">
        <v>27</v>
      </c>
      <c r="Q67" s="117">
        <f t="shared" si="4"/>
        <v>0.87096774193548387</v>
      </c>
      <c r="R67" s="117">
        <f t="shared" si="5"/>
        <v>0.12903225806451613</v>
      </c>
    </row>
    <row r="68" spans="1:19" ht="15.75" customHeight="1" x14ac:dyDescent="0.25">
      <c r="A68" s="39">
        <v>1802</v>
      </c>
      <c r="B68" s="40"/>
      <c r="C68" s="40"/>
      <c r="D68" s="40"/>
      <c r="E68" s="40">
        <v>17</v>
      </c>
      <c r="F68" s="146"/>
      <c r="G68" s="146"/>
      <c r="H68" s="146"/>
      <c r="I68" s="146"/>
      <c r="J68" s="146"/>
      <c r="K68" s="62"/>
      <c r="L68" s="109"/>
      <c r="M68" s="46"/>
      <c r="N68" s="46"/>
      <c r="O68" s="119"/>
      <c r="P68" s="43">
        <v>17</v>
      </c>
      <c r="Q68" s="120"/>
      <c r="R68" s="119"/>
    </row>
    <row r="69" spans="1:19" ht="15.75" customHeight="1" x14ac:dyDescent="0.25">
      <c r="A69" s="39">
        <v>1901</v>
      </c>
      <c r="B69" s="40"/>
      <c r="C69" s="40"/>
      <c r="D69" s="40"/>
      <c r="E69" s="40">
        <v>8</v>
      </c>
      <c r="F69" s="146"/>
      <c r="G69" s="146"/>
      <c r="H69" s="146"/>
      <c r="I69" s="146"/>
      <c r="J69" s="146"/>
      <c r="K69" s="62"/>
      <c r="L69" s="109"/>
      <c r="M69" s="46"/>
      <c r="N69" s="46"/>
      <c r="O69" s="119"/>
      <c r="P69" s="43">
        <v>8</v>
      </c>
      <c r="Q69" s="120"/>
      <c r="R69" s="119"/>
    </row>
    <row r="70" spans="1:19" ht="15.75" customHeight="1" x14ac:dyDescent="0.25">
      <c r="A70" s="39">
        <v>1902</v>
      </c>
      <c r="B70" s="40"/>
      <c r="C70" s="40"/>
      <c r="D70" s="40"/>
      <c r="E70" s="40">
        <v>2</v>
      </c>
      <c r="F70" s="146"/>
      <c r="G70" s="146"/>
      <c r="H70" s="146"/>
      <c r="I70" s="146"/>
      <c r="J70" s="146"/>
      <c r="K70" s="62"/>
      <c r="L70" s="109"/>
      <c r="M70" s="46"/>
      <c r="N70" s="46"/>
      <c r="O70" s="119"/>
      <c r="P70" s="43">
        <v>3</v>
      </c>
      <c r="Q70" s="120"/>
      <c r="R70" s="119"/>
    </row>
    <row r="71" spans="1:19" ht="15.75" customHeight="1" x14ac:dyDescent="0.25">
      <c r="A71" s="39">
        <v>2001</v>
      </c>
      <c r="B71" s="40"/>
      <c r="C71" s="40"/>
      <c r="D71" s="40"/>
      <c r="E71" s="40">
        <v>2</v>
      </c>
      <c r="F71" s="146"/>
      <c r="G71" s="146"/>
      <c r="H71" s="146"/>
      <c r="I71" s="146"/>
      <c r="J71" s="146"/>
      <c r="K71" s="62"/>
      <c r="L71" s="109"/>
      <c r="M71" s="46"/>
      <c r="N71" s="46"/>
      <c r="O71" s="119"/>
      <c r="P71" s="43">
        <v>2</v>
      </c>
      <c r="Q71" s="120"/>
      <c r="R71" s="119"/>
    </row>
    <row r="72" spans="1:19" ht="15.75" customHeight="1" x14ac:dyDescent="0.25">
      <c r="A72" s="39">
        <v>2002</v>
      </c>
      <c r="B72" s="40"/>
      <c r="C72" s="40"/>
      <c r="D72" s="40"/>
      <c r="E72" s="40"/>
      <c r="F72" s="146"/>
      <c r="G72" s="146"/>
      <c r="H72" s="146"/>
      <c r="I72" s="146"/>
      <c r="J72" s="146"/>
      <c r="K72" s="62"/>
      <c r="L72" s="109"/>
      <c r="M72" s="46"/>
      <c r="N72" s="46"/>
      <c r="O72" s="119"/>
      <c r="P72" s="43"/>
      <c r="Q72" s="120"/>
      <c r="R72" s="119"/>
    </row>
    <row r="73" spans="1:19" ht="15.75" customHeight="1" x14ac:dyDescent="0.25">
      <c r="A73" s="39">
        <v>2101</v>
      </c>
      <c r="B73" s="40"/>
      <c r="C73" s="40"/>
      <c r="D73" s="40"/>
      <c r="E73" s="40"/>
      <c r="F73" s="146"/>
      <c r="G73" s="146"/>
      <c r="H73" s="146"/>
      <c r="I73" s="146"/>
      <c r="J73" s="146"/>
      <c r="K73" s="62"/>
      <c r="L73" s="109"/>
      <c r="M73" s="46"/>
      <c r="N73" s="46"/>
      <c r="O73" s="119"/>
      <c r="P73" s="43"/>
      <c r="Q73" s="120"/>
      <c r="R73" s="119"/>
    </row>
    <row r="74" spans="1:19" ht="15.75" customHeight="1" x14ac:dyDescent="0.25">
      <c r="A74" s="39">
        <v>2102</v>
      </c>
      <c r="B74" s="40"/>
      <c r="C74" s="40"/>
      <c r="D74" s="40"/>
      <c r="E74" s="40"/>
      <c r="F74" s="146"/>
      <c r="G74" s="146"/>
      <c r="H74" s="146"/>
      <c r="I74" s="146"/>
      <c r="J74" s="146"/>
      <c r="K74" s="62"/>
      <c r="L74" s="109"/>
      <c r="M74" s="46"/>
      <c r="N74" s="46"/>
      <c r="O74" s="119"/>
      <c r="P74" s="47"/>
      <c r="Q74" s="120"/>
      <c r="R74" s="119"/>
    </row>
    <row r="75" spans="1:19" ht="15.75" customHeight="1" x14ac:dyDescent="0.25">
      <c r="A75" s="39">
        <v>2201</v>
      </c>
      <c r="B75" s="40"/>
      <c r="C75" s="40"/>
      <c r="D75" s="40"/>
      <c r="E75" s="40"/>
      <c r="F75" s="146"/>
      <c r="G75" s="146"/>
      <c r="H75" s="146"/>
      <c r="I75" s="146"/>
      <c r="J75" s="146"/>
      <c r="K75" s="62"/>
      <c r="L75" s="109"/>
      <c r="M75" s="46"/>
      <c r="N75" s="46"/>
      <c r="O75" s="119"/>
      <c r="P75" s="47"/>
      <c r="Q75" s="120"/>
      <c r="R75" s="119"/>
    </row>
    <row r="76" spans="1:19" ht="15.75" customHeight="1" x14ac:dyDescent="0.25">
      <c r="A76" s="39">
        <v>2202</v>
      </c>
      <c r="B76" s="40"/>
      <c r="C76" s="40"/>
      <c r="D76" s="40"/>
      <c r="E76" s="40"/>
      <c r="F76" s="146"/>
      <c r="G76" s="146"/>
      <c r="H76" s="146"/>
      <c r="I76" s="146"/>
      <c r="J76" s="146"/>
      <c r="K76" s="62"/>
      <c r="L76" s="109"/>
      <c r="M76" s="46"/>
      <c r="N76" s="46"/>
      <c r="O76" s="119"/>
      <c r="P76" s="47"/>
      <c r="Q76" s="120"/>
      <c r="R76" s="119"/>
    </row>
    <row r="77" spans="1:19" ht="15.75" customHeight="1" x14ac:dyDescent="0.25">
      <c r="A77" s="39">
        <v>2301</v>
      </c>
      <c r="B77" s="40"/>
      <c r="C77" s="40"/>
      <c r="D77" s="40"/>
      <c r="E77" s="40"/>
      <c r="F77" s="146"/>
      <c r="G77" s="146"/>
      <c r="H77" s="146"/>
      <c r="I77" s="146"/>
      <c r="J77" s="146"/>
      <c r="K77" s="62"/>
      <c r="L77" s="109"/>
      <c r="M77" s="46"/>
      <c r="N77" s="111"/>
      <c r="O77" s="46"/>
      <c r="P77" s="111"/>
      <c r="Q77" s="121"/>
      <c r="R77" s="119"/>
    </row>
    <row r="78" spans="1:19" ht="15.75" customHeight="1" x14ac:dyDescent="0.25">
      <c r="A78" s="39">
        <v>2302</v>
      </c>
      <c r="B78" s="40"/>
      <c r="C78" s="40"/>
      <c r="D78" s="40"/>
      <c r="E78" s="40"/>
      <c r="F78" s="146"/>
      <c r="G78" s="146"/>
      <c r="H78" s="146"/>
      <c r="I78" s="146"/>
      <c r="J78" s="146"/>
      <c r="K78" s="62"/>
      <c r="L78" s="109"/>
      <c r="M78" s="46"/>
      <c r="N78" s="111"/>
      <c r="O78" s="48" t="s">
        <v>53</v>
      </c>
      <c r="P78" s="49"/>
      <c r="Q78" s="50" t="str">
        <f>IF(SUM(K66:K78)=0,"",SUM(K66:K78))</f>
        <v/>
      </c>
      <c r="R78" s="51" t="s">
        <v>10</v>
      </c>
    </row>
    <row r="79" spans="1:19" ht="15.75" customHeight="1" x14ac:dyDescent="0.25">
      <c r="A79" s="39">
        <v>2401</v>
      </c>
      <c r="B79" s="40"/>
      <c r="C79" s="40"/>
      <c r="D79" s="40"/>
      <c r="E79" s="40"/>
      <c r="F79" s="146"/>
      <c r="G79" s="146"/>
      <c r="H79" s="146"/>
      <c r="I79" s="146"/>
      <c r="J79" s="146"/>
      <c r="K79" s="62"/>
      <c r="L79" s="109"/>
      <c r="M79" s="46"/>
      <c r="N79" s="111"/>
      <c r="O79" s="52" t="s">
        <v>54</v>
      </c>
      <c r="P79" s="53" t="str">
        <f>IF(P78/B64=0,"",P78/B64)</f>
        <v/>
      </c>
      <c r="Q79" s="54" t="e">
        <f>IF(P78/Q78=0,"",P78/Q78)</f>
        <v>#VALUE!</v>
      </c>
      <c r="R79" s="55" t="s">
        <v>55</v>
      </c>
    </row>
    <row r="80" spans="1:19" ht="15.75" customHeight="1" x14ac:dyDescent="0.25">
      <c r="A80" s="39">
        <v>2402</v>
      </c>
      <c r="B80" s="40"/>
      <c r="C80" s="40"/>
      <c r="D80" s="40"/>
      <c r="E80" s="40"/>
      <c r="F80" s="146"/>
      <c r="G80" s="146"/>
      <c r="H80" s="146"/>
      <c r="I80" s="146"/>
      <c r="J80" s="146"/>
      <c r="K80" s="62"/>
      <c r="L80" s="112"/>
      <c r="M80" s="113"/>
      <c r="N80" s="114"/>
      <c r="O80" s="56"/>
      <c r="P80" s="57"/>
      <c r="Q80" s="57"/>
      <c r="R80" s="58"/>
    </row>
    <row r="81" spans="1:19" ht="18" customHeight="1" x14ac:dyDescent="0.25">
      <c r="A81" s="24"/>
      <c r="B81" s="160" t="s">
        <v>79</v>
      </c>
      <c r="C81" s="160"/>
      <c r="D81" s="160"/>
      <c r="E81" s="160"/>
      <c r="F81" s="160"/>
      <c r="G81" s="160"/>
      <c r="H81" s="160"/>
      <c r="I81" s="160"/>
      <c r="J81" s="160"/>
      <c r="K81" s="59">
        <f>SUM(K64:K77)</f>
        <v>0</v>
      </c>
      <c r="L81" s="60" t="str">
        <f>IF(K72=0,"",K72/B64)</f>
        <v/>
      </c>
      <c r="M81" s="60" t="str">
        <f>IF(K81=0,"",K81/B64)</f>
        <v/>
      </c>
      <c r="N81" s="60" t="str">
        <f>IF(K72=0,"",M81-L81)</f>
        <v/>
      </c>
      <c r="O81" s="2"/>
      <c r="P81" s="1"/>
      <c r="Q81" s="27"/>
      <c r="R81" s="2"/>
    </row>
    <row r="82" spans="1:19" ht="12.75" customHeight="1" x14ac:dyDescent="0.2"/>
    <row r="83" spans="1:19" s="102" customFormat="1" ht="12.75" customHeight="1" x14ac:dyDescent="0.2">
      <c r="K83" s="98"/>
    </row>
    <row r="84" spans="1:19" s="102" customFormat="1" ht="26.25" customHeight="1" x14ac:dyDescent="0.4">
      <c r="B84" s="161" t="s">
        <v>68</v>
      </c>
      <c r="C84" s="162"/>
      <c r="D84" s="162"/>
      <c r="E84" s="162"/>
      <c r="F84" s="162"/>
      <c r="G84" s="162"/>
      <c r="H84" s="162"/>
      <c r="I84" s="162"/>
      <c r="J84" s="162"/>
      <c r="K84" s="103" t="s">
        <v>83</v>
      </c>
      <c r="L84" s="2"/>
      <c r="M84" s="2"/>
      <c r="N84" s="1"/>
      <c r="O84" s="2"/>
      <c r="P84" s="1"/>
      <c r="Q84" s="1"/>
      <c r="R84" s="1"/>
    </row>
    <row r="85" spans="1:19" ht="20.25" customHeight="1" x14ac:dyDescent="0.2">
      <c r="A85" s="163" t="s">
        <v>9</v>
      </c>
      <c r="B85" s="164" t="s">
        <v>69</v>
      </c>
      <c r="C85" s="165"/>
      <c r="D85" s="165"/>
      <c r="E85" s="165"/>
      <c r="F85" s="165"/>
      <c r="G85" s="165"/>
      <c r="H85" s="165"/>
      <c r="I85" s="165"/>
      <c r="J85" s="166"/>
      <c r="K85" s="167" t="s">
        <v>10</v>
      </c>
      <c r="L85" s="159" t="s">
        <v>2</v>
      </c>
      <c r="M85" s="159" t="s">
        <v>3</v>
      </c>
      <c r="N85" s="169" t="s">
        <v>4</v>
      </c>
      <c r="O85" s="159" t="s">
        <v>5</v>
      </c>
      <c r="P85" s="157" t="s">
        <v>6</v>
      </c>
      <c r="Q85" s="157" t="s">
        <v>7</v>
      </c>
      <c r="R85" s="159" t="s">
        <v>8</v>
      </c>
    </row>
    <row r="86" spans="1:19" ht="15.75" customHeight="1" x14ac:dyDescent="0.25">
      <c r="A86" s="158"/>
      <c r="B86" s="39" t="s">
        <v>70</v>
      </c>
      <c r="C86" s="39" t="s">
        <v>71</v>
      </c>
      <c r="D86" s="39" t="s">
        <v>72</v>
      </c>
      <c r="E86" s="39" t="s">
        <v>73</v>
      </c>
      <c r="F86" s="39" t="s">
        <v>74</v>
      </c>
      <c r="G86" s="39" t="s">
        <v>75</v>
      </c>
      <c r="H86" s="39" t="s">
        <v>76</v>
      </c>
      <c r="I86" s="39" t="s">
        <v>77</v>
      </c>
      <c r="J86" s="39" t="s">
        <v>78</v>
      </c>
      <c r="K86" s="168"/>
      <c r="L86" s="158"/>
      <c r="M86" s="158"/>
      <c r="N86" s="158"/>
      <c r="O86" s="158"/>
      <c r="P86" s="158"/>
      <c r="Q86" s="158"/>
      <c r="R86" s="158"/>
    </row>
    <row r="87" spans="1:19" ht="15.75" customHeight="1" x14ac:dyDescent="0.25">
      <c r="A87" s="39">
        <v>1701</v>
      </c>
      <c r="B87" s="40">
        <v>34</v>
      </c>
      <c r="C87" s="40"/>
      <c r="D87" s="40"/>
      <c r="E87" s="40"/>
      <c r="F87" s="146"/>
      <c r="G87" s="146"/>
      <c r="H87" s="146"/>
      <c r="I87" s="146"/>
      <c r="J87" s="146"/>
      <c r="K87" s="62"/>
      <c r="L87" s="106"/>
      <c r="M87" s="107"/>
      <c r="N87" s="108"/>
      <c r="O87" s="115"/>
      <c r="P87" s="41">
        <f>B87</f>
        <v>34</v>
      </c>
      <c r="Q87" s="116"/>
      <c r="R87" s="115"/>
    </row>
    <row r="88" spans="1:19" ht="15.75" customHeight="1" x14ac:dyDescent="0.25">
      <c r="A88" s="39">
        <v>1702</v>
      </c>
      <c r="B88" s="40"/>
      <c r="C88" s="40">
        <v>31</v>
      </c>
      <c r="D88" s="40"/>
      <c r="E88" s="40"/>
      <c r="F88" s="146"/>
      <c r="G88" s="146"/>
      <c r="H88" s="146"/>
      <c r="I88" s="146"/>
      <c r="J88" s="146"/>
      <c r="K88" s="62"/>
      <c r="L88" s="109"/>
      <c r="M88" s="46"/>
      <c r="N88" s="110"/>
      <c r="O88" s="42">
        <f>IF(C88=0,"",C88/B87)</f>
        <v>0.91176470588235292</v>
      </c>
      <c r="P88" s="43">
        <v>31</v>
      </c>
      <c r="Q88" s="117">
        <f t="shared" ref="Q88:Q90" si="6">IF(P88=0,"",P88/P87)</f>
        <v>0.91176470588235292</v>
      </c>
      <c r="R88" s="117">
        <f t="shared" ref="R88:R90" si="7">IF(P88=0,"",100%-Q88)</f>
        <v>8.8235294117647078E-2</v>
      </c>
    </row>
    <row r="89" spans="1:19" ht="15.75" customHeight="1" x14ac:dyDescent="0.25">
      <c r="A89" s="39">
        <v>1801</v>
      </c>
      <c r="B89" s="40"/>
      <c r="C89" s="40"/>
      <c r="D89" s="40">
        <v>31</v>
      </c>
      <c r="E89" s="40"/>
      <c r="F89" s="146"/>
      <c r="G89" s="146"/>
      <c r="H89" s="146"/>
      <c r="I89" s="146"/>
      <c r="J89" s="146"/>
      <c r="K89" s="62"/>
      <c r="L89" s="109"/>
      <c r="M89" s="46"/>
      <c r="N89" s="110"/>
      <c r="O89" s="42">
        <f>IF(D89=0,"",D89/C88)</f>
        <v>1</v>
      </c>
      <c r="P89" s="43">
        <v>31</v>
      </c>
      <c r="Q89" s="117">
        <f t="shared" si="6"/>
        <v>1</v>
      </c>
      <c r="R89" s="117">
        <f t="shared" si="7"/>
        <v>0</v>
      </c>
      <c r="S89" s="8">
        <f>P89/P87</f>
        <v>0.91176470588235292</v>
      </c>
    </row>
    <row r="90" spans="1:19" ht="15.75" customHeight="1" x14ac:dyDescent="0.25">
      <c r="A90" s="39">
        <v>1802</v>
      </c>
      <c r="B90" s="40"/>
      <c r="C90" s="40"/>
      <c r="D90" s="40"/>
      <c r="E90" s="40">
        <v>27</v>
      </c>
      <c r="F90" s="146"/>
      <c r="G90" s="146"/>
      <c r="H90" s="146"/>
      <c r="I90" s="146"/>
      <c r="J90" s="146"/>
      <c r="K90" s="62"/>
      <c r="L90" s="109"/>
      <c r="M90" s="46"/>
      <c r="N90" s="110"/>
      <c r="O90" s="42">
        <f>IF(E90=0,"",E90/D89)</f>
        <v>0.87096774193548387</v>
      </c>
      <c r="P90" s="43">
        <v>30</v>
      </c>
      <c r="Q90" s="117">
        <f t="shared" si="6"/>
        <v>0.967741935483871</v>
      </c>
      <c r="R90" s="117">
        <f t="shared" si="7"/>
        <v>3.2258064516129004E-2</v>
      </c>
    </row>
    <row r="91" spans="1:19" ht="15.75" customHeight="1" x14ac:dyDescent="0.25">
      <c r="A91" s="39">
        <v>1901</v>
      </c>
      <c r="B91" s="40"/>
      <c r="C91" s="40"/>
      <c r="D91" s="40"/>
      <c r="E91" s="40">
        <v>21</v>
      </c>
      <c r="F91" s="146"/>
      <c r="G91" s="146"/>
      <c r="H91" s="146"/>
      <c r="I91" s="146"/>
      <c r="J91" s="146"/>
      <c r="K91" s="62"/>
      <c r="L91" s="109"/>
      <c r="M91" s="46"/>
      <c r="N91" s="46"/>
      <c r="O91" s="46"/>
      <c r="P91" s="43">
        <v>23</v>
      </c>
      <c r="Q91" s="120"/>
      <c r="R91" s="119"/>
    </row>
    <row r="92" spans="1:19" ht="15.75" customHeight="1" x14ac:dyDescent="0.25">
      <c r="A92" s="39">
        <v>1902</v>
      </c>
      <c r="B92" s="40"/>
      <c r="C92" s="40"/>
      <c r="D92" s="40"/>
      <c r="E92" s="40">
        <v>5</v>
      </c>
      <c r="F92" s="146"/>
      <c r="G92" s="146"/>
      <c r="H92" s="146"/>
      <c r="I92" s="146"/>
      <c r="J92" s="146"/>
      <c r="K92" s="62"/>
      <c r="L92" s="109"/>
      <c r="M92" s="46"/>
      <c r="N92" s="46"/>
      <c r="O92" s="46"/>
      <c r="P92" s="43">
        <v>5</v>
      </c>
      <c r="Q92" s="120"/>
      <c r="R92" s="119"/>
    </row>
    <row r="93" spans="1:19" ht="15.75" customHeight="1" x14ac:dyDescent="0.25">
      <c r="A93" s="39">
        <v>2001</v>
      </c>
      <c r="B93" s="40"/>
      <c r="C93" s="40"/>
      <c r="D93" s="40"/>
      <c r="E93" s="40">
        <v>1</v>
      </c>
      <c r="F93" s="146"/>
      <c r="G93" s="146"/>
      <c r="H93" s="146"/>
      <c r="I93" s="146"/>
      <c r="J93" s="146"/>
      <c r="K93" s="62"/>
      <c r="L93" s="109"/>
      <c r="M93" s="46"/>
      <c r="N93" s="46"/>
      <c r="O93" s="46"/>
      <c r="P93" s="43">
        <v>1</v>
      </c>
      <c r="Q93" s="120"/>
      <c r="R93" s="119"/>
    </row>
    <row r="94" spans="1:19" ht="15.75" customHeight="1" x14ac:dyDescent="0.25">
      <c r="A94" s="39">
        <v>2002</v>
      </c>
      <c r="B94" s="40"/>
      <c r="C94" s="40"/>
      <c r="D94" s="40"/>
      <c r="E94" s="40"/>
      <c r="F94" s="146"/>
      <c r="G94" s="146"/>
      <c r="H94" s="146"/>
      <c r="I94" s="146"/>
      <c r="J94" s="146"/>
      <c r="K94" s="62"/>
      <c r="L94" s="109"/>
      <c r="M94" s="46"/>
      <c r="N94" s="46"/>
      <c r="O94" s="46"/>
      <c r="P94" s="43"/>
      <c r="Q94" s="120"/>
      <c r="R94" s="119"/>
    </row>
    <row r="95" spans="1:19" ht="15.75" customHeight="1" x14ac:dyDescent="0.25">
      <c r="A95" s="39">
        <v>2101</v>
      </c>
      <c r="B95" s="40"/>
      <c r="C95" s="40"/>
      <c r="D95" s="40"/>
      <c r="E95" s="40"/>
      <c r="F95" s="146"/>
      <c r="G95" s="146"/>
      <c r="H95" s="146"/>
      <c r="I95" s="146"/>
      <c r="J95" s="146"/>
      <c r="K95" s="62"/>
      <c r="L95" s="109"/>
      <c r="M95" s="46"/>
      <c r="N95" s="46"/>
      <c r="O95" s="46"/>
      <c r="P95" s="43"/>
      <c r="Q95" s="120"/>
      <c r="R95" s="119"/>
    </row>
    <row r="96" spans="1:19" ht="15.75" customHeight="1" x14ac:dyDescent="0.25">
      <c r="A96" s="39">
        <v>2102</v>
      </c>
      <c r="B96" s="40"/>
      <c r="C96" s="40"/>
      <c r="D96" s="40"/>
      <c r="E96" s="40"/>
      <c r="F96" s="146"/>
      <c r="G96" s="146"/>
      <c r="H96" s="146"/>
      <c r="I96" s="146"/>
      <c r="J96" s="146"/>
      <c r="K96" s="62"/>
      <c r="L96" s="109"/>
      <c r="M96" s="46"/>
      <c r="N96" s="46"/>
      <c r="O96" s="46"/>
      <c r="P96" s="43"/>
      <c r="Q96" s="120"/>
      <c r="R96" s="119"/>
    </row>
    <row r="97" spans="1:19" ht="15.75" customHeight="1" x14ac:dyDescent="0.25">
      <c r="A97" s="39">
        <v>2201</v>
      </c>
      <c r="B97" s="40"/>
      <c r="C97" s="40"/>
      <c r="D97" s="40"/>
      <c r="E97" s="40"/>
      <c r="F97" s="146"/>
      <c r="G97" s="146"/>
      <c r="H97" s="146"/>
      <c r="I97" s="146"/>
      <c r="J97" s="146"/>
      <c r="K97" s="62"/>
      <c r="L97" s="109"/>
      <c r="M97" s="46"/>
      <c r="N97" s="46"/>
      <c r="O97" s="119"/>
      <c r="P97" s="47"/>
      <c r="Q97" s="120"/>
      <c r="R97" s="119"/>
    </row>
    <row r="98" spans="1:19" ht="15.75" customHeight="1" x14ac:dyDescent="0.25">
      <c r="A98" s="39">
        <v>2202</v>
      </c>
      <c r="B98" s="40"/>
      <c r="C98" s="40"/>
      <c r="D98" s="40"/>
      <c r="E98" s="40"/>
      <c r="F98" s="146"/>
      <c r="G98" s="146"/>
      <c r="H98" s="146"/>
      <c r="I98" s="146"/>
      <c r="J98" s="146"/>
      <c r="K98" s="62"/>
      <c r="L98" s="109"/>
      <c r="M98" s="46"/>
      <c r="N98" s="111"/>
      <c r="O98" s="119"/>
      <c r="P98" s="47"/>
      <c r="Q98" s="120"/>
      <c r="R98" s="119"/>
    </row>
    <row r="99" spans="1:19" ht="15.75" customHeight="1" x14ac:dyDescent="0.25">
      <c r="A99" s="39">
        <v>2301</v>
      </c>
      <c r="B99" s="40"/>
      <c r="C99" s="40"/>
      <c r="D99" s="40"/>
      <c r="E99" s="40"/>
      <c r="F99" s="146"/>
      <c r="G99" s="146"/>
      <c r="H99" s="146"/>
      <c r="I99" s="146"/>
      <c r="J99" s="146"/>
      <c r="K99" s="62"/>
      <c r="L99" s="109"/>
      <c r="M99" s="46"/>
      <c r="N99" s="111"/>
      <c r="O99" s="119"/>
      <c r="P99" s="47"/>
      <c r="Q99" s="120"/>
      <c r="R99" s="119"/>
    </row>
    <row r="100" spans="1:19" ht="15.75" customHeight="1" x14ac:dyDescent="0.25">
      <c r="A100" s="39">
        <v>2302</v>
      </c>
      <c r="B100" s="40"/>
      <c r="C100" s="40"/>
      <c r="D100" s="40"/>
      <c r="E100" s="40"/>
      <c r="F100" s="146"/>
      <c r="G100" s="146"/>
      <c r="H100" s="146"/>
      <c r="I100" s="146"/>
      <c r="J100" s="146"/>
      <c r="K100" s="62"/>
      <c r="L100" s="109"/>
      <c r="M100" s="46"/>
      <c r="N100" s="111"/>
      <c r="O100" s="46"/>
      <c r="P100" s="111"/>
      <c r="Q100" s="121"/>
      <c r="R100" s="119"/>
    </row>
    <row r="101" spans="1:19" ht="15.75" customHeight="1" x14ac:dyDescent="0.25">
      <c r="A101" s="39">
        <v>2401</v>
      </c>
      <c r="B101" s="40"/>
      <c r="C101" s="40"/>
      <c r="D101" s="40"/>
      <c r="E101" s="40"/>
      <c r="F101" s="146"/>
      <c r="G101" s="146"/>
      <c r="H101" s="146"/>
      <c r="I101" s="146"/>
      <c r="J101" s="146"/>
      <c r="K101" s="62"/>
      <c r="L101" s="109"/>
      <c r="M101" s="46"/>
      <c r="N101" s="111"/>
      <c r="O101" s="122" t="s">
        <v>53</v>
      </c>
      <c r="P101" s="123"/>
      <c r="Q101" s="124" t="str">
        <f>IF(SUM(K89:K101)=0,"",SUM(K89:K101))</f>
        <v/>
      </c>
      <c r="R101" s="125" t="s">
        <v>10</v>
      </c>
    </row>
    <row r="102" spans="1:19" ht="15.75" customHeight="1" x14ac:dyDescent="0.25">
      <c r="A102" s="39">
        <v>2402</v>
      </c>
      <c r="B102" s="40"/>
      <c r="C102" s="40"/>
      <c r="D102" s="40"/>
      <c r="E102" s="40"/>
      <c r="F102" s="146"/>
      <c r="G102" s="146"/>
      <c r="H102" s="146"/>
      <c r="I102" s="146"/>
      <c r="J102" s="146"/>
      <c r="K102" s="62"/>
      <c r="L102" s="109"/>
      <c r="M102" s="46"/>
      <c r="N102" s="111"/>
      <c r="O102" s="126" t="s">
        <v>54</v>
      </c>
      <c r="P102" s="53" t="str">
        <f>IF(P101/B87=0,"",P101/B87)</f>
        <v/>
      </c>
      <c r="Q102" s="127" t="e">
        <f>IF(P101/Q101=0,"",P101/Q101)</f>
        <v>#VALUE!</v>
      </c>
      <c r="R102" s="128" t="s">
        <v>55</v>
      </c>
    </row>
    <row r="103" spans="1:19" ht="15.75" customHeight="1" x14ac:dyDescent="0.25">
      <c r="A103" s="39">
        <v>2501</v>
      </c>
      <c r="B103" s="40"/>
      <c r="C103" s="40"/>
      <c r="D103" s="40"/>
      <c r="E103" s="40"/>
      <c r="F103" s="146"/>
      <c r="G103" s="146"/>
      <c r="H103" s="146"/>
      <c r="I103" s="146"/>
      <c r="J103" s="146"/>
      <c r="K103" s="62"/>
      <c r="L103" s="112"/>
      <c r="M103" s="113"/>
      <c r="N103" s="114"/>
      <c r="O103" s="83"/>
      <c r="P103" s="129"/>
      <c r="Q103" s="129"/>
      <c r="R103" s="130"/>
    </row>
    <row r="104" spans="1:19" ht="18" customHeight="1" x14ac:dyDescent="0.25">
      <c r="A104" s="24"/>
      <c r="B104" s="160" t="s">
        <v>79</v>
      </c>
      <c r="C104" s="160"/>
      <c r="D104" s="160"/>
      <c r="E104" s="160"/>
      <c r="F104" s="160"/>
      <c r="G104" s="160"/>
      <c r="H104" s="160"/>
      <c r="I104" s="160"/>
      <c r="J104" s="160"/>
      <c r="K104" s="59">
        <f>SUM(K87:K100)</f>
        <v>0</v>
      </c>
      <c r="L104" s="60" t="str">
        <f>IF(K95=0,"",K95/B87)</f>
        <v/>
      </c>
      <c r="M104" s="60" t="str">
        <f>IF(K104=0,"",K104/B87)</f>
        <v/>
      </c>
      <c r="N104" s="60" t="str">
        <f>IF(K95=0,"",M104-L104)</f>
        <v/>
      </c>
      <c r="O104" s="2"/>
      <c r="P104" s="1"/>
      <c r="Q104" s="27"/>
      <c r="R104" s="2"/>
    </row>
    <row r="105" spans="1:19" ht="12.75" customHeight="1" x14ac:dyDescent="0.2">
      <c r="L105" s="2"/>
      <c r="M105" s="2"/>
      <c r="O105" s="2"/>
    </row>
    <row r="106" spans="1:19" ht="12.75" customHeight="1" x14ac:dyDescent="0.2">
      <c r="L106" s="2"/>
      <c r="M106" s="2"/>
      <c r="O106" s="2"/>
    </row>
    <row r="107" spans="1:19" ht="26.25" customHeight="1" x14ac:dyDescent="0.4">
      <c r="B107" s="161" t="s">
        <v>68</v>
      </c>
      <c r="C107" s="162"/>
      <c r="D107" s="162"/>
      <c r="E107" s="162"/>
      <c r="F107" s="162"/>
      <c r="G107" s="162"/>
      <c r="H107" s="162"/>
      <c r="I107" s="162"/>
      <c r="J107" s="162"/>
      <c r="K107" s="103" t="s">
        <v>84</v>
      </c>
      <c r="L107" s="2"/>
      <c r="M107" s="2"/>
      <c r="N107" s="1"/>
      <c r="O107" s="2"/>
      <c r="P107" s="1"/>
      <c r="Q107" s="1"/>
      <c r="R107" s="1"/>
    </row>
    <row r="108" spans="1:19" ht="20.25" customHeight="1" x14ac:dyDescent="0.2">
      <c r="A108" s="163" t="s">
        <v>9</v>
      </c>
      <c r="B108" s="164" t="s">
        <v>69</v>
      </c>
      <c r="C108" s="165"/>
      <c r="D108" s="165"/>
      <c r="E108" s="165"/>
      <c r="F108" s="165"/>
      <c r="G108" s="165"/>
      <c r="H108" s="165"/>
      <c r="I108" s="165"/>
      <c r="J108" s="166"/>
      <c r="K108" s="167" t="s">
        <v>10</v>
      </c>
      <c r="L108" s="159" t="s">
        <v>2</v>
      </c>
      <c r="M108" s="159" t="s">
        <v>3</v>
      </c>
      <c r="N108" s="169" t="s">
        <v>4</v>
      </c>
      <c r="O108" s="159" t="s">
        <v>5</v>
      </c>
      <c r="P108" s="157" t="s">
        <v>6</v>
      </c>
      <c r="Q108" s="157" t="s">
        <v>7</v>
      </c>
      <c r="R108" s="159" t="s">
        <v>8</v>
      </c>
    </row>
    <row r="109" spans="1:19" ht="15.75" customHeight="1" x14ac:dyDescent="0.25">
      <c r="A109" s="158"/>
      <c r="B109" s="39" t="s">
        <v>70</v>
      </c>
      <c r="C109" s="39" t="s">
        <v>71</v>
      </c>
      <c r="D109" s="39" t="s">
        <v>72</v>
      </c>
      <c r="E109" s="39" t="s">
        <v>73</v>
      </c>
      <c r="F109" s="39" t="s">
        <v>74</v>
      </c>
      <c r="G109" s="39" t="s">
        <v>75</v>
      </c>
      <c r="H109" s="39" t="s">
        <v>76</v>
      </c>
      <c r="I109" s="39" t="s">
        <v>77</v>
      </c>
      <c r="J109" s="39" t="s">
        <v>78</v>
      </c>
      <c r="K109" s="168"/>
      <c r="L109" s="158"/>
      <c r="M109" s="158"/>
      <c r="N109" s="158"/>
      <c r="O109" s="158"/>
      <c r="P109" s="158"/>
      <c r="Q109" s="158"/>
      <c r="R109" s="158"/>
    </row>
    <row r="110" spans="1:19" ht="15.75" customHeight="1" x14ac:dyDescent="0.25">
      <c r="A110" s="39">
        <v>1702</v>
      </c>
      <c r="B110" s="40">
        <v>31</v>
      </c>
      <c r="C110" s="40"/>
      <c r="D110" s="40"/>
      <c r="E110" s="40"/>
      <c r="F110" s="146"/>
      <c r="G110" s="146"/>
      <c r="H110" s="146"/>
      <c r="I110" s="146"/>
      <c r="J110" s="146"/>
      <c r="K110" s="62"/>
      <c r="L110" s="106"/>
      <c r="M110" s="107"/>
      <c r="N110" s="108"/>
      <c r="O110" s="115"/>
      <c r="P110" s="41">
        <f>B110</f>
        <v>31</v>
      </c>
      <c r="Q110" s="116"/>
      <c r="R110" s="115"/>
    </row>
    <row r="111" spans="1:19" ht="15.75" customHeight="1" x14ac:dyDescent="0.25">
      <c r="A111" s="39">
        <v>1801</v>
      </c>
      <c r="B111" s="40"/>
      <c r="C111" s="40">
        <v>30</v>
      </c>
      <c r="D111" s="40"/>
      <c r="E111" s="40"/>
      <c r="F111" s="146"/>
      <c r="G111" s="146"/>
      <c r="H111" s="146"/>
      <c r="I111" s="146"/>
      <c r="J111" s="146"/>
      <c r="K111" s="62"/>
      <c r="L111" s="109"/>
      <c r="M111" s="46"/>
      <c r="N111" s="110"/>
      <c r="O111" s="42">
        <f>IF(C111=0,"",C111/B110)</f>
        <v>0.967741935483871</v>
      </c>
      <c r="P111" s="43">
        <v>30</v>
      </c>
      <c r="Q111" s="117">
        <f t="shared" ref="Q111:Q113" si="8">IF(P111=0,"",P111/P110)</f>
        <v>0.967741935483871</v>
      </c>
      <c r="R111" s="117">
        <f t="shared" ref="R111:R113" si="9">IF(P111=0,"",100%-Q111)</f>
        <v>3.2258064516129004E-2</v>
      </c>
    </row>
    <row r="112" spans="1:19" ht="15.75" customHeight="1" x14ac:dyDescent="0.25">
      <c r="A112" s="39">
        <v>1802</v>
      </c>
      <c r="B112" s="40"/>
      <c r="C112" s="40"/>
      <c r="D112" s="40">
        <v>26</v>
      </c>
      <c r="E112" s="40"/>
      <c r="F112" s="146"/>
      <c r="G112" s="146"/>
      <c r="H112" s="146"/>
      <c r="I112" s="146"/>
      <c r="J112" s="146"/>
      <c r="K112" s="62"/>
      <c r="L112" s="109"/>
      <c r="M112" s="46"/>
      <c r="N112" s="110"/>
      <c r="O112" s="42">
        <f>IF(D112=0,"",D112/C111)</f>
        <v>0.8666666666666667</v>
      </c>
      <c r="P112" s="43">
        <v>27</v>
      </c>
      <c r="Q112" s="117">
        <f t="shared" si="8"/>
        <v>0.9</v>
      </c>
      <c r="R112" s="117">
        <f t="shared" si="9"/>
        <v>9.9999999999999978E-2</v>
      </c>
      <c r="S112" s="8">
        <f>P112/P110</f>
        <v>0.87096774193548387</v>
      </c>
    </row>
    <row r="113" spans="1:18" ht="15.75" customHeight="1" x14ac:dyDescent="0.25">
      <c r="A113" s="39">
        <v>1901</v>
      </c>
      <c r="B113" s="40"/>
      <c r="C113" s="40"/>
      <c r="D113" s="40"/>
      <c r="E113" s="40">
        <v>21</v>
      </c>
      <c r="F113" s="146"/>
      <c r="G113" s="146"/>
      <c r="H113" s="146"/>
      <c r="I113" s="146"/>
      <c r="J113" s="146"/>
      <c r="K113" s="62"/>
      <c r="L113" s="109"/>
      <c r="M113" s="46"/>
      <c r="N113" s="110"/>
      <c r="O113" s="42">
        <f>IF(E113=0,"",E113/D112)</f>
        <v>0.80769230769230771</v>
      </c>
      <c r="P113" s="43">
        <v>27</v>
      </c>
      <c r="Q113" s="117">
        <f t="shared" si="8"/>
        <v>1</v>
      </c>
      <c r="R113" s="117">
        <f t="shared" si="9"/>
        <v>0</v>
      </c>
    </row>
    <row r="114" spans="1:18" ht="15.75" customHeight="1" x14ac:dyDescent="0.25">
      <c r="A114" s="39">
        <v>1902</v>
      </c>
      <c r="B114" s="40"/>
      <c r="C114" s="40"/>
      <c r="D114" s="40"/>
      <c r="E114" s="40">
        <v>8</v>
      </c>
      <c r="F114" s="146"/>
      <c r="G114" s="146"/>
      <c r="H114" s="146"/>
      <c r="I114" s="146"/>
      <c r="J114" s="146"/>
      <c r="K114" s="62"/>
      <c r="L114" s="109"/>
      <c r="M114" s="46"/>
      <c r="N114" s="46"/>
      <c r="O114" s="119"/>
      <c r="P114" s="43">
        <v>9</v>
      </c>
      <c r="Q114" s="120"/>
      <c r="R114" s="119"/>
    </row>
    <row r="115" spans="1:18" ht="15.75" customHeight="1" x14ac:dyDescent="0.25">
      <c r="A115" s="39">
        <v>2001</v>
      </c>
      <c r="B115" s="40"/>
      <c r="C115" s="40"/>
      <c r="D115" s="40"/>
      <c r="E115" s="40">
        <v>5</v>
      </c>
      <c r="F115" s="146"/>
      <c r="G115" s="146"/>
      <c r="H115" s="146"/>
      <c r="I115" s="146"/>
      <c r="J115" s="146"/>
      <c r="K115" s="62"/>
      <c r="L115" s="109"/>
      <c r="M115" s="46"/>
      <c r="N115" s="46"/>
      <c r="O115" s="119"/>
      <c r="P115" s="43">
        <v>5</v>
      </c>
      <c r="Q115" s="120"/>
      <c r="R115" s="119"/>
    </row>
    <row r="116" spans="1:18" ht="15.75" customHeight="1" x14ac:dyDescent="0.25">
      <c r="A116" s="39">
        <v>2002</v>
      </c>
      <c r="B116" s="40"/>
      <c r="C116" s="40"/>
      <c r="D116" s="40"/>
      <c r="E116" s="40"/>
      <c r="F116" s="146"/>
      <c r="G116" s="146"/>
      <c r="H116" s="146"/>
      <c r="I116" s="146"/>
      <c r="J116" s="146"/>
      <c r="K116" s="62"/>
      <c r="L116" s="109"/>
      <c r="M116" s="46"/>
      <c r="N116" s="46"/>
      <c r="O116" s="119"/>
      <c r="P116" s="43"/>
      <c r="Q116" s="120"/>
      <c r="R116" s="119"/>
    </row>
    <row r="117" spans="1:18" ht="15.75" customHeight="1" x14ac:dyDescent="0.25">
      <c r="A117" s="39">
        <v>2101</v>
      </c>
      <c r="B117" s="40"/>
      <c r="C117" s="40"/>
      <c r="D117" s="40"/>
      <c r="E117" s="40"/>
      <c r="F117" s="146"/>
      <c r="G117" s="146"/>
      <c r="H117" s="146"/>
      <c r="I117" s="146"/>
      <c r="J117" s="146"/>
      <c r="K117" s="62"/>
      <c r="L117" s="109"/>
      <c r="M117" s="46"/>
      <c r="N117" s="46"/>
      <c r="O117" s="119"/>
      <c r="P117" s="43"/>
      <c r="Q117" s="120"/>
      <c r="R117" s="119"/>
    </row>
    <row r="118" spans="1:18" ht="15.75" customHeight="1" x14ac:dyDescent="0.25">
      <c r="A118" s="39">
        <v>2102</v>
      </c>
      <c r="B118" s="40"/>
      <c r="C118" s="40"/>
      <c r="D118" s="40"/>
      <c r="E118" s="40"/>
      <c r="F118" s="146"/>
      <c r="G118" s="146"/>
      <c r="H118" s="146"/>
      <c r="I118" s="146"/>
      <c r="J118" s="146"/>
      <c r="K118" s="62"/>
      <c r="L118" s="109"/>
      <c r="M118" s="46"/>
      <c r="N118" s="46"/>
      <c r="O118" s="119"/>
      <c r="P118" s="43"/>
      <c r="Q118" s="120"/>
      <c r="R118" s="119"/>
    </row>
    <row r="119" spans="1:18" ht="15.75" customHeight="1" x14ac:dyDescent="0.25">
      <c r="A119" s="39">
        <v>2201</v>
      </c>
      <c r="B119" s="40"/>
      <c r="C119" s="40"/>
      <c r="D119" s="40"/>
      <c r="E119" s="40">
        <v>1</v>
      </c>
      <c r="F119" s="146"/>
      <c r="G119" s="146"/>
      <c r="H119" s="146"/>
      <c r="I119" s="146"/>
      <c r="J119" s="146"/>
      <c r="K119" s="62"/>
      <c r="L119" s="109"/>
      <c r="M119" s="46"/>
      <c r="N119" s="46"/>
      <c r="O119" s="119"/>
      <c r="P119" s="43">
        <v>1</v>
      </c>
      <c r="Q119" s="120"/>
      <c r="R119" s="119"/>
    </row>
    <row r="120" spans="1:18" ht="15.75" customHeight="1" x14ac:dyDescent="0.25">
      <c r="A120" s="39">
        <v>2202</v>
      </c>
      <c r="B120" s="40"/>
      <c r="C120" s="40"/>
      <c r="D120" s="40"/>
      <c r="E120" s="40"/>
      <c r="F120" s="146"/>
      <c r="G120" s="146"/>
      <c r="H120" s="146"/>
      <c r="I120" s="146"/>
      <c r="J120" s="146"/>
      <c r="K120" s="62"/>
      <c r="L120" s="109"/>
      <c r="M120" s="46"/>
      <c r="N120" s="46"/>
      <c r="O120" s="119"/>
      <c r="P120" s="47"/>
      <c r="Q120" s="120"/>
      <c r="R120" s="119"/>
    </row>
    <row r="121" spans="1:18" ht="15.75" customHeight="1" x14ac:dyDescent="0.25">
      <c r="A121" s="39">
        <v>2301</v>
      </c>
      <c r="B121" s="40"/>
      <c r="C121" s="40"/>
      <c r="D121" s="40"/>
      <c r="E121" s="40"/>
      <c r="F121" s="146"/>
      <c r="G121" s="146"/>
      <c r="H121" s="146"/>
      <c r="I121" s="146"/>
      <c r="J121" s="146"/>
      <c r="K121" s="62"/>
      <c r="L121" s="109"/>
      <c r="M121" s="46"/>
      <c r="N121" s="46"/>
      <c r="O121" s="119"/>
      <c r="P121" s="47"/>
      <c r="Q121" s="120"/>
      <c r="R121" s="119"/>
    </row>
    <row r="122" spans="1:18" ht="15.75" customHeight="1" x14ac:dyDescent="0.25">
      <c r="A122" s="39">
        <v>2302</v>
      </c>
      <c r="B122" s="40"/>
      <c r="C122" s="40"/>
      <c r="D122" s="40"/>
      <c r="E122" s="40"/>
      <c r="F122" s="146"/>
      <c r="G122" s="146"/>
      <c r="H122" s="146"/>
      <c r="I122" s="146"/>
      <c r="J122" s="146"/>
      <c r="K122" s="62"/>
      <c r="L122" s="109"/>
      <c r="M122" s="46"/>
      <c r="N122" s="111"/>
      <c r="O122" s="119"/>
      <c r="P122" s="47"/>
      <c r="Q122" s="120"/>
      <c r="R122" s="119"/>
    </row>
    <row r="123" spans="1:18" ht="15.75" customHeight="1" x14ac:dyDescent="0.25">
      <c r="A123" s="39">
        <v>2401</v>
      </c>
      <c r="B123" s="40"/>
      <c r="C123" s="40"/>
      <c r="D123" s="40"/>
      <c r="E123" s="40"/>
      <c r="F123" s="146"/>
      <c r="G123" s="146"/>
      <c r="H123" s="146"/>
      <c r="I123" s="146"/>
      <c r="J123" s="146"/>
      <c r="K123" s="62"/>
      <c r="L123" s="109"/>
      <c r="M123" s="46"/>
      <c r="N123" s="111"/>
      <c r="O123" s="46"/>
      <c r="P123" s="111"/>
      <c r="Q123" s="121"/>
      <c r="R123" s="119"/>
    </row>
    <row r="124" spans="1:18" ht="15.75" customHeight="1" x14ac:dyDescent="0.25">
      <c r="A124" s="39">
        <v>2402</v>
      </c>
      <c r="B124" s="40"/>
      <c r="C124" s="40"/>
      <c r="D124" s="40"/>
      <c r="E124" s="40"/>
      <c r="F124" s="146"/>
      <c r="G124" s="146"/>
      <c r="H124" s="146"/>
      <c r="I124" s="146"/>
      <c r="J124" s="146"/>
      <c r="K124" s="62"/>
      <c r="L124" s="109"/>
      <c r="M124" s="46"/>
      <c r="N124" s="111"/>
      <c r="O124" s="122" t="s">
        <v>53</v>
      </c>
      <c r="P124" s="123"/>
      <c r="Q124" s="124" t="str">
        <f>IF(SUM(K112:K124)=0,"",SUM(K112:K124))</f>
        <v/>
      </c>
      <c r="R124" s="125" t="s">
        <v>10</v>
      </c>
    </row>
    <row r="125" spans="1:18" ht="15.75" customHeight="1" x14ac:dyDescent="0.25">
      <c r="A125" s="39">
        <v>2501</v>
      </c>
      <c r="B125" s="40"/>
      <c r="C125" s="40"/>
      <c r="D125" s="40"/>
      <c r="E125" s="40"/>
      <c r="F125" s="146"/>
      <c r="G125" s="146"/>
      <c r="H125" s="146"/>
      <c r="I125" s="146"/>
      <c r="J125" s="146"/>
      <c r="K125" s="62"/>
      <c r="L125" s="109"/>
      <c r="M125" s="46"/>
      <c r="N125" s="111"/>
      <c r="O125" s="126" t="s">
        <v>54</v>
      </c>
      <c r="P125" s="53" t="str">
        <f>IF(P124/B110=0,"",P124/B110)</f>
        <v/>
      </c>
      <c r="Q125" s="127" t="e">
        <f>IF(P124/Q124=0,"",P124/Q124)</f>
        <v>#VALUE!</v>
      </c>
      <c r="R125" s="128" t="s">
        <v>55</v>
      </c>
    </row>
    <row r="126" spans="1:18" ht="15.75" customHeight="1" x14ac:dyDescent="0.25">
      <c r="A126" s="39">
        <v>2502</v>
      </c>
      <c r="B126" s="40"/>
      <c r="C126" s="40"/>
      <c r="D126" s="40"/>
      <c r="E126" s="40"/>
      <c r="F126" s="146"/>
      <c r="G126" s="146"/>
      <c r="H126" s="146"/>
      <c r="I126" s="146"/>
      <c r="J126" s="146"/>
      <c r="K126" s="62"/>
      <c r="L126" s="112"/>
      <c r="M126" s="113"/>
      <c r="N126" s="114"/>
      <c r="O126" s="83"/>
      <c r="P126" s="129"/>
      <c r="Q126" s="129"/>
      <c r="R126" s="130"/>
    </row>
    <row r="127" spans="1:18" ht="18" customHeight="1" x14ac:dyDescent="0.25">
      <c r="A127" s="24"/>
      <c r="B127" s="160" t="s">
        <v>79</v>
      </c>
      <c r="C127" s="160"/>
      <c r="D127" s="160"/>
      <c r="E127" s="160"/>
      <c r="F127" s="160"/>
      <c r="G127" s="160"/>
      <c r="H127" s="160"/>
      <c r="I127" s="160"/>
      <c r="J127" s="160"/>
      <c r="K127" s="59">
        <f>SUM(K110:K123)</f>
        <v>0</v>
      </c>
      <c r="L127" s="60" t="str">
        <f>IF(K118=0,"",K118/B110)</f>
        <v/>
      </c>
      <c r="M127" s="60" t="str">
        <f>IF(K127=0,"",K127/B110)</f>
        <v/>
      </c>
      <c r="N127" s="60" t="str">
        <f>IF(K118=0,"",M127-L127)</f>
        <v/>
      </c>
      <c r="O127" s="2"/>
      <c r="P127" s="1"/>
      <c r="Q127" s="27"/>
      <c r="R127" s="2"/>
    </row>
    <row r="128" spans="1:18" ht="12.75" x14ac:dyDescent="0.2">
      <c r="L128" s="2"/>
      <c r="M128" s="2"/>
      <c r="O128" s="2"/>
    </row>
    <row r="129" spans="1:19" ht="12.75" customHeight="1" x14ac:dyDescent="0.2">
      <c r="L129" s="2"/>
      <c r="M129" s="2"/>
      <c r="O129" s="2"/>
    </row>
    <row r="130" spans="1:19" ht="26.25" customHeight="1" x14ac:dyDescent="0.4">
      <c r="B130" s="161" t="s">
        <v>68</v>
      </c>
      <c r="C130" s="162"/>
      <c r="D130" s="162"/>
      <c r="E130" s="162"/>
      <c r="F130" s="162"/>
      <c r="G130" s="162"/>
      <c r="H130" s="162"/>
      <c r="I130" s="162"/>
      <c r="J130" s="162"/>
      <c r="K130" s="103" t="s">
        <v>85</v>
      </c>
      <c r="L130" s="2"/>
      <c r="M130" s="2"/>
      <c r="N130" s="1"/>
      <c r="O130" s="2"/>
      <c r="P130" s="1"/>
      <c r="Q130" s="1"/>
      <c r="R130" s="1"/>
    </row>
    <row r="131" spans="1:19" ht="20.25" customHeight="1" x14ac:dyDescent="0.2">
      <c r="A131" s="163" t="s">
        <v>9</v>
      </c>
      <c r="B131" s="164" t="s">
        <v>69</v>
      </c>
      <c r="C131" s="165"/>
      <c r="D131" s="165"/>
      <c r="E131" s="165"/>
      <c r="F131" s="165"/>
      <c r="G131" s="165"/>
      <c r="H131" s="165"/>
      <c r="I131" s="165"/>
      <c r="J131" s="166"/>
      <c r="K131" s="167" t="s">
        <v>10</v>
      </c>
      <c r="L131" s="159" t="s">
        <v>2</v>
      </c>
      <c r="M131" s="159" t="s">
        <v>3</v>
      </c>
      <c r="N131" s="169" t="s">
        <v>4</v>
      </c>
      <c r="O131" s="159" t="s">
        <v>5</v>
      </c>
      <c r="P131" s="157" t="s">
        <v>6</v>
      </c>
      <c r="Q131" s="157" t="s">
        <v>7</v>
      </c>
      <c r="R131" s="159" t="s">
        <v>8</v>
      </c>
    </row>
    <row r="132" spans="1:19" ht="15.75" customHeight="1" x14ac:dyDescent="0.25">
      <c r="A132" s="158"/>
      <c r="B132" s="39" t="s">
        <v>70</v>
      </c>
      <c r="C132" s="39" t="s">
        <v>71</v>
      </c>
      <c r="D132" s="39" t="s">
        <v>72</v>
      </c>
      <c r="E132" s="39" t="s">
        <v>73</v>
      </c>
      <c r="F132" s="39" t="s">
        <v>74</v>
      </c>
      <c r="G132" s="39" t="s">
        <v>75</v>
      </c>
      <c r="H132" s="39" t="s">
        <v>76</v>
      </c>
      <c r="I132" s="39" t="s">
        <v>77</v>
      </c>
      <c r="J132" s="39" t="s">
        <v>78</v>
      </c>
      <c r="K132" s="168"/>
      <c r="L132" s="158"/>
      <c r="M132" s="158"/>
      <c r="N132" s="158"/>
      <c r="O132" s="158"/>
      <c r="P132" s="158"/>
      <c r="Q132" s="158"/>
      <c r="R132" s="158"/>
    </row>
    <row r="133" spans="1:19" ht="15.75" customHeight="1" x14ac:dyDescent="0.25">
      <c r="A133" s="39">
        <v>1801</v>
      </c>
      <c r="B133" s="40">
        <v>34</v>
      </c>
      <c r="C133" s="40"/>
      <c r="D133" s="40"/>
      <c r="E133" s="40"/>
      <c r="F133" s="146"/>
      <c r="G133" s="146"/>
      <c r="H133" s="146"/>
      <c r="I133" s="146"/>
      <c r="J133" s="146"/>
      <c r="K133" s="62"/>
      <c r="L133" s="106"/>
      <c r="M133" s="107"/>
      <c r="N133" s="108"/>
      <c r="O133" s="115"/>
      <c r="P133" s="41">
        <f>B133</f>
        <v>34</v>
      </c>
      <c r="Q133" s="116"/>
      <c r="R133" s="115"/>
    </row>
    <row r="134" spans="1:19" ht="15.75" customHeight="1" x14ac:dyDescent="0.25">
      <c r="A134" s="39">
        <v>1802</v>
      </c>
      <c r="B134" s="40"/>
      <c r="C134" s="40">
        <v>28</v>
      </c>
      <c r="D134" s="40"/>
      <c r="E134" s="40"/>
      <c r="F134" s="146"/>
      <c r="G134" s="146"/>
      <c r="H134" s="146"/>
      <c r="I134" s="146"/>
      <c r="J134" s="146"/>
      <c r="K134" s="62"/>
      <c r="L134" s="109"/>
      <c r="M134" s="46"/>
      <c r="N134" s="110"/>
      <c r="O134" s="42">
        <f>IF(C134=0,"",C134/B133)</f>
        <v>0.82352941176470584</v>
      </c>
      <c r="P134" s="43">
        <v>28</v>
      </c>
      <c r="Q134" s="117">
        <f t="shared" ref="Q134:Q136" si="10">IF(P134=0,"",P134/P133)</f>
        <v>0.82352941176470584</v>
      </c>
      <c r="R134" s="117">
        <f t="shared" ref="R134:R136" si="11">IF(P134=0,"",100%-Q134)</f>
        <v>0.17647058823529416</v>
      </c>
    </row>
    <row r="135" spans="1:19" ht="15.75" customHeight="1" x14ac:dyDescent="0.25">
      <c r="A135" s="39">
        <v>1901</v>
      </c>
      <c r="B135" s="40"/>
      <c r="C135" s="40"/>
      <c r="D135" s="40">
        <v>28</v>
      </c>
      <c r="E135" s="40"/>
      <c r="F135" s="146"/>
      <c r="G135" s="146"/>
      <c r="H135" s="146"/>
      <c r="I135" s="146"/>
      <c r="J135" s="146"/>
      <c r="K135" s="62"/>
      <c r="L135" s="109"/>
      <c r="M135" s="46"/>
      <c r="N135" s="110"/>
      <c r="O135" s="42">
        <f>IF(D135=0,"",D135/C134)</f>
        <v>1</v>
      </c>
      <c r="P135" s="43">
        <v>28</v>
      </c>
      <c r="Q135" s="117">
        <f t="shared" si="10"/>
        <v>1</v>
      </c>
      <c r="R135" s="117">
        <f t="shared" si="11"/>
        <v>0</v>
      </c>
      <c r="S135" s="8">
        <f>P135/P133</f>
        <v>0.82352941176470584</v>
      </c>
    </row>
    <row r="136" spans="1:19" ht="15.75" customHeight="1" x14ac:dyDescent="0.25">
      <c r="A136" s="39">
        <v>1902</v>
      </c>
      <c r="B136" s="40"/>
      <c r="C136" s="40"/>
      <c r="D136" s="40"/>
      <c r="E136" s="40">
        <v>21</v>
      </c>
      <c r="F136" s="146"/>
      <c r="G136" s="146"/>
      <c r="H136" s="146"/>
      <c r="I136" s="146"/>
      <c r="J136" s="146"/>
      <c r="K136" s="62"/>
      <c r="L136" s="109"/>
      <c r="M136" s="46"/>
      <c r="N136" s="110"/>
      <c r="O136" s="42">
        <f>IF(E136=0,"",E136/D135)</f>
        <v>0.75</v>
      </c>
      <c r="P136" s="43">
        <v>27</v>
      </c>
      <c r="Q136" s="117">
        <f t="shared" si="10"/>
        <v>0.9642857142857143</v>
      </c>
      <c r="R136" s="117">
        <f t="shared" si="11"/>
        <v>3.5714285714285698E-2</v>
      </c>
    </row>
    <row r="137" spans="1:19" ht="15.75" customHeight="1" x14ac:dyDescent="0.25">
      <c r="A137" s="39">
        <v>2001</v>
      </c>
      <c r="B137" s="40"/>
      <c r="C137" s="40"/>
      <c r="D137" s="40"/>
      <c r="E137" s="40">
        <v>18</v>
      </c>
      <c r="F137" s="146"/>
      <c r="G137" s="146"/>
      <c r="H137" s="146"/>
      <c r="I137" s="146"/>
      <c r="J137" s="146"/>
      <c r="K137" s="62"/>
      <c r="L137" s="109"/>
      <c r="M137" s="46"/>
      <c r="N137" s="46"/>
      <c r="O137" s="46"/>
      <c r="P137" s="43">
        <v>19</v>
      </c>
      <c r="Q137" s="120"/>
      <c r="R137" s="119"/>
    </row>
    <row r="138" spans="1:19" ht="15.75" customHeight="1" x14ac:dyDescent="0.25">
      <c r="A138" s="39">
        <v>2002</v>
      </c>
      <c r="B138" s="40"/>
      <c r="C138" s="40"/>
      <c r="D138" s="40"/>
      <c r="E138" s="40">
        <v>4</v>
      </c>
      <c r="F138" s="146"/>
      <c r="G138" s="146"/>
      <c r="H138" s="146"/>
      <c r="I138" s="146"/>
      <c r="J138" s="146"/>
      <c r="K138" s="62"/>
      <c r="L138" s="109"/>
      <c r="M138" s="46"/>
      <c r="N138" s="46"/>
      <c r="O138" s="46"/>
      <c r="P138" s="43">
        <v>4</v>
      </c>
      <c r="Q138" s="120"/>
      <c r="R138" s="119"/>
    </row>
    <row r="139" spans="1:19" ht="15.75" customHeight="1" x14ac:dyDescent="0.25">
      <c r="A139" s="39">
        <v>2101</v>
      </c>
      <c r="B139" s="40"/>
      <c r="C139" s="40"/>
      <c r="D139" s="40"/>
      <c r="E139" s="40">
        <v>1</v>
      </c>
      <c r="F139" s="146"/>
      <c r="G139" s="146"/>
      <c r="H139" s="146"/>
      <c r="I139" s="146"/>
      <c r="J139" s="146"/>
      <c r="K139" s="62"/>
      <c r="L139" s="109"/>
      <c r="M139" s="46"/>
      <c r="N139" s="46"/>
      <c r="O139" s="46"/>
      <c r="P139" s="43">
        <v>1</v>
      </c>
      <c r="Q139" s="120"/>
      <c r="R139" s="119"/>
    </row>
    <row r="140" spans="1:19" ht="15.75" customHeight="1" x14ac:dyDescent="0.25">
      <c r="A140" s="39">
        <v>2102</v>
      </c>
      <c r="B140" s="40"/>
      <c r="C140" s="40"/>
      <c r="D140" s="40"/>
      <c r="E140" s="40"/>
      <c r="F140" s="146"/>
      <c r="G140" s="146"/>
      <c r="H140" s="146"/>
      <c r="I140" s="146"/>
      <c r="J140" s="146"/>
      <c r="K140" s="62"/>
      <c r="L140" s="109"/>
      <c r="M140" s="46"/>
      <c r="N140" s="46"/>
      <c r="O140" s="46"/>
      <c r="P140" s="43"/>
      <c r="Q140" s="120"/>
      <c r="R140" s="119"/>
    </row>
    <row r="141" spans="1:19" ht="15.75" customHeight="1" x14ac:dyDescent="0.25">
      <c r="A141" s="39">
        <v>2201</v>
      </c>
      <c r="B141" s="40"/>
      <c r="C141" s="40"/>
      <c r="D141" s="40"/>
      <c r="E141" s="40"/>
      <c r="F141" s="146"/>
      <c r="G141" s="146"/>
      <c r="H141" s="146"/>
      <c r="I141" s="146"/>
      <c r="J141" s="146"/>
      <c r="K141" s="62"/>
      <c r="L141" s="109"/>
      <c r="M141" s="46"/>
      <c r="N141" s="46"/>
      <c r="O141" s="46"/>
      <c r="P141" s="43"/>
      <c r="Q141" s="120"/>
      <c r="R141" s="119"/>
    </row>
    <row r="142" spans="1:19" ht="15.75" customHeight="1" x14ac:dyDescent="0.25">
      <c r="A142" s="39">
        <v>2202</v>
      </c>
      <c r="B142" s="40"/>
      <c r="C142" s="40"/>
      <c r="D142" s="40"/>
      <c r="E142" s="40"/>
      <c r="F142" s="146"/>
      <c r="G142" s="146"/>
      <c r="H142" s="146"/>
      <c r="I142" s="146"/>
      <c r="J142" s="146"/>
      <c r="K142" s="62"/>
      <c r="L142" s="109"/>
      <c r="M142" s="46"/>
      <c r="N142" s="46"/>
      <c r="O142" s="46"/>
      <c r="P142" s="43"/>
      <c r="Q142" s="120"/>
      <c r="R142" s="119"/>
    </row>
    <row r="143" spans="1:19" ht="15.75" customHeight="1" x14ac:dyDescent="0.25">
      <c r="A143" s="39">
        <v>2301</v>
      </c>
      <c r="B143" s="40"/>
      <c r="C143" s="40"/>
      <c r="D143" s="40"/>
      <c r="E143" s="40"/>
      <c r="F143" s="146"/>
      <c r="G143" s="146"/>
      <c r="H143" s="146"/>
      <c r="I143" s="146"/>
      <c r="J143" s="146"/>
      <c r="K143" s="62"/>
      <c r="L143" s="109"/>
      <c r="M143" s="46"/>
      <c r="N143" s="46"/>
      <c r="O143" s="119"/>
      <c r="P143" s="47"/>
      <c r="Q143" s="120"/>
      <c r="R143" s="119"/>
    </row>
    <row r="144" spans="1:19" ht="15.75" customHeight="1" x14ac:dyDescent="0.25">
      <c r="A144" s="39">
        <v>2302</v>
      </c>
      <c r="B144" s="40"/>
      <c r="C144" s="40"/>
      <c r="D144" s="40"/>
      <c r="E144" s="40"/>
      <c r="F144" s="146"/>
      <c r="G144" s="146"/>
      <c r="H144" s="146"/>
      <c r="I144" s="146"/>
      <c r="J144" s="146"/>
      <c r="K144" s="62"/>
      <c r="L144" s="109"/>
      <c r="M144" s="46"/>
      <c r="N144" s="111"/>
      <c r="O144" s="119"/>
      <c r="P144" s="47"/>
      <c r="Q144" s="120"/>
      <c r="R144" s="119"/>
    </row>
    <row r="145" spans="1:19" ht="15.75" customHeight="1" x14ac:dyDescent="0.25">
      <c r="A145" s="39">
        <v>2401</v>
      </c>
      <c r="B145" s="40"/>
      <c r="C145" s="40"/>
      <c r="D145" s="40"/>
      <c r="E145" s="40"/>
      <c r="F145" s="146"/>
      <c r="G145" s="146"/>
      <c r="H145" s="146"/>
      <c r="I145" s="146"/>
      <c r="J145" s="146"/>
      <c r="K145" s="62"/>
      <c r="L145" s="109"/>
      <c r="M145" s="46"/>
      <c r="N145" s="111"/>
      <c r="O145" s="119"/>
      <c r="P145" s="47"/>
      <c r="Q145" s="120"/>
      <c r="R145" s="119"/>
    </row>
    <row r="146" spans="1:19" ht="15.75" customHeight="1" x14ac:dyDescent="0.25">
      <c r="A146" s="39">
        <v>2402</v>
      </c>
      <c r="B146" s="40"/>
      <c r="C146" s="40"/>
      <c r="D146" s="40"/>
      <c r="E146" s="40"/>
      <c r="F146" s="146"/>
      <c r="G146" s="146"/>
      <c r="H146" s="146"/>
      <c r="I146" s="146"/>
      <c r="J146" s="146"/>
      <c r="K146" s="62"/>
      <c r="L146" s="109"/>
      <c r="M146" s="46"/>
      <c r="N146" s="111"/>
      <c r="O146" s="46"/>
      <c r="P146" s="111"/>
      <c r="Q146" s="121"/>
      <c r="R146" s="119"/>
    </row>
    <row r="147" spans="1:19" ht="15.75" customHeight="1" x14ac:dyDescent="0.25">
      <c r="A147" s="39">
        <v>2501</v>
      </c>
      <c r="B147" s="40"/>
      <c r="C147" s="40"/>
      <c r="D147" s="40"/>
      <c r="E147" s="40"/>
      <c r="F147" s="146"/>
      <c r="G147" s="146"/>
      <c r="H147" s="146"/>
      <c r="I147" s="146"/>
      <c r="J147" s="146"/>
      <c r="K147" s="62"/>
      <c r="L147" s="109"/>
      <c r="M147" s="46"/>
      <c r="N147" s="111"/>
      <c r="O147" s="48" t="s">
        <v>53</v>
      </c>
      <c r="P147" s="49"/>
      <c r="Q147" s="50" t="str">
        <f>IF(SUM(K135:K147)=0,"",SUM(K135:K147))</f>
        <v/>
      </c>
      <c r="R147" s="51" t="s">
        <v>10</v>
      </c>
    </row>
    <row r="148" spans="1:19" ht="15.75" customHeight="1" x14ac:dyDescent="0.25">
      <c r="A148" s="39">
        <v>2502</v>
      </c>
      <c r="B148" s="40"/>
      <c r="C148" s="40"/>
      <c r="D148" s="40"/>
      <c r="E148" s="40"/>
      <c r="F148" s="146"/>
      <c r="G148" s="146"/>
      <c r="H148" s="146"/>
      <c r="I148" s="146"/>
      <c r="J148" s="146"/>
      <c r="K148" s="62"/>
      <c r="L148" s="109"/>
      <c r="M148" s="46"/>
      <c r="N148" s="111"/>
      <c r="O148" s="52" t="s">
        <v>54</v>
      </c>
      <c r="P148" s="53" t="str">
        <f>IF(P147/B133=0,"",P147/B133)</f>
        <v/>
      </c>
      <c r="Q148" s="54" t="e">
        <f>IF(P147/Q147=0,"",P147/Q147)</f>
        <v>#VALUE!</v>
      </c>
      <c r="R148" s="55" t="s">
        <v>55</v>
      </c>
    </row>
    <row r="149" spans="1:19" ht="15.75" customHeight="1" x14ac:dyDescent="0.25">
      <c r="A149" s="39">
        <v>2601</v>
      </c>
      <c r="B149" s="40"/>
      <c r="C149" s="40"/>
      <c r="D149" s="40"/>
      <c r="E149" s="40"/>
      <c r="F149" s="146"/>
      <c r="G149" s="146"/>
      <c r="H149" s="146"/>
      <c r="I149" s="146"/>
      <c r="J149" s="146"/>
      <c r="K149" s="62"/>
      <c r="L149" s="112"/>
      <c r="M149" s="113"/>
      <c r="N149" s="114"/>
      <c r="O149" s="56"/>
      <c r="P149" s="57"/>
      <c r="Q149" s="57"/>
      <c r="R149" s="58"/>
    </row>
    <row r="150" spans="1:19" ht="18" customHeight="1" x14ac:dyDescent="0.25">
      <c r="A150" s="24"/>
      <c r="B150" s="160" t="s">
        <v>79</v>
      </c>
      <c r="C150" s="160"/>
      <c r="D150" s="160"/>
      <c r="E150" s="160"/>
      <c r="F150" s="160"/>
      <c r="G150" s="160"/>
      <c r="H150" s="160"/>
      <c r="I150" s="160"/>
      <c r="J150" s="160"/>
      <c r="K150" s="59">
        <f>SUM(K133:K146)</f>
        <v>0</v>
      </c>
      <c r="L150" s="60" t="str">
        <f>IF(K141=0,"",K141/B133)</f>
        <v/>
      </c>
      <c r="M150" s="60" t="str">
        <f>IF(K150=0,"",K150/B133)</f>
        <v/>
      </c>
      <c r="N150" s="60" t="str">
        <f>IF(K141=0,"",M150-L150)</f>
        <v/>
      </c>
      <c r="O150" s="2"/>
      <c r="P150" s="1"/>
      <c r="Q150" s="27"/>
      <c r="R150" s="2"/>
    </row>
    <row r="151" spans="1:19" ht="12.75" customHeight="1" x14ac:dyDescent="0.2">
      <c r="L151" s="2"/>
      <c r="M151" s="2"/>
      <c r="O151" s="2"/>
    </row>
    <row r="152" spans="1:19" ht="12.75" customHeight="1" x14ac:dyDescent="0.2">
      <c r="L152" s="2"/>
      <c r="M152" s="2"/>
      <c r="O152" s="2"/>
    </row>
    <row r="153" spans="1:19" ht="26.25" customHeight="1" x14ac:dyDescent="0.4">
      <c r="B153" s="161" t="s">
        <v>68</v>
      </c>
      <c r="C153" s="162"/>
      <c r="D153" s="162"/>
      <c r="E153" s="162"/>
      <c r="F153" s="162"/>
      <c r="G153" s="162"/>
      <c r="H153" s="162"/>
      <c r="I153" s="162"/>
      <c r="J153" s="162"/>
      <c r="K153" s="103" t="s">
        <v>86</v>
      </c>
      <c r="L153" s="2"/>
      <c r="M153" s="2"/>
      <c r="N153" s="1"/>
      <c r="O153" s="2"/>
      <c r="P153" s="1"/>
      <c r="Q153" s="1"/>
      <c r="R153" s="1"/>
    </row>
    <row r="154" spans="1:19" ht="20.25" customHeight="1" x14ac:dyDescent="0.2">
      <c r="A154" s="163" t="s">
        <v>9</v>
      </c>
      <c r="B154" s="164" t="s">
        <v>69</v>
      </c>
      <c r="C154" s="165"/>
      <c r="D154" s="165"/>
      <c r="E154" s="165"/>
      <c r="F154" s="165"/>
      <c r="G154" s="165"/>
      <c r="H154" s="165"/>
      <c r="I154" s="165"/>
      <c r="J154" s="166"/>
      <c r="K154" s="167" t="s">
        <v>10</v>
      </c>
      <c r="L154" s="159" t="s">
        <v>2</v>
      </c>
      <c r="M154" s="159" t="s">
        <v>3</v>
      </c>
      <c r="N154" s="169" t="s">
        <v>4</v>
      </c>
      <c r="O154" s="159" t="s">
        <v>5</v>
      </c>
      <c r="P154" s="157" t="s">
        <v>6</v>
      </c>
      <c r="Q154" s="157" t="s">
        <v>7</v>
      </c>
      <c r="R154" s="159" t="s">
        <v>8</v>
      </c>
    </row>
    <row r="155" spans="1:19" ht="15.75" customHeight="1" x14ac:dyDescent="0.25">
      <c r="A155" s="158"/>
      <c r="B155" s="39" t="s">
        <v>70</v>
      </c>
      <c r="C155" s="39" t="s">
        <v>71</v>
      </c>
      <c r="D155" s="39" t="s">
        <v>72</v>
      </c>
      <c r="E155" s="39" t="s">
        <v>73</v>
      </c>
      <c r="F155" s="39" t="s">
        <v>74</v>
      </c>
      <c r="G155" s="39" t="s">
        <v>75</v>
      </c>
      <c r="H155" s="39" t="s">
        <v>76</v>
      </c>
      <c r="I155" s="39" t="s">
        <v>77</v>
      </c>
      <c r="J155" s="39" t="s">
        <v>78</v>
      </c>
      <c r="K155" s="168"/>
      <c r="L155" s="158"/>
      <c r="M155" s="158"/>
      <c r="N155" s="158"/>
      <c r="O155" s="158"/>
      <c r="P155" s="158"/>
      <c r="Q155" s="158"/>
      <c r="R155" s="158"/>
    </row>
    <row r="156" spans="1:19" ht="15.75" customHeight="1" x14ac:dyDescent="0.25">
      <c r="A156" s="39">
        <v>1802</v>
      </c>
      <c r="B156" s="40">
        <v>35</v>
      </c>
      <c r="C156" s="40"/>
      <c r="D156" s="40"/>
      <c r="E156" s="40"/>
      <c r="F156" s="146"/>
      <c r="G156" s="146"/>
      <c r="H156" s="146"/>
      <c r="I156" s="146"/>
      <c r="J156" s="146"/>
      <c r="K156" s="62"/>
      <c r="L156" s="106"/>
      <c r="M156" s="107"/>
      <c r="N156" s="108"/>
      <c r="O156" s="115"/>
      <c r="P156" s="41">
        <f>B156</f>
        <v>35</v>
      </c>
      <c r="Q156" s="116"/>
      <c r="R156" s="115"/>
    </row>
    <row r="157" spans="1:19" ht="15.75" customHeight="1" x14ac:dyDescent="0.25">
      <c r="A157" s="39">
        <v>1901</v>
      </c>
      <c r="B157" s="40"/>
      <c r="C157" s="40">
        <v>32</v>
      </c>
      <c r="D157" s="40"/>
      <c r="E157" s="40"/>
      <c r="F157" s="146"/>
      <c r="G157" s="146"/>
      <c r="H157" s="146"/>
      <c r="I157" s="146"/>
      <c r="J157" s="146"/>
      <c r="K157" s="62"/>
      <c r="L157" s="109"/>
      <c r="M157" s="46"/>
      <c r="N157" s="110"/>
      <c r="O157" s="42">
        <f>IF(C157=0,"",C157/B156)</f>
        <v>0.91428571428571426</v>
      </c>
      <c r="P157" s="43">
        <v>33</v>
      </c>
      <c r="Q157" s="117">
        <f t="shared" ref="Q157:Q159" si="12">IF(P157=0,"",P157/P156)</f>
        <v>0.94285714285714284</v>
      </c>
      <c r="R157" s="117">
        <f t="shared" ref="R157:R159" si="13">IF(P157=0,"",100%-Q157)</f>
        <v>5.7142857142857162E-2</v>
      </c>
    </row>
    <row r="158" spans="1:19" ht="15.75" customHeight="1" x14ac:dyDescent="0.25">
      <c r="A158" s="39">
        <v>1902</v>
      </c>
      <c r="B158" s="40"/>
      <c r="C158" s="40"/>
      <c r="D158" s="40">
        <v>31</v>
      </c>
      <c r="E158" s="40"/>
      <c r="F158" s="146"/>
      <c r="G158" s="146"/>
      <c r="H158" s="146"/>
      <c r="I158" s="146"/>
      <c r="J158" s="146"/>
      <c r="K158" s="62"/>
      <c r="L158" s="109"/>
      <c r="M158" s="46"/>
      <c r="N158" s="110"/>
      <c r="O158" s="42">
        <f>IF(D158=0,"",D158/C157)</f>
        <v>0.96875</v>
      </c>
      <c r="P158" s="43">
        <v>33</v>
      </c>
      <c r="Q158" s="117">
        <f t="shared" si="12"/>
        <v>1</v>
      </c>
      <c r="R158" s="117">
        <f t="shared" si="13"/>
        <v>0</v>
      </c>
      <c r="S158" s="8">
        <f>P158/P156</f>
        <v>0.94285714285714284</v>
      </c>
    </row>
    <row r="159" spans="1:19" ht="15.75" customHeight="1" x14ac:dyDescent="0.25">
      <c r="A159" s="39">
        <v>2001</v>
      </c>
      <c r="B159" s="40"/>
      <c r="C159" s="40"/>
      <c r="D159" s="40"/>
      <c r="E159" s="40">
        <v>24</v>
      </c>
      <c r="F159" s="146"/>
      <c r="G159" s="146"/>
      <c r="H159" s="146"/>
      <c r="I159" s="146"/>
      <c r="J159" s="146"/>
      <c r="K159" s="62"/>
      <c r="L159" s="109"/>
      <c r="M159" s="46"/>
      <c r="N159" s="110"/>
      <c r="O159" s="42">
        <f>IF(E159=0,"",E159/D158)</f>
        <v>0.77419354838709675</v>
      </c>
      <c r="P159" s="43">
        <v>33</v>
      </c>
      <c r="Q159" s="117">
        <f t="shared" si="12"/>
        <v>1</v>
      </c>
      <c r="R159" s="117">
        <f t="shared" si="13"/>
        <v>0</v>
      </c>
    </row>
    <row r="160" spans="1:19" ht="15.75" customHeight="1" x14ac:dyDescent="0.25">
      <c r="A160" s="39">
        <v>2002</v>
      </c>
      <c r="B160" s="40"/>
      <c r="C160" s="40"/>
      <c r="D160" s="40"/>
      <c r="E160" s="40">
        <v>12</v>
      </c>
      <c r="F160" s="146"/>
      <c r="G160" s="146"/>
      <c r="H160" s="146"/>
      <c r="I160" s="146"/>
      <c r="J160" s="146"/>
      <c r="K160" s="62"/>
      <c r="L160" s="109"/>
      <c r="M160" s="46"/>
      <c r="N160" s="46"/>
      <c r="O160" s="119"/>
      <c r="P160" s="43">
        <v>15</v>
      </c>
      <c r="Q160" s="120"/>
      <c r="R160" s="119"/>
    </row>
    <row r="161" spans="1:18" ht="15.75" customHeight="1" x14ac:dyDescent="0.25">
      <c r="A161" s="39">
        <v>2101</v>
      </c>
      <c r="B161" s="40"/>
      <c r="C161" s="40"/>
      <c r="D161" s="40"/>
      <c r="E161" s="40">
        <v>2</v>
      </c>
      <c r="F161" s="146"/>
      <c r="G161" s="146"/>
      <c r="H161" s="146"/>
      <c r="I161" s="146"/>
      <c r="J161" s="146"/>
      <c r="K161" s="62"/>
      <c r="L161" s="109"/>
      <c r="M161" s="46"/>
      <c r="N161" s="46"/>
      <c r="O161" s="119"/>
      <c r="P161" s="43">
        <v>3</v>
      </c>
      <c r="Q161" s="120"/>
      <c r="R161" s="119"/>
    </row>
    <row r="162" spans="1:18" ht="15.75" customHeight="1" x14ac:dyDescent="0.25">
      <c r="A162" s="39">
        <v>2102</v>
      </c>
      <c r="B162" s="40"/>
      <c r="C162" s="40"/>
      <c r="D162" s="40"/>
      <c r="E162" s="40">
        <v>1</v>
      </c>
      <c r="F162" s="146"/>
      <c r="G162" s="146"/>
      <c r="H162" s="146"/>
      <c r="I162" s="146"/>
      <c r="J162" s="146"/>
      <c r="K162" s="62"/>
      <c r="L162" s="109"/>
      <c r="M162" s="46"/>
      <c r="N162" s="46"/>
      <c r="O162" s="119"/>
      <c r="P162" s="43">
        <v>1</v>
      </c>
      <c r="Q162" s="120"/>
      <c r="R162" s="119"/>
    </row>
    <row r="163" spans="1:18" ht="15.75" customHeight="1" x14ac:dyDescent="0.25">
      <c r="A163" s="39">
        <v>2201</v>
      </c>
      <c r="B163" s="40"/>
      <c r="C163" s="40"/>
      <c r="D163" s="40"/>
      <c r="E163" s="40"/>
      <c r="F163" s="146"/>
      <c r="G163" s="146"/>
      <c r="H163" s="146"/>
      <c r="I163" s="146"/>
      <c r="J163" s="146"/>
      <c r="K163" s="62"/>
      <c r="L163" s="109"/>
      <c r="M163" s="46"/>
      <c r="N163" s="46"/>
      <c r="O163" s="119"/>
      <c r="P163" s="43"/>
      <c r="Q163" s="120"/>
      <c r="R163" s="119"/>
    </row>
    <row r="164" spans="1:18" ht="15.75" customHeight="1" x14ac:dyDescent="0.25">
      <c r="A164" s="39">
        <v>2202</v>
      </c>
      <c r="B164" s="40"/>
      <c r="C164" s="40"/>
      <c r="D164" s="40"/>
      <c r="E164" s="40"/>
      <c r="F164" s="146"/>
      <c r="G164" s="146"/>
      <c r="H164" s="146"/>
      <c r="I164" s="146"/>
      <c r="J164" s="146"/>
      <c r="K164" s="62"/>
      <c r="L164" s="109"/>
      <c r="M164" s="46"/>
      <c r="N164" s="46"/>
      <c r="O164" s="119"/>
      <c r="P164" s="43"/>
      <c r="Q164" s="120"/>
      <c r="R164" s="119"/>
    </row>
    <row r="165" spans="1:18" ht="15.75" customHeight="1" x14ac:dyDescent="0.25">
      <c r="A165" s="39">
        <v>2301</v>
      </c>
      <c r="B165" s="40"/>
      <c r="C165" s="40"/>
      <c r="D165" s="40"/>
      <c r="E165" s="40"/>
      <c r="F165" s="146"/>
      <c r="G165" s="146"/>
      <c r="H165" s="146"/>
      <c r="I165" s="146"/>
      <c r="J165" s="146"/>
      <c r="K165" s="62"/>
      <c r="L165" s="109"/>
      <c r="M165" s="46"/>
      <c r="N165" s="46"/>
      <c r="O165" s="119"/>
      <c r="P165" s="43"/>
      <c r="Q165" s="120"/>
      <c r="R165" s="119"/>
    </row>
    <row r="166" spans="1:18" ht="15.75" customHeight="1" x14ac:dyDescent="0.25">
      <c r="A166" s="39">
        <v>2302</v>
      </c>
      <c r="B166" s="40"/>
      <c r="C166" s="40"/>
      <c r="D166" s="40"/>
      <c r="E166" s="40"/>
      <c r="F166" s="146"/>
      <c r="G166" s="146"/>
      <c r="H166" s="146"/>
      <c r="I166" s="146"/>
      <c r="J166" s="146"/>
      <c r="K166" s="62"/>
      <c r="L166" s="109"/>
      <c r="M166" s="46"/>
      <c r="N166" s="46"/>
      <c r="O166" s="119"/>
      <c r="P166" s="47"/>
      <c r="Q166" s="120"/>
      <c r="R166" s="119"/>
    </row>
    <row r="167" spans="1:18" ht="15.75" customHeight="1" x14ac:dyDescent="0.25">
      <c r="A167" s="39">
        <v>2401</v>
      </c>
      <c r="B167" s="40"/>
      <c r="C167" s="40"/>
      <c r="D167" s="40"/>
      <c r="E167" s="40"/>
      <c r="F167" s="146"/>
      <c r="G167" s="146"/>
      <c r="H167" s="146"/>
      <c r="I167" s="146"/>
      <c r="J167" s="146"/>
      <c r="K167" s="62"/>
      <c r="L167" s="109"/>
      <c r="M167" s="46"/>
      <c r="N167" s="46"/>
      <c r="O167" s="119"/>
      <c r="P167" s="47"/>
      <c r="Q167" s="120"/>
      <c r="R167" s="119"/>
    </row>
    <row r="168" spans="1:18" ht="15.75" customHeight="1" x14ac:dyDescent="0.25">
      <c r="A168" s="39">
        <v>2402</v>
      </c>
      <c r="B168" s="40"/>
      <c r="C168" s="40"/>
      <c r="D168" s="40"/>
      <c r="E168" s="40"/>
      <c r="F168" s="146"/>
      <c r="G168" s="146"/>
      <c r="H168" s="146"/>
      <c r="I168" s="146"/>
      <c r="J168" s="146"/>
      <c r="K168" s="62"/>
      <c r="L168" s="109"/>
      <c r="M168" s="46"/>
      <c r="N168" s="111"/>
      <c r="O168" s="46"/>
      <c r="P168" s="111"/>
      <c r="Q168" s="121"/>
      <c r="R168" s="119"/>
    </row>
    <row r="169" spans="1:18" ht="15.75" customHeight="1" x14ac:dyDescent="0.25">
      <c r="A169" s="39">
        <v>2501</v>
      </c>
      <c r="B169" s="40"/>
      <c r="C169" s="40"/>
      <c r="D169" s="40"/>
      <c r="E169" s="40"/>
      <c r="F169" s="146"/>
      <c r="G169" s="146"/>
      <c r="H169" s="146"/>
      <c r="I169" s="146"/>
      <c r="J169" s="146"/>
      <c r="K169" s="62"/>
      <c r="L169" s="109"/>
      <c r="M169" s="46"/>
      <c r="N169" s="111"/>
      <c r="O169" s="48" t="s">
        <v>53</v>
      </c>
      <c r="P169" s="49"/>
      <c r="Q169" s="50" t="str">
        <f>IF(SUM(K158:K169)=0,"",SUM(K158:K169))</f>
        <v/>
      </c>
      <c r="R169" s="51" t="s">
        <v>10</v>
      </c>
    </row>
    <row r="170" spans="1:18" ht="15.75" customHeight="1" x14ac:dyDescent="0.25">
      <c r="A170" s="39">
        <v>2502</v>
      </c>
      <c r="B170" s="40"/>
      <c r="C170" s="40"/>
      <c r="D170" s="40"/>
      <c r="E170" s="40"/>
      <c r="F170" s="146"/>
      <c r="G170" s="146"/>
      <c r="H170" s="146"/>
      <c r="I170" s="146"/>
      <c r="J170" s="146"/>
      <c r="K170" s="62"/>
      <c r="L170" s="109"/>
      <c r="M170" s="46"/>
      <c r="N170" s="111"/>
      <c r="O170" s="52" t="s">
        <v>54</v>
      </c>
      <c r="P170" s="53" t="str">
        <f>IF(P169/B156=0,"",P169/B156)</f>
        <v/>
      </c>
      <c r="Q170" s="54" t="e">
        <f>IF(P169/Q169=0,"",P169/Q169)</f>
        <v>#VALUE!</v>
      </c>
      <c r="R170" s="55" t="s">
        <v>55</v>
      </c>
    </row>
    <row r="171" spans="1:18" ht="15.75" customHeight="1" x14ac:dyDescent="0.25">
      <c r="A171" s="39">
        <v>2601</v>
      </c>
      <c r="B171" s="40"/>
      <c r="C171" s="40"/>
      <c r="D171" s="40"/>
      <c r="E171" s="40"/>
      <c r="F171" s="146"/>
      <c r="G171" s="146"/>
      <c r="H171" s="146"/>
      <c r="I171" s="146"/>
      <c r="J171" s="146"/>
      <c r="K171" s="62"/>
      <c r="L171" s="112"/>
      <c r="M171" s="113"/>
      <c r="N171" s="114"/>
      <c r="O171" s="56"/>
      <c r="P171" s="57"/>
      <c r="Q171" s="57"/>
      <c r="R171" s="58"/>
    </row>
    <row r="172" spans="1:18" ht="18" customHeight="1" x14ac:dyDescent="0.25">
      <c r="A172" s="24"/>
      <c r="B172" s="160" t="s">
        <v>79</v>
      </c>
      <c r="C172" s="160"/>
      <c r="D172" s="160"/>
      <c r="E172" s="160"/>
      <c r="F172" s="160"/>
      <c r="G172" s="160"/>
      <c r="H172" s="160"/>
      <c r="I172" s="160"/>
      <c r="J172" s="160"/>
      <c r="K172" s="59">
        <f>SUM(K156:K168)</f>
        <v>0</v>
      </c>
      <c r="L172" s="60" t="str">
        <f>IF(K164=0,"",K164/B156)</f>
        <v/>
      </c>
      <c r="M172" s="60" t="str">
        <f>IF(K172=0,"",K172/B156)</f>
        <v/>
      </c>
      <c r="N172" s="60" t="str">
        <f>IF(K164=0,"",M172-L172)</f>
        <v/>
      </c>
      <c r="O172" s="2"/>
      <c r="P172" s="1"/>
      <c r="Q172" s="27"/>
      <c r="R172" s="2"/>
    </row>
    <row r="173" spans="1:18" ht="12.75" customHeight="1" x14ac:dyDescent="0.2">
      <c r="L173" s="2"/>
      <c r="M173" s="2"/>
      <c r="O173" s="2"/>
    </row>
    <row r="174" spans="1:18" ht="12.75" customHeight="1" x14ac:dyDescent="0.2">
      <c r="L174" s="2"/>
      <c r="M174" s="2"/>
      <c r="O174" s="2"/>
    </row>
    <row r="175" spans="1:18" ht="26.25" customHeight="1" x14ac:dyDescent="0.4">
      <c r="B175" s="161" t="s">
        <v>68</v>
      </c>
      <c r="C175" s="162"/>
      <c r="D175" s="162"/>
      <c r="E175" s="162"/>
      <c r="F175" s="162"/>
      <c r="G175" s="162"/>
      <c r="H175" s="162"/>
      <c r="I175" s="162"/>
      <c r="J175" s="162"/>
      <c r="K175" s="103" t="s">
        <v>87</v>
      </c>
      <c r="L175" s="2"/>
      <c r="M175" s="2"/>
      <c r="N175" s="1"/>
      <c r="O175" s="2"/>
      <c r="P175" s="1"/>
      <c r="Q175" s="1"/>
      <c r="R175" s="1"/>
    </row>
    <row r="176" spans="1:18" ht="20.25" customHeight="1" x14ac:dyDescent="0.2">
      <c r="A176" s="163" t="s">
        <v>9</v>
      </c>
      <c r="B176" s="164" t="s">
        <v>69</v>
      </c>
      <c r="C176" s="165"/>
      <c r="D176" s="165"/>
      <c r="E176" s="165"/>
      <c r="F176" s="165"/>
      <c r="G176" s="165"/>
      <c r="H176" s="165"/>
      <c r="I176" s="165"/>
      <c r="J176" s="166"/>
      <c r="K176" s="167" t="s">
        <v>10</v>
      </c>
      <c r="L176" s="159" t="s">
        <v>2</v>
      </c>
      <c r="M176" s="159" t="s">
        <v>3</v>
      </c>
      <c r="N176" s="169" t="s">
        <v>4</v>
      </c>
      <c r="O176" s="159" t="s">
        <v>5</v>
      </c>
      <c r="P176" s="157" t="s">
        <v>6</v>
      </c>
      <c r="Q176" s="157" t="s">
        <v>7</v>
      </c>
      <c r="R176" s="159" t="s">
        <v>8</v>
      </c>
    </row>
    <row r="177" spans="1:19" ht="15.75" customHeight="1" x14ac:dyDescent="0.25">
      <c r="A177" s="158"/>
      <c r="B177" s="39" t="s">
        <v>70</v>
      </c>
      <c r="C177" s="39" t="s">
        <v>71</v>
      </c>
      <c r="D177" s="39" t="s">
        <v>72</v>
      </c>
      <c r="E177" s="39" t="s">
        <v>73</v>
      </c>
      <c r="F177" s="39" t="s">
        <v>74</v>
      </c>
      <c r="G177" s="39" t="s">
        <v>75</v>
      </c>
      <c r="H177" s="39" t="s">
        <v>76</v>
      </c>
      <c r="I177" s="39" t="s">
        <v>77</v>
      </c>
      <c r="J177" s="39" t="s">
        <v>78</v>
      </c>
      <c r="K177" s="168"/>
      <c r="L177" s="158"/>
      <c r="M177" s="158"/>
      <c r="N177" s="158"/>
      <c r="O177" s="158"/>
      <c r="P177" s="158"/>
      <c r="Q177" s="158"/>
      <c r="R177" s="158"/>
    </row>
    <row r="178" spans="1:19" ht="15.75" customHeight="1" x14ac:dyDescent="0.25">
      <c r="A178" s="39">
        <v>1901</v>
      </c>
      <c r="B178" s="40">
        <v>30</v>
      </c>
      <c r="C178" s="40"/>
      <c r="D178" s="40"/>
      <c r="E178" s="40"/>
      <c r="F178" s="146"/>
      <c r="G178" s="146"/>
      <c r="H178" s="146"/>
      <c r="I178" s="146"/>
      <c r="J178" s="146"/>
      <c r="K178" s="62"/>
      <c r="L178" s="106"/>
      <c r="M178" s="107"/>
      <c r="N178" s="108"/>
      <c r="O178" s="115"/>
      <c r="P178" s="41">
        <f>B178</f>
        <v>30</v>
      </c>
      <c r="Q178" s="116"/>
      <c r="R178" s="115"/>
    </row>
    <row r="179" spans="1:19" ht="15.75" customHeight="1" x14ac:dyDescent="0.25">
      <c r="A179" s="39">
        <v>1902</v>
      </c>
      <c r="B179" s="40"/>
      <c r="C179" s="40">
        <v>28</v>
      </c>
      <c r="D179" s="40"/>
      <c r="E179" s="40"/>
      <c r="F179" s="146"/>
      <c r="G179" s="146"/>
      <c r="H179" s="146"/>
      <c r="I179" s="146"/>
      <c r="J179" s="146"/>
      <c r="K179" s="62"/>
      <c r="L179" s="109"/>
      <c r="M179" s="46"/>
      <c r="N179" s="110"/>
      <c r="O179" s="42">
        <f>IF(C179=0,"",C179/B178)</f>
        <v>0.93333333333333335</v>
      </c>
      <c r="P179" s="43">
        <v>28</v>
      </c>
      <c r="Q179" s="117">
        <f t="shared" ref="Q179:Q181" si="14">IF(P179=0,"",P179/P178)</f>
        <v>0.93333333333333335</v>
      </c>
      <c r="R179" s="117">
        <f t="shared" ref="R179:R181" si="15">IF(P179=0,"",100%-Q179)</f>
        <v>6.6666666666666652E-2</v>
      </c>
    </row>
    <row r="180" spans="1:19" ht="15.75" customHeight="1" x14ac:dyDescent="0.25">
      <c r="A180" s="39">
        <v>2001</v>
      </c>
      <c r="B180" s="40"/>
      <c r="C180" s="40"/>
      <c r="D180" s="40">
        <v>27</v>
      </c>
      <c r="E180" s="40"/>
      <c r="F180" s="146"/>
      <c r="G180" s="146"/>
      <c r="H180" s="146"/>
      <c r="I180" s="146"/>
      <c r="J180" s="146"/>
      <c r="K180" s="62"/>
      <c r="L180" s="109"/>
      <c r="M180" s="46"/>
      <c r="N180" s="110"/>
      <c r="O180" s="42">
        <f>IF(D180=0,"",D180/C179)</f>
        <v>0.9642857142857143</v>
      </c>
      <c r="P180" s="43">
        <v>28</v>
      </c>
      <c r="Q180" s="117">
        <f t="shared" si="14"/>
        <v>1</v>
      </c>
      <c r="R180" s="117">
        <f t="shared" si="15"/>
        <v>0</v>
      </c>
      <c r="S180" s="8">
        <f>P180/P178</f>
        <v>0.93333333333333335</v>
      </c>
    </row>
    <row r="181" spans="1:19" ht="15.75" customHeight="1" x14ac:dyDescent="0.25">
      <c r="A181" s="39">
        <v>2002</v>
      </c>
      <c r="B181" s="40"/>
      <c r="C181" s="40"/>
      <c r="D181" s="40"/>
      <c r="E181" s="40">
        <v>25</v>
      </c>
      <c r="F181" s="146"/>
      <c r="G181" s="146"/>
      <c r="H181" s="146"/>
      <c r="I181" s="146"/>
      <c r="J181" s="146"/>
      <c r="K181" s="62"/>
      <c r="L181" s="109"/>
      <c r="M181" s="46"/>
      <c r="N181" s="110"/>
      <c r="O181" s="42">
        <f>IF(E181=0,"",E181/D180)</f>
        <v>0.92592592592592593</v>
      </c>
      <c r="P181" s="43">
        <v>28</v>
      </c>
      <c r="Q181" s="117">
        <f t="shared" si="14"/>
        <v>1</v>
      </c>
      <c r="R181" s="117">
        <f t="shared" si="15"/>
        <v>0</v>
      </c>
    </row>
    <row r="182" spans="1:19" ht="15.75" customHeight="1" x14ac:dyDescent="0.25">
      <c r="A182" s="39">
        <v>2101</v>
      </c>
      <c r="B182" s="40"/>
      <c r="C182" s="40"/>
      <c r="D182" s="40"/>
      <c r="E182" s="40">
        <v>2</v>
      </c>
      <c r="F182" s="146"/>
      <c r="G182" s="146"/>
      <c r="H182" s="146"/>
      <c r="I182" s="146"/>
      <c r="J182" s="146"/>
      <c r="K182" s="62"/>
      <c r="L182" s="109"/>
      <c r="M182" s="46"/>
      <c r="N182" s="46"/>
      <c r="O182" s="46"/>
      <c r="P182" s="43">
        <v>3</v>
      </c>
      <c r="Q182" s="120"/>
      <c r="R182" s="119"/>
    </row>
    <row r="183" spans="1:19" ht="15.75" customHeight="1" x14ac:dyDescent="0.25">
      <c r="A183" s="39">
        <v>2102</v>
      </c>
      <c r="B183" s="40"/>
      <c r="C183" s="40"/>
      <c r="D183" s="40"/>
      <c r="E183" s="40">
        <v>1</v>
      </c>
      <c r="F183" s="146"/>
      <c r="G183" s="146"/>
      <c r="H183" s="146"/>
      <c r="I183" s="146"/>
      <c r="J183" s="146"/>
      <c r="K183" s="62"/>
      <c r="L183" s="109"/>
      <c r="M183" s="46"/>
      <c r="N183" s="46"/>
      <c r="O183" s="46"/>
      <c r="P183" s="43">
        <v>1</v>
      </c>
      <c r="Q183" s="120"/>
      <c r="R183" s="119"/>
    </row>
    <row r="184" spans="1:19" ht="15.75" customHeight="1" x14ac:dyDescent="0.25">
      <c r="A184" s="39">
        <v>2201</v>
      </c>
      <c r="B184" s="40"/>
      <c r="C184" s="40"/>
      <c r="D184" s="40"/>
      <c r="E184" s="40">
        <v>1</v>
      </c>
      <c r="F184" s="146"/>
      <c r="G184" s="146"/>
      <c r="H184" s="146"/>
      <c r="I184" s="146"/>
      <c r="J184" s="146"/>
      <c r="K184" s="62"/>
      <c r="L184" s="109"/>
      <c r="M184" s="46"/>
      <c r="N184" s="46"/>
      <c r="O184" s="46"/>
      <c r="P184" s="43">
        <v>1</v>
      </c>
      <c r="Q184" s="120"/>
      <c r="R184" s="119"/>
    </row>
    <row r="185" spans="1:19" ht="15.75" customHeight="1" x14ac:dyDescent="0.25">
      <c r="A185" s="39">
        <v>2202</v>
      </c>
      <c r="B185" s="40"/>
      <c r="C185" s="40"/>
      <c r="D185" s="40"/>
      <c r="E185" s="40"/>
      <c r="F185" s="146"/>
      <c r="G185" s="146"/>
      <c r="H185" s="146"/>
      <c r="I185" s="146"/>
      <c r="J185" s="146"/>
      <c r="K185" s="62"/>
      <c r="L185" s="109"/>
      <c r="M185" s="46"/>
      <c r="N185" s="46"/>
      <c r="O185" s="46"/>
      <c r="P185" s="43"/>
      <c r="Q185" s="120"/>
      <c r="R185" s="119"/>
    </row>
    <row r="186" spans="1:19" ht="15.75" customHeight="1" x14ac:dyDescent="0.25">
      <c r="A186" s="39">
        <v>2301</v>
      </c>
      <c r="B186" s="40"/>
      <c r="C186" s="40"/>
      <c r="D186" s="40"/>
      <c r="E186" s="40"/>
      <c r="F186" s="146"/>
      <c r="G186" s="146"/>
      <c r="H186" s="146"/>
      <c r="I186" s="146"/>
      <c r="J186" s="146"/>
      <c r="K186" s="62"/>
      <c r="L186" s="109"/>
      <c r="M186" s="46"/>
      <c r="N186" s="46"/>
      <c r="O186" s="46"/>
      <c r="P186" s="43"/>
      <c r="Q186" s="120"/>
      <c r="R186" s="119"/>
    </row>
    <row r="187" spans="1:19" ht="15.75" customHeight="1" x14ac:dyDescent="0.25">
      <c r="A187" s="39">
        <v>2302</v>
      </c>
      <c r="B187" s="40"/>
      <c r="C187" s="40"/>
      <c r="D187" s="40"/>
      <c r="E187" s="40"/>
      <c r="F187" s="146"/>
      <c r="G187" s="146"/>
      <c r="H187" s="146"/>
      <c r="I187" s="146"/>
      <c r="J187" s="146"/>
      <c r="K187" s="62"/>
      <c r="L187" s="109"/>
      <c r="M187" s="46"/>
      <c r="N187" s="46"/>
      <c r="O187" s="46"/>
      <c r="P187" s="43"/>
      <c r="Q187" s="120"/>
      <c r="R187" s="119"/>
    </row>
    <row r="188" spans="1:19" ht="15.75" customHeight="1" x14ac:dyDescent="0.25">
      <c r="A188" s="39">
        <v>2401</v>
      </c>
      <c r="B188" s="40"/>
      <c r="C188" s="40"/>
      <c r="D188" s="40"/>
      <c r="E188" s="40"/>
      <c r="F188" s="146"/>
      <c r="G188" s="146"/>
      <c r="H188" s="146"/>
      <c r="I188" s="146"/>
      <c r="J188" s="146"/>
      <c r="K188" s="62"/>
      <c r="L188" s="109"/>
      <c r="M188" s="46"/>
      <c r="N188" s="46"/>
      <c r="O188" s="119"/>
      <c r="P188" s="47"/>
      <c r="Q188" s="120"/>
      <c r="R188" s="119"/>
    </row>
    <row r="189" spans="1:19" ht="15.75" customHeight="1" x14ac:dyDescent="0.25">
      <c r="A189" s="39">
        <v>2402</v>
      </c>
      <c r="B189" s="40"/>
      <c r="C189" s="40"/>
      <c r="D189" s="40"/>
      <c r="E189" s="40"/>
      <c r="F189" s="146"/>
      <c r="G189" s="146"/>
      <c r="H189" s="146"/>
      <c r="I189" s="146"/>
      <c r="J189" s="146"/>
      <c r="K189" s="62"/>
      <c r="L189" s="109"/>
      <c r="M189" s="46"/>
      <c r="N189" s="46"/>
      <c r="O189" s="119"/>
      <c r="P189" s="47"/>
      <c r="Q189" s="120"/>
      <c r="R189" s="119"/>
    </row>
    <row r="190" spans="1:19" ht="15.75" customHeight="1" x14ac:dyDescent="0.25">
      <c r="A190" s="39">
        <v>2501</v>
      </c>
      <c r="B190" s="40"/>
      <c r="C190" s="40"/>
      <c r="D190" s="40"/>
      <c r="E190" s="40"/>
      <c r="F190" s="146"/>
      <c r="G190" s="146"/>
      <c r="H190" s="146"/>
      <c r="I190" s="146"/>
      <c r="J190" s="146"/>
      <c r="K190" s="62"/>
      <c r="L190" s="109"/>
      <c r="M190" s="46"/>
      <c r="N190" s="111"/>
      <c r="O190" s="46"/>
      <c r="P190" s="111"/>
      <c r="Q190" s="121"/>
      <c r="R190" s="119"/>
    </row>
    <row r="191" spans="1:19" ht="15.75" customHeight="1" x14ac:dyDescent="0.25">
      <c r="A191" s="39">
        <v>2502</v>
      </c>
      <c r="B191" s="40"/>
      <c r="C191" s="40"/>
      <c r="D191" s="40"/>
      <c r="E191" s="40"/>
      <c r="F191" s="146"/>
      <c r="G191" s="146"/>
      <c r="H191" s="146"/>
      <c r="I191" s="146"/>
      <c r="J191" s="146"/>
      <c r="K191" s="62"/>
      <c r="L191" s="109"/>
      <c r="M191" s="46"/>
      <c r="N191" s="111"/>
      <c r="O191" s="48" t="s">
        <v>53</v>
      </c>
      <c r="P191" s="49"/>
      <c r="Q191" s="50" t="str">
        <f>IF(SUM(K180:K191)=0,"",SUM(K180:K191))</f>
        <v/>
      </c>
      <c r="R191" s="51" t="s">
        <v>10</v>
      </c>
    </row>
    <row r="192" spans="1:19" ht="15.75" customHeight="1" x14ac:dyDescent="0.25">
      <c r="A192" s="39">
        <v>2601</v>
      </c>
      <c r="B192" s="40"/>
      <c r="C192" s="40"/>
      <c r="D192" s="40"/>
      <c r="E192" s="40"/>
      <c r="F192" s="146"/>
      <c r="G192" s="146"/>
      <c r="H192" s="146"/>
      <c r="I192" s="146"/>
      <c r="J192" s="146"/>
      <c r="K192" s="62"/>
      <c r="L192" s="109"/>
      <c r="M192" s="46"/>
      <c r="N192" s="111"/>
      <c r="O192" s="52" t="s">
        <v>54</v>
      </c>
      <c r="P192" s="53" t="str">
        <f>IF(P191/B178=0,"",P191/B178)</f>
        <v/>
      </c>
      <c r="Q192" s="54" t="e">
        <f>IF(P191/Q191=0,"",P191/Q191)</f>
        <v>#VALUE!</v>
      </c>
      <c r="R192" s="55" t="s">
        <v>55</v>
      </c>
    </row>
    <row r="193" spans="1:19" ht="15.75" customHeight="1" x14ac:dyDescent="0.25">
      <c r="A193" s="39">
        <v>2602</v>
      </c>
      <c r="B193" s="40"/>
      <c r="C193" s="40"/>
      <c r="D193" s="40"/>
      <c r="E193" s="40"/>
      <c r="F193" s="146"/>
      <c r="G193" s="146"/>
      <c r="H193" s="146"/>
      <c r="I193" s="146"/>
      <c r="J193" s="146"/>
      <c r="K193" s="62"/>
      <c r="L193" s="112"/>
      <c r="M193" s="113"/>
      <c r="N193" s="114"/>
      <c r="O193" s="56"/>
      <c r="P193" s="57"/>
      <c r="Q193" s="57"/>
      <c r="R193" s="58"/>
    </row>
    <row r="194" spans="1:19" ht="18" customHeight="1" x14ac:dyDescent="0.25">
      <c r="A194" s="24"/>
      <c r="B194" s="160" t="s">
        <v>79</v>
      </c>
      <c r="C194" s="160"/>
      <c r="D194" s="160"/>
      <c r="E194" s="160"/>
      <c r="F194" s="160"/>
      <c r="G194" s="160"/>
      <c r="H194" s="160"/>
      <c r="I194" s="160"/>
      <c r="J194" s="160"/>
      <c r="K194" s="59">
        <f>SUM(K178:K190)</f>
        <v>0</v>
      </c>
      <c r="L194" s="60" t="str">
        <f>IF(K186=0,"",K186/B178)</f>
        <v/>
      </c>
      <c r="M194" s="60" t="str">
        <f>IF(K194=0,"",K194/B178)</f>
        <v/>
      </c>
      <c r="N194" s="60" t="str">
        <f>IF(K186=0,"",M194-L194)</f>
        <v/>
      </c>
      <c r="O194" s="2"/>
      <c r="P194" s="1"/>
      <c r="Q194" s="27"/>
      <c r="R194" s="2"/>
    </row>
    <row r="195" spans="1:19" ht="12.75" customHeight="1" x14ac:dyDescent="0.2">
      <c r="L195" s="2"/>
      <c r="M195" s="2"/>
      <c r="O195" s="2"/>
    </row>
    <row r="196" spans="1:19" ht="12.75" customHeight="1" x14ac:dyDescent="0.2">
      <c r="L196" s="2"/>
      <c r="M196" s="2"/>
      <c r="O196" s="2"/>
    </row>
    <row r="197" spans="1:19" ht="26.25" customHeight="1" x14ac:dyDescent="0.4">
      <c r="B197" s="161" t="s">
        <v>68</v>
      </c>
      <c r="C197" s="162"/>
      <c r="D197" s="162"/>
      <c r="E197" s="162"/>
      <c r="F197" s="162"/>
      <c r="G197" s="162"/>
      <c r="H197" s="162"/>
      <c r="I197" s="162"/>
      <c r="J197" s="162"/>
      <c r="K197" s="103" t="s">
        <v>88</v>
      </c>
      <c r="L197" s="2"/>
      <c r="M197" s="2"/>
      <c r="N197" s="1"/>
      <c r="O197" s="2"/>
      <c r="P197" s="1"/>
      <c r="Q197" s="1"/>
      <c r="R197" s="1"/>
    </row>
    <row r="198" spans="1:19" ht="20.25" customHeight="1" x14ac:dyDescent="0.2">
      <c r="A198" s="163" t="s">
        <v>9</v>
      </c>
      <c r="B198" s="164" t="s">
        <v>69</v>
      </c>
      <c r="C198" s="165"/>
      <c r="D198" s="165"/>
      <c r="E198" s="165"/>
      <c r="F198" s="165"/>
      <c r="G198" s="165"/>
      <c r="H198" s="165"/>
      <c r="I198" s="165"/>
      <c r="J198" s="166"/>
      <c r="K198" s="167" t="s">
        <v>10</v>
      </c>
      <c r="L198" s="159" t="s">
        <v>2</v>
      </c>
      <c r="M198" s="159" t="s">
        <v>3</v>
      </c>
      <c r="N198" s="169" t="s">
        <v>4</v>
      </c>
      <c r="O198" s="159" t="s">
        <v>5</v>
      </c>
      <c r="P198" s="157" t="s">
        <v>6</v>
      </c>
      <c r="Q198" s="157" t="s">
        <v>7</v>
      </c>
      <c r="R198" s="159" t="s">
        <v>8</v>
      </c>
    </row>
    <row r="199" spans="1:19" ht="15.75" customHeight="1" x14ac:dyDescent="0.25">
      <c r="A199" s="158"/>
      <c r="B199" s="39" t="s">
        <v>70</v>
      </c>
      <c r="C199" s="39" t="s">
        <v>71</v>
      </c>
      <c r="D199" s="39" t="s">
        <v>72</v>
      </c>
      <c r="E199" s="39" t="s">
        <v>73</v>
      </c>
      <c r="F199" s="39" t="s">
        <v>74</v>
      </c>
      <c r="G199" s="39" t="s">
        <v>75</v>
      </c>
      <c r="H199" s="39" t="s">
        <v>76</v>
      </c>
      <c r="I199" s="39" t="s">
        <v>77</v>
      </c>
      <c r="J199" s="39" t="s">
        <v>78</v>
      </c>
      <c r="K199" s="168"/>
      <c r="L199" s="158"/>
      <c r="M199" s="158"/>
      <c r="N199" s="158"/>
      <c r="O199" s="158"/>
      <c r="P199" s="158"/>
      <c r="Q199" s="158"/>
      <c r="R199" s="158"/>
    </row>
    <row r="200" spans="1:19" ht="15.75" customHeight="1" x14ac:dyDescent="0.25">
      <c r="A200" s="39">
        <v>1902</v>
      </c>
      <c r="B200" s="40">
        <v>34</v>
      </c>
      <c r="C200" s="40"/>
      <c r="D200" s="40"/>
      <c r="E200" s="40"/>
      <c r="F200" s="146"/>
      <c r="G200" s="146"/>
      <c r="H200" s="146"/>
      <c r="I200" s="146"/>
      <c r="J200" s="146"/>
      <c r="K200" s="62"/>
      <c r="L200" s="106"/>
      <c r="M200" s="107"/>
      <c r="N200" s="108"/>
      <c r="O200" s="115"/>
      <c r="P200" s="41">
        <f>B200</f>
        <v>34</v>
      </c>
      <c r="Q200" s="116"/>
      <c r="R200" s="115"/>
    </row>
    <row r="201" spans="1:19" ht="15.75" customHeight="1" x14ac:dyDescent="0.25">
      <c r="A201" s="39">
        <v>2001</v>
      </c>
      <c r="B201" s="40"/>
      <c r="C201" s="40">
        <v>33</v>
      </c>
      <c r="D201" s="40"/>
      <c r="E201" s="40"/>
      <c r="F201" s="146"/>
      <c r="G201" s="146"/>
      <c r="H201" s="146"/>
      <c r="I201" s="146"/>
      <c r="J201" s="146"/>
      <c r="K201" s="62"/>
      <c r="L201" s="109"/>
      <c r="M201" s="46"/>
      <c r="N201" s="110"/>
      <c r="O201" s="42">
        <f>IF(C201=0,"",C201/B200)</f>
        <v>0.97058823529411764</v>
      </c>
      <c r="P201" s="43">
        <v>33</v>
      </c>
      <c r="Q201" s="117">
        <f t="shared" ref="Q201:Q203" si="16">IF(P201=0,"",P201/P200)</f>
        <v>0.97058823529411764</v>
      </c>
      <c r="R201" s="117">
        <f t="shared" ref="R201:R203" si="17">IF(P201=0,"",100%-Q201)</f>
        <v>2.9411764705882359E-2</v>
      </c>
    </row>
    <row r="202" spans="1:19" ht="15.75" customHeight="1" x14ac:dyDescent="0.25">
      <c r="A202" s="39">
        <v>2002</v>
      </c>
      <c r="B202" s="40"/>
      <c r="C202" s="40"/>
      <c r="D202" s="40">
        <v>28</v>
      </c>
      <c r="E202" s="40"/>
      <c r="F202" s="146"/>
      <c r="G202" s="146"/>
      <c r="H202" s="146"/>
      <c r="I202" s="146"/>
      <c r="J202" s="146"/>
      <c r="K202" s="62"/>
      <c r="L202" s="109"/>
      <c r="M202" s="46"/>
      <c r="N202" s="110"/>
      <c r="O202" s="42">
        <f>IF(D202=0,"",D202/C201)</f>
        <v>0.84848484848484851</v>
      </c>
      <c r="P202" s="43">
        <v>31</v>
      </c>
      <c r="Q202" s="117">
        <f t="shared" si="16"/>
        <v>0.93939393939393945</v>
      </c>
      <c r="R202" s="117">
        <f t="shared" si="17"/>
        <v>6.0606060606060552E-2</v>
      </c>
      <c r="S202" s="8">
        <f>P202/P200</f>
        <v>0.91176470588235292</v>
      </c>
    </row>
    <row r="203" spans="1:19" ht="15.75" customHeight="1" x14ac:dyDescent="0.25">
      <c r="A203" s="39">
        <v>2101</v>
      </c>
      <c r="B203" s="40"/>
      <c r="C203" s="40"/>
      <c r="D203" s="40"/>
      <c r="E203" s="40">
        <v>24</v>
      </c>
      <c r="F203" s="146"/>
      <c r="G203" s="146"/>
      <c r="H203" s="146"/>
      <c r="I203" s="146"/>
      <c r="J203" s="146"/>
      <c r="K203" s="62"/>
      <c r="L203" s="109"/>
      <c r="M203" s="46"/>
      <c r="N203" s="110"/>
      <c r="O203" s="42">
        <f>IF(E203=0,"",E203/D202)</f>
        <v>0.8571428571428571</v>
      </c>
      <c r="P203" s="43">
        <v>31</v>
      </c>
      <c r="Q203" s="117">
        <f t="shared" si="16"/>
        <v>1</v>
      </c>
      <c r="R203" s="117">
        <f t="shared" si="17"/>
        <v>0</v>
      </c>
    </row>
    <row r="204" spans="1:19" ht="15.75" customHeight="1" x14ac:dyDescent="0.25">
      <c r="A204" s="39">
        <v>2102</v>
      </c>
      <c r="B204" s="40"/>
      <c r="C204" s="40"/>
      <c r="D204" s="40"/>
      <c r="E204" s="40">
        <v>10</v>
      </c>
      <c r="F204" s="146"/>
      <c r="G204" s="146"/>
      <c r="H204" s="146"/>
      <c r="I204" s="146"/>
      <c r="J204" s="146"/>
      <c r="K204" s="62"/>
      <c r="L204" s="109"/>
      <c r="M204" s="46"/>
      <c r="N204" s="46"/>
      <c r="O204" s="46"/>
      <c r="P204" s="43">
        <v>10</v>
      </c>
      <c r="Q204" s="120"/>
      <c r="R204" s="119"/>
    </row>
    <row r="205" spans="1:19" ht="15.75" customHeight="1" x14ac:dyDescent="0.25">
      <c r="A205" s="39">
        <v>2201</v>
      </c>
      <c r="B205" s="40"/>
      <c r="C205" s="40"/>
      <c r="D205" s="40"/>
      <c r="E205" s="40">
        <v>2</v>
      </c>
      <c r="F205" s="146"/>
      <c r="G205" s="146"/>
      <c r="H205" s="146"/>
      <c r="I205" s="146"/>
      <c r="J205" s="146"/>
      <c r="K205" s="62"/>
      <c r="L205" s="109"/>
      <c r="M205" s="46"/>
      <c r="N205" s="46"/>
      <c r="O205" s="46"/>
      <c r="P205" s="43">
        <v>2</v>
      </c>
      <c r="Q205" s="120"/>
      <c r="R205" s="119"/>
    </row>
    <row r="206" spans="1:19" ht="15.75" customHeight="1" x14ac:dyDescent="0.25">
      <c r="A206" s="39">
        <v>2202</v>
      </c>
      <c r="B206" s="40"/>
      <c r="C206" s="40"/>
      <c r="D206" s="40"/>
      <c r="E206" s="40"/>
      <c r="F206" s="146"/>
      <c r="G206" s="146"/>
      <c r="H206" s="146"/>
      <c r="I206" s="146"/>
      <c r="J206" s="146"/>
      <c r="K206" s="62"/>
      <c r="L206" s="109"/>
      <c r="M206" s="46"/>
      <c r="N206" s="46"/>
      <c r="O206" s="46"/>
      <c r="P206" s="43"/>
      <c r="Q206" s="120"/>
      <c r="R206" s="119"/>
    </row>
    <row r="207" spans="1:19" ht="15.75" customHeight="1" x14ac:dyDescent="0.25">
      <c r="A207" s="39">
        <v>2301</v>
      </c>
      <c r="B207" s="40"/>
      <c r="C207" s="40"/>
      <c r="D207" s="40"/>
      <c r="E207" s="40"/>
      <c r="F207" s="146"/>
      <c r="G207" s="146"/>
      <c r="H207" s="146"/>
      <c r="I207" s="146"/>
      <c r="J207" s="146"/>
      <c r="K207" s="62"/>
      <c r="L207" s="109"/>
      <c r="M207" s="46"/>
      <c r="N207" s="46"/>
      <c r="O207" s="46"/>
      <c r="P207" s="43"/>
      <c r="Q207" s="120"/>
      <c r="R207" s="119"/>
    </row>
    <row r="208" spans="1:19" ht="15.75" customHeight="1" x14ac:dyDescent="0.25">
      <c r="A208" s="39">
        <v>2302</v>
      </c>
      <c r="B208" s="40"/>
      <c r="C208" s="40"/>
      <c r="D208" s="40"/>
      <c r="E208" s="40"/>
      <c r="F208" s="146"/>
      <c r="G208" s="146"/>
      <c r="H208" s="146"/>
      <c r="I208" s="146"/>
      <c r="J208" s="146"/>
      <c r="K208" s="62"/>
      <c r="L208" s="109"/>
      <c r="M208" s="46"/>
      <c r="N208" s="46"/>
      <c r="O208" s="46"/>
      <c r="P208" s="43"/>
      <c r="Q208" s="120"/>
      <c r="R208" s="119"/>
    </row>
    <row r="209" spans="1:19" ht="15.75" customHeight="1" x14ac:dyDescent="0.25">
      <c r="A209" s="39">
        <v>2401</v>
      </c>
      <c r="B209" s="40"/>
      <c r="C209" s="40"/>
      <c r="D209" s="40"/>
      <c r="E209" s="40"/>
      <c r="F209" s="146"/>
      <c r="G209" s="146"/>
      <c r="H209" s="146"/>
      <c r="I209" s="146"/>
      <c r="J209" s="146"/>
      <c r="K209" s="62"/>
      <c r="L209" s="109"/>
      <c r="M209" s="46"/>
      <c r="N209" s="46"/>
      <c r="O209" s="46"/>
      <c r="P209" s="43"/>
      <c r="Q209" s="120"/>
      <c r="R209" s="119"/>
    </row>
    <row r="210" spans="1:19" ht="15.75" customHeight="1" x14ac:dyDescent="0.25">
      <c r="A210" s="39">
        <v>2402</v>
      </c>
      <c r="B210" s="40"/>
      <c r="C210" s="40"/>
      <c r="D210" s="40"/>
      <c r="E210" s="40"/>
      <c r="F210" s="146"/>
      <c r="G210" s="146"/>
      <c r="H210" s="146"/>
      <c r="I210" s="146"/>
      <c r="J210" s="146"/>
      <c r="K210" s="62"/>
      <c r="L210" s="109"/>
      <c r="M210" s="46"/>
      <c r="N210" s="46"/>
      <c r="O210" s="119"/>
      <c r="P210" s="47"/>
      <c r="Q210" s="120"/>
      <c r="R210" s="119"/>
    </row>
    <row r="211" spans="1:19" ht="15.75" customHeight="1" x14ac:dyDescent="0.25">
      <c r="A211" s="39">
        <v>2501</v>
      </c>
      <c r="B211" s="40"/>
      <c r="C211" s="40"/>
      <c r="D211" s="40"/>
      <c r="E211" s="40"/>
      <c r="F211" s="146"/>
      <c r="G211" s="146"/>
      <c r="H211" s="146"/>
      <c r="I211" s="146"/>
      <c r="J211" s="146"/>
      <c r="K211" s="62"/>
      <c r="L211" s="109"/>
      <c r="M211" s="46"/>
      <c r="N211" s="46"/>
      <c r="O211" s="119"/>
      <c r="P211" s="47"/>
      <c r="Q211" s="120"/>
      <c r="R211" s="119"/>
    </row>
    <row r="212" spans="1:19" ht="15.75" customHeight="1" x14ac:dyDescent="0.25">
      <c r="A212" s="39">
        <v>2502</v>
      </c>
      <c r="B212" s="40"/>
      <c r="C212" s="40"/>
      <c r="D212" s="40"/>
      <c r="E212" s="40"/>
      <c r="F212" s="146"/>
      <c r="G212" s="146"/>
      <c r="H212" s="146"/>
      <c r="I212" s="146"/>
      <c r="J212" s="146"/>
      <c r="K212" s="62"/>
      <c r="L212" s="109"/>
      <c r="M212" s="46"/>
      <c r="N212" s="111"/>
      <c r="O212" s="46"/>
      <c r="P212" s="111"/>
      <c r="Q212" s="121"/>
      <c r="R212" s="119"/>
    </row>
    <row r="213" spans="1:19" ht="15.75" customHeight="1" x14ac:dyDescent="0.25">
      <c r="A213" s="39">
        <v>2601</v>
      </c>
      <c r="B213" s="40"/>
      <c r="C213" s="40"/>
      <c r="D213" s="40"/>
      <c r="E213" s="40"/>
      <c r="F213" s="146"/>
      <c r="G213" s="146"/>
      <c r="H213" s="146"/>
      <c r="I213" s="146"/>
      <c r="J213" s="146"/>
      <c r="K213" s="62"/>
      <c r="L213" s="109"/>
      <c r="M213" s="46"/>
      <c r="N213" s="111"/>
      <c r="O213" s="122" t="s">
        <v>53</v>
      </c>
      <c r="P213" s="123"/>
      <c r="Q213" s="124" t="str">
        <f>IF(SUM(K202:K213)=0,"",SUM(K202:K213))</f>
        <v/>
      </c>
      <c r="R213" s="125" t="s">
        <v>10</v>
      </c>
    </row>
    <row r="214" spans="1:19" ht="15.75" customHeight="1" x14ac:dyDescent="0.25">
      <c r="A214" s="39">
        <v>2602</v>
      </c>
      <c r="B214" s="40"/>
      <c r="C214" s="40"/>
      <c r="D214" s="40"/>
      <c r="E214" s="40"/>
      <c r="F214" s="146"/>
      <c r="G214" s="146"/>
      <c r="H214" s="146"/>
      <c r="I214" s="146"/>
      <c r="J214" s="146"/>
      <c r="K214" s="62"/>
      <c r="L214" s="109"/>
      <c r="M214" s="46"/>
      <c r="N214" s="111"/>
      <c r="O214" s="126" t="s">
        <v>54</v>
      </c>
      <c r="P214" s="53" t="str">
        <f>IF(P213/B200=0,"",P213/B200)</f>
        <v/>
      </c>
      <c r="Q214" s="127" t="e">
        <f>IF(P213/Q213=0,"",P213/Q213)</f>
        <v>#VALUE!</v>
      </c>
      <c r="R214" s="128" t="s">
        <v>55</v>
      </c>
    </row>
    <row r="215" spans="1:19" ht="15.75" customHeight="1" x14ac:dyDescent="0.25">
      <c r="A215" s="39">
        <v>2701</v>
      </c>
      <c r="B215" s="40"/>
      <c r="C215" s="40"/>
      <c r="D215" s="40"/>
      <c r="E215" s="40"/>
      <c r="F215" s="146"/>
      <c r="G215" s="146"/>
      <c r="H215" s="146"/>
      <c r="I215" s="146"/>
      <c r="J215" s="146"/>
      <c r="K215" s="62"/>
      <c r="L215" s="112"/>
      <c r="M215" s="113"/>
      <c r="N215" s="114"/>
      <c r="O215" s="83"/>
      <c r="P215" s="129"/>
      <c r="Q215" s="129"/>
      <c r="R215" s="130"/>
    </row>
    <row r="216" spans="1:19" ht="18" customHeight="1" x14ac:dyDescent="0.25">
      <c r="A216" s="24"/>
      <c r="B216" s="160" t="s">
        <v>79</v>
      </c>
      <c r="C216" s="160"/>
      <c r="D216" s="160"/>
      <c r="E216" s="160"/>
      <c r="F216" s="160"/>
      <c r="G216" s="160"/>
      <c r="H216" s="160"/>
      <c r="I216" s="160"/>
      <c r="J216" s="160"/>
      <c r="K216" s="59">
        <f>SUM(K200:K212)</f>
        <v>0</v>
      </c>
      <c r="L216" s="60" t="str">
        <f>IF(K208=0,"",K208/B200)</f>
        <v/>
      </c>
      <c r="M216" s="60" t="str">
        <f>IF(K216=0,"",K216/B200)</f>
        <v/>
      </c>
      <c r="N216" s="60" t="str">
        <f>IF(K208=0,"",M216-L216)</f>
        <v/>
      </c>
      <c r="O216" s="2"/>
      <c r="P216" s="1"/>
      <c r="Q216" s="27"/>
      <c r="R216" s="2"/>
    </row>
    <row r="217" spans="1:19" ht="12.75" customHeight="1" x14ac:dyDescent="0.2">
      <c r="L217" s="2"/>
      <c r="M217" s="2"/>
      <c r="O217" s="2"/>
    </row>
    <row r="218" spans="1:19" ht="12.75" customHeight="1" x14ac:dyDescent="0.2">
      <c r="L218" s="2"/>
      <c r="M218" s="2"/>
      <c r="O218" s="2"/>
    </row>
    <row r="219" spans="1:19" ht="26.25" customHeight="1" x14ac:dyDescent="0.4">
      <c r="B219" s="161" t="s">
        <v>68</v>
      </c>
      <c r="C219" s="162"/>
      <c r="D219" s="162"/>
      <c r="E219" s="162"/>
      <c r="F219" s="162"/>
      <c r="G219" s="162"/>
      <c r="H219" s="162"/>
      <c r="I219" s="162"/>
      <c r="J219" s="162"/>
      <c r="K219" s="103" t="s">
        <v>89</v>
      </c>
      <c r="L219" s="2"/>
      <c r="M219" s="2"/>
      <c r="N219" s="1"/>
      <c r="O219" s="2"/>
      <c r="P219" s="1"/>
      <c r="Q219" s="1"/>
      <c r="R219" s="1"/>
    </row>
    <row r="220" spans="1:19" ht="20.25" customHeight="1" x14ac:dyDescent="0.2">
      <c r="A220" s="163" t="s">
        <v>9</v>
      </c>
      <c r="B220" s="164" t="s">
        <v>69</v>
      </c>
      <c r="C220" s="165"/>
      <c r="D220" s="165"/>
      <c r="E220" s="165"/>
      <c r="F220" s="165"/>
      <c r="G220" s="165"/>
      <c r="H220" s="165"/>
      <c r="I220" s="165"/>
      <c r="J220" s="166"/>
      <c r="K220" s="167" t="s">
        <v>10</v>
      </c>
      <c r="L220" s="159" t="s">
        <v>2</v>
      </c>
      <c r="M220" s="159" t="s">
        <v>3</v>
      </c>
      <c r="N220" s="169" t="s">
        <v>4</v>
      </c>
      <c r="O220" s="159" t="s">
        <v>5</v>
      </c>
      <c r="P220" s="157" t="s">
        <v>6</v>
      </c>
      <c r="Q220" s="157" t="s">
        <v>7</v>
      </c>
      <c r="R220" s="159" t="s">
        <v>8</v>
      </c>
    </row>
    <row r="221" spans="1:19" ht="15.75" customHeight="1" x14ac:dyDescent="0.25">
      <c r="A221" s="158"/>
      <c r="B221" s="39" t="s">
        <v>70</v>
      </c>
      <c r="C221" s="39" t="s">
        <v>71</v>
      </c>
      <c r="D221" s="39" t="s">
        <v>72</v>
      </c>
      <c r="E221" s="39" t="s">
        <v>73</v>
      </c>
      <c r="F221" s="39" t="s">
        <v>74</v>
      </c>
      <c r="G221" s="39" t="s">
        <v>75</v>
      </c>
      <c r="H221" s="39" t="s">
        <v>76</v>
      </c>
      <c r="I221" s="39" t="s">
        <v>77</v>
      </c>
      <c r="J221" s="39" t="s">
        <v>78</v>
      </c>
      <c r="K221" s="168"/>
      <c r="L221" s="158"/>
      <c r="M221" s="158"/>
      <c r="N221" s="158"/>
      <c r="O221" s="158"/>
      <c r="P221" s="158"/>
      <c r="Q221" s="158"/>
      <c r="R221" s="158"/>
    </row>
    <row r="222" spans="1:19" ht="15.75" customHeight="1" x14ac:dyDescent="0.25">
      <c r="A222" s="39">
        <v>2001</v>
      </c>
      <c r="B222" s="40">
        <v>33</v>
      </c>
      <c r="C222" s="40"/>
      <c r="D222" s="40"/>
      <c r="E222" s="40"/>
      <c r="F222" s="146"/>
      <c r="G222" s="146"/>
      <c r="H222" s="146"/>
      <c r="I222" s="146"/>
      <c r="J222" s="146"/>
      <c r="K222" s="62"/>
      <c r="L222" s="106"/>
      <c r="M222" s="107"/>
      <c r="N222" s="108"/>
      <c r="O222" s="115"/>
      <c r="P222" s="41">
        <f>B222</f>
        <v>33</v>
      </c>
      <c r="Q222" s="116"/>
      <c r="R222" s="115"/>
    </row>
    <row r="223" spans="1:19" ht="15.75" customHeight="1" x14ac:dyDescent="0.25">
      <c r="A223" s="39">
        <v>2002</v>
      </c>
      <c r="B223" s="40"/>
      <c r="C223" s="40">
        <v>32</v>
      </c>
      <c r="D223" s="40"/>
      <c r="E223" s="40"/>
      <c r="F223" s="146"/>
      <c r="G223" s="146"/>
      <c r="H223" s="146"/>
      <c r="I223" s="146"/>
      <c r="J223" s="146"/>
      <c r="K223" s="62"/>
      <c r="L223" s="109"/>
      <c r="M223" s="46"/>
      <c r="N223" s="110"/>
      <c r="O223" s="42">
        <f>IF(C223=0,"",C223/B222)</f>
        <v>0.96969696969696972</v>
      </c>
      <c r="P223" s="43">
        <v>32</v>
      </c>
      <c r="Q223" s="117">
        <f t="shared" ref="Q223:Q225" si="18">IF(P223=0,"",P223/P222)</f>
        <v>0.96969696969696972</v>
      </c>
      <c r="R223" s="117">
        <f t="shared" ref="R223:R225" si="19">IF(P223=0,"",100%-Q223)</f>
        <v>3.0303030303030276E-2</v>
      </c>
    </row>
    <row r="224" spans="1:19" ht="15.75" customHeight="1" x14ac:dyDescent="0.25">
      <c r="A224" s="39">
        <v>2101</v>
      </c>
      <c r="B224" s="40"/>
      <c r="C224" s="40"/>
      <c r="D224" s="40">
        <v>31</v>
      </c>
      <c r="E224" s="40"/>
      <c r="F224" s="146"/>
      <c r="G224" s="146"/>
      <c r="H224" s="146"/>
      <c r="I224" s="146"/>
      <c r="J224" s="146"/>
      <c r="K224" s="62"/>
      <c r="L224" s="109"/>
      <c r="M224" s="46"/>
      <c r="N224" s="110"/>
      <c r="O224" s="42">
        <f>IF(D224=0,"",D224/C223)</f>
        <v>0.96875</v>
      </c>
      <c r="P224" s="43">
        <v>31</v>
      </c>
      <c r="Q224" s="117">
        <f t="shared" si="18"/>
        <v>0.96875</v>
      </c>
      <c r="R224" s="117">
        <f t="shared" si="19"/>
        <v>3.125E-2</v>
      </c>
      <c r="S224" s="8">
        <f>P224/P222</f>
        <v>0.93939393939393945</v>
      </c>
    </row>
    <row r="225" spans="1:18" ht="15.75" customHeight="1" x14ac:dyDescent="0.25">
      <c r="A225" s="39">
        <v>2102</v>
      </c>
      <c r="B225" s="40"/>
      <c r="C225" s="40"/>
      <c r="D225" s="40"/>
      <c r="E225" s="40">
        <v>28</v>
      </c>
      <c r="F225" s="146"/>
      <c r="G225" s="146"/>
      <c r="H225" s="146"/>
      <c r="I225" s="146"/>
      <c r="J225" s="146"/>
      <c r="K225" s="62"/>
      <c r="L225" s="109"/>
      <c r="M225" s="46"/>
      <c r="N225" s="110"/>
      <c r="O225" s="42">
        <f>IF(E225=0,"",E225/D224)</f>
        <v>0.90322580645161288</v>
      </c>
      <c r="P225" s="43">
        <v>30</v>
      </c>
      <c r="Q225" s="117">
        <f t="shared" si="18"/>
        <v>0.967741935483871</v>
      </c>
      <c r="R225" s="117">
        <f t="shared" si="19"/>
        <v>3.2258064516129004E-2</v>
      </c>
    </row>
    <row r="226" spans="1:18" ht="15.75" customHeight="1" x14ac:dyDescent="0.25">
      <c r="A226" s="39">
        <v>2201</v>
      </c>
      <c r="B226" s="40"/>
      <c r="C226" s="40"/>
      <c r="D226" s="40"/>
      <c r="E226" s="40">
        <v>24</v>
      </c>
      <c r="F226" s="146"/>
      <c r="G226" s="146"/>
      <c r="H226" s="146"/>
      <c r="I226" s="146"/>
      <c r="J226" s="146"/>
      <c r="K226" s="62"/>
      <c r="L226" s="109"/>
      <c r="M226" s="46"/>
      <c r="N226" s="46"/>
      <c r="O226" s="119"/>
      <c r="P226" s="43">
        <v>24</v>
      </c>
      <c r="Q226" s="120"/>
      <c r="R226" s="119"/>
    </row>
    <row r="227" spans="1:18" ht="15.75" customHeight="1" x14ac:dyDescent="0.25">
      <c r="A227" s="39">
        <v>2202</v>
      </c>
      <c r="B227" s="40"/>
      <c r="C227" s="40"/>
      <c r="D227" s="40"/>
      <c r="E227" s="40">
        <v>2</v>
      </c>
      <c r="F227" s="146"/>
      <c r="G227" s="146"/>
      <c r="H227" s="146"/>
      <c r="I227" s="146"/>
      <c r="J227" s="146"/>
      <c r="K227" s="62"/>
      <c r="L227" s="109"/>
      <c r="M227" s="46"/>
      <c r="N227" s="46"/>
      <c r="O227" s="119"/>
      <c r="P227" s="43">
        <v>3</v>
      </c>
      <c r="Q227" s="120"/>
      <c r="R227" s="119"/>
    </row>
    <row r="228" spans="1:18" ht="15.75" customHeight="1" x14ac:dyDescent="0.25">
      <c r="A228" s="39">
        <v>2301</v>
      </c>
      <c r="B228" s="40"/>
      <c r="C228" s="40"/>
      <c r="D228" s="40"/>
      <c r="E228" s="40"/>
      <c r="F228" s="146"/>
      <c r="G228" s="146"/>
      <c r="H228" s="146"/>
      <c r="I228" s="146"/>
      <c r="J228" s="146"/>
      <c r="K228" s="62"/>
      <c r="L228" s="109"/>
      <c r="M228" s="46"/>
      <c r="N228" s="46"/>
      <c r="O228" s="119"/>
      <c r="P228" s="43"/>
      <c r="Q228" s="120"/>
      <c r="R228" s="119"/>
    </row>
    <row r="229" spans="1:18" ht="15.75" customHeight="1" x14ac:dyDescent="0.25">
      <c r="A229" s="39">
        <v>2302</v>
      </c>
      <c r="B229" s="40"/>
      <c r="C229" s="40"/>
      <c r="D229" s="40"/>
      <c r="E229" s="40"/>
      <c r="F229" s="146"/>
      <c r="G229" s="146"/>
      <c r="H229" s="146"/>
      <c r="I229" s="146"/>
      <c r="J229" s="146"/>
      <c r="K229" s="62"/>
      <c r="L229" s="109"/>
      <c r="M229" s="46"/>
      <c r="N229" s="46"/>
      <c r="O229" s="119"/>
      <c r="P229" s="43"/>
      <c r="Q229" s="120"/>
      <c r="R229" s="119"/>
    </row>
    <row r="230" spans="1:18" ht="15.75" customHeight="1" x14ac:dyDescent="0.25">
      <c r="A230" s="39">
        <v>2401</v>
      </c>
      <c r="B230" s="40"/>
      <c r="C230" s="40"/>
      <c r="D230" s="40"/>
      <c r="E230" s="40"/>
      <c r="F230" s="146"/>
      <c r="G230" s="146"/>
      <c r="H230" s="146"/>
      <c r="I230" s="146"/>
      <c r="J230" s="146"/>
      <c r="K230" s="62"/>
      <c r="L230" s="109"/>
      <c r="M230" s="46"/>
      <c r="N230" s="46"/>
      <c r="O230" s="119"/>
      <c r="P230" s="43"/>
      <c r="Q230" s="120"/>
      <c r="R230" s="119"/>
    </row>
    <row r="231" spans="1:18" ht="15.75" customHeight="1" x14ac:dyDescent="0.25">
      <c r="A231" s="39">
        <v>2402</v>
      </c>
      <c r="B231" s="40"/>
      <c r="C231" s="40"/>
      <c r="D231" s="40"/>
      <c r="E231" s="40"/>
      <c r="F231" s="146"/>
      <c r="G231" s="146"/>
      <c r="H231" s="146"/>
      <c r="I231" s="146"/>
      <c r="J231" s="146"/>
      <c r="K231" s="62"/>
      <c r="L231" s="109"/>
      <c r="M231" s="46"/>
      <c r="N231" s="46"/>
      <c r="O231" s="119"/>
      <c r="P231" s="43"/>
      <c r="Q231" s="120"/>
      <c r="R231" s="119"/>
    </row>
    <row r="232" spans="1:18" ht="15.75" customHeight="1" x14ac:dyDescent="0.25">
      <c r="A232" s="39">
        <v>2501</v>
      </c>
      <c r="B232" s="40"/>
      <c r="C232" s="40"/>
      <c r="D232" s="40"/>
      <c r="E232" s="40"/>
      <c r="F232" s="146"/>
      <c r="G232" s="146"/>
      <c r="H232" s="146"/>
      <c r="I232" s="146"/>
      <c r="J232" s="146"/>
      <c r="K232" s="62"/>
      <c r="L232" s="109"/>
      <c r="M232" s="46"/>
      <c r="N232" s="46"/>
      <c r="O232" s="119"/>
      <c r="P232" s="47"/>
      <c r="Q232" s="120"/>
      <c r="R232" s="119"/>
    </row>
    <row r="233" spans="1:18" ht="15.75" customHeight="1" x14ac:dyDescent="0.25">
      <c r="A233" s="39">
        <v>2502</v>
      </c>
      <c r="B233" s="40"/>
      <c r="C233" s="40"/>
      <c r="D233" s="40"/>
      <c r="E233" s="40"/>
      <c r="F233" s="146"/>
      <c r="G233" s="146"/>
      <c r="H233" s="146"/>
      <c r="I233" s="146"/>
      <c r="J233" s="146"/>
      <c r="K233" s="62"/>
      <c r="L233" s="109"/>
      <c r="M233" s="46"/>
      <c r="N233" s="46"/>
      <c r="O233" s="119"/>
      <c r="P233" s="47"/>
      <c r="Q233" s="120"/>
      <c r="R233" s="119"/>
    </row>
    <row r="234" spans="1:18" ht="15.75" customHeight="1" x14ac:dyDescent="0.25">
      <c r="A234" s="39">
        <v>2601</v>
      </c>
      <c r="B234" s="40"/>
      <c r="C234" s="40"/>
      <c r="D234" s="40"/>
      <c r="E234" s="40"/>
      <c r="F234" s="146"/>
      <c r="G234" s="146"/>
      <c r="H234" s="146"/>
      <c r="I234" s="146"/>
      <c r="J234" s="146"/>
      <c r="K234" s="62"/>
      <c r="L234" s="109"/>
      <c r="M234" s="46"/>
      <c r="N234" s="111"/>
      <c r="O234" s="46"/>
      <c r="P234" s="111"/>
      <c r="Q234" s="121"/>
      <c r="R234" s="119"/>
    </row>
    <row r="235" spans="1:18" ht="15.75" customHeight="1" x14ac:dyDescent="0.25">
      <c r="A235" s="39">
        <v>2602</v>
      </c>
      <c r="B235" s="40"/>
      <c r="C235" s="40"/>
      <c r="D235" s="40"/>
      <c r="E235" s="40"/>
      <c r="F235" s="146"/>
      <c r="G235" s="146"/>
      <c r="H235" s="146"/>
      <c r="I235" s="146"/>
      <c r="J235" s="146"/>
      <c r="K235" s="62"/>
      <c r="L235" s="109"/>
      <c r="M235" s="46"/>
      <c r="N235" s="111"/>
      <c r="O235" s="122" t="s">
        <v>53</v>
      </c>
      <c r="P235" s="123"/>
      <c r="Q235" s="124" t="str">
        <f>IF(SUM(K224:K235)=0,"",SUM(K224:K235))</f>
        <v/>
      </c>
      <c r="R235" s="125" t="s">
        <v>10</v>
      </c>
    </row>
    <row r="236" spans="1:18" ht="15.75" customHeight="1" x14ac:dyDescent="0.25">
      <c r="A236" s="39">
        <v>2701</v>
      </c>
      <c r="B236" s="40"/>
      <c r="C236" s="40"/>
      <c r="D236" s="40"/>
      <c r="E236" s="40"/>
      <c r="F236" s="146"/>
      <c r="G236" s="146"/>
      <c r="H236" s="146"/>
      <c r="I236" s="146"/>
      <c r="J236" s="146"/>
      <c r="K236" s="62"/>
      <c r="L236" s="109"/>
      <c r="M236" s="46"/>
      <c r="N236" s="111"/>
      <c r="O236" s="126" t="s">
        <v>54</v>
      </c>
      <c r="P236" s="53" t="str">
        <f>IF(P235/B222=0,"",P235/B222)</f>
        <v/>
      </c>
      <c r="Q236" s="127" t="e">
        <f>IF(P235/Q235=0,"",P235/Q235)</f>
        <v>#VALUE!</v>
      </c>
      <c r="R236" s="128" t="s">
        <v>55</v>
      </c>
    </row>
    <row r="237" spans="1:18" ht="15.75" customHeight="1" x14ac:dyDescent="0.25">
      <c r="A237" s="39">
        <v>2702</v>
      </c>
      <c r="B237" s="40"/>
      <c r="C237" s="40"/>
      <c r="D237" s="40"/>
      <c r="E237" s="40"/>
      <c r="F237" s="146"/>
      <c r="G237" s="146"/>
      <c r="H237" s="146"/>
      <c r="I237" s="146"/>
      <c r="J237" s="146"/>
      <c r="K237" s="62"/>
      <c r="L237" s="112"/>
      <c r="M237" s="113"/>
      <c r="N237" s="114"/>
      <c r="O237" s="83"/>
      <c r="P237" s="129"/>
      <c r="Q237" s="129"/>
      <c r="R237" s="130"/>
    </row>
    <row r="238" spans="1:18" ht="18" customHeight="1" x14ac:dyDescent="0.25">
      <c r="A238" s="24"/>
      <c r="B238" s="160" t="s">
        <v>79</v>
      </c>
      <c r="C238" s="160"/>
      <c r="D238" s="160"/>
      <c r="E238" s="160"/>
      <c r="F238" s="160"/>
      <c r="G238" s="160"/>
      <c r="H238" s="160"/>
      <c r="I238" s="160"/>
      <c r="J238" s="160"/>
      <c r="K238" s="59">
        <f>SUM(K222:K234)</f>
        <v>0</v>
      </c>
      <c r="L238" s="60" t="str">
        <f>IF(K230=0,"",K230/B222)</f>
        <v/>
      </c>
      <c r="M238" s="60" t="str">
        <f>IF(K238=0,"",K238/B222)</f>
        <v/>
      </c>
      <c r="N238" s="60" t="str">
        <f>IF(K230=0,"",M238-L238)</f>
        <v/>
      </c>
      <c r="O238" s="2"/>
      <c r="P238" s="1"/>
      <c r="Q238" s="27"/>
      <c r="R238" s="2"/>
    </row>
    <row r="239" spans="1:18" ht="12.75" customHeight="1" x14ac:dyDescent="0.2">
      <c r="L239" s="2"/>
      <c r="M239" s="2"/>
      <c r="O239" s="2"/>
    </row>
    <row r="240" spans="1:18" ht="12.75" customHeight="1" x14ac:dyDescent="0.2">
      <c r="L240" s="2"/>
      <c r="M240" s="2"/>
      <c r="O240" s="2"/>
    </row>
    <row r="241" spans="1:19" ht="26.25" customHeight="1" x14ac:dyDescent="0.4">
      <c r="B241" s="161" t="s">
        <v>68</v>
      </c>
      <c r="C241" s="162"/>
      <c r="D241" s="162"/>
      <c r="E241" s="162"/>
      <c r="F241" s="162"/>
      <c r="G241" s="162"/>
      <c r="H241" s="162"/>
      <c r="I241" s="162"/>
      <c r="J241" s="162"/>
      <c r="K241" s="103" t="s">
        <v>90</v>
      </c>
      <c r="L241" s="2"/>
      <c r="M241" s="2"/>
      <c r="N241" s="1"/>
      <c r="O241" s="2"/>
      <c r="P241" s="1"/>
      <c r="Q241" s="1"/>
      <c r="R241" s="1"/>
    </row>
    <row r="242" spans="1:19" ht="20.25" customHeight="1" x14ac:dyDescent="0.2">
      <c r="A242" s="163" t="s">
        <v>9</v>
      </c>
      <c r="B242" s="164" t="s">
        <v>69</v>
      </c>
      <c r="C242" s="165"/>
      <c r="D242" s="165"/>
      <c r="E242" s="165"/>
      <c r="F242" s="165"/>
      <c r="G242" s="165"/>
      <c r="H242" s="165"/>
      <c r="I242" s="165"/>
      <c r="J242" s="166"/>
      <c r="K242" s="167" t="s">
        <v>10</v>
      </c>
      <c r="L242" s="159" t="s">
        <v>2</v>
      </c>
      <c r="M242" s="159" t="s">
        <v>3</v>
      </c>
      <c r="N242" s="169" t="s">
        <v>4</v>
      </c>
      <c r="O242" s="159" t="s">
        <v>5</v>
      </c>
      <c r="P242" s="157" t="s">
        <v>6</v>
      </c>
      <c r="Q242" s="157" t="s">
        <v>7</v>
      </c>
      <c r="R242" s="159" t="s">
        <v>8</v>
      </c>
    </row>
    <row r="243" spans="1:19" ht="15.75" customHeight="1" x14ac:dyDescent="0.25">
      <c r="A243" s="158"/>
      <c r="B243" s="39" t="s">
        <v>70</v>
      </c>
      <c r="C243" s="39" t="s">
        <v>71</v>
      </c>
      <c r="D243" s="39" t="s">
        <v>72</v>
      </c>
      <c r="E243" s="39" t="s">
        <v>73</v>
      </c>
      <c r="F243" s="39" t="s">
        <v>74</v>
      </c>
      <c r="G243" s="39" t="s">
        <v>75</v>
      </c>
      <c r="H243" s="39" t="s">
        <v>76</v>
      </c>
      <c r="I243" s="39" t="s">
        <v>77</v>
      </c>
      <c r="J243" s="39" t="s">
        <v>78</v>
      </c>
      <c r="K243" s="168"/>
      <c r="L243" s="158"/>
      <c r="M243" s="158"/>
      <c r="N243" s="158"/>
      <c r="O243" s="158"/>
      <c r="P243" s="158"/>
      <c r="Q243" s="158"/>
      <c r="R243" s="158"/>
    </row>
    <row r="244" spans="1:19" ht="15.75" customHeight="1" x14ac:dyDescent="0.25">
      <c r="A244" s="39">
        <v>2002</v>
      </c>
      <c r="B244" s="40">
        <v>32</v>
      </c>
      <c r="C244" s="40"/>
      <c r="D244" s="40"/>
      <c r="E244" s="40"/>
      <c r="F244" s="146"/>
      <c r="G244" s="146"/>
      <c r="H244" s="146"/>
      <c r="I244" s="146"/>
      <c r="J244" s="146"/>
      <c r="K244" s="62"/>
      <c r="L244" s="106"/>
      <c r="M244" s="107"/>
      <c r="N244" s="108"/>
      <c r="O244" s="115"/>
      <c r="P244" s="41">
        <f>B244</f>
        <v>32</v>
      </c>
      <c r="Q244" s="116"/>
      <c r="R244" s="115"/>
    </row>
    <row r="245" spans="1:19" ht="15.75" customHeight="1" x14ac:dyDescent="0.25">
      <c r="A245" s="39">
        <v>2101</v>
      </c>
      <c r="B245" s="40"/>
      <c r="C245" s="40">
        <v>27</v>
      </c>
      <c r="D245" s="40"/>
      <c r="E245" s="40"/>
      <c r="F245" s="146"/>
      <c r="G245" s="146"/>
      <c r="H245" s="146"/>
      <c r="I245" s="146"/>
      <c r="J245" s="146"/>
      <c r="K245" s="62"/>
      <c r="L245" s="109"/>
      <c r="M245" s="46"/>
      <c r="N245" s="110"/>
      <c r="O245" s="42">
        <f>IF(C245=0,"",C245/B244)</f>
        <v>0.84375</v>
      </c>
      <c r="P245" s="43">
        <v>28</v>
      </c>
      <c r="Q245" s="117">
        <f t="shared" ref="Q245:Q247" si="20">IF(P245=0,"",P245/P244)</f>
        <v>0.875</v>
      </c>
      <c r="R245" s="117">
        <f t="shared" ref="R245:R247" si="21">IF(P245=0,"",100%-Q245)</f>
        <v>0.125</v>
      </c>
    </row>
    <row r="246" spans="1:19" ht="15.75" customHeight="1" x14ac:dyDescent="0.25">
      <c r="A246" s="39">
        <v>2102</v>
      </c>
      <c r="B246" s="40"/>
      <c r="C246" s="40"/>
      <c r="D246" s="40">
        <v>26</v>
      </c>
      <c r="E246" s="40"/>
      <c r="F246" s="146"/>
      <c r="G246" s="146"/>
      <c r="H246" s="146"/>
      <c r="I246" s="146"/>
      <c r="J246" s="146"/>
      <c r="K246" s="62"/>
      <c r="L246" s="109"/>
      <c r="M246" s="46"/>
      <c r="N246" s="110"/>
      <c r="O246" s="42">
        <f>IF(D246=0,"",D246/C245)</f>
        <v>0.96296296296296291</v>
      </c>
      <c r="P246" s="43">
        <v>28</v>
      </c>
      <c r="Q246" s="117">
        <f t="shared" si="20"/>
        <v>1</v>
      </c>
      <c r="R246" s="117">
        <f t="shared" si="21"/>
        <v>0</v>
      </c>
      <c r="S246" s="8">
        <f>P246/P244</f>
        <v>0.875</v>
      </c>
    </row>
    <row r="247" spans="1:19" ht="15.75" customHeight="1" x14ac:dyDescent="0.25">
      <c r="A247" s="39">
        <v>2201</v>
      </c>
      <c r="B247" s="40"/>
      <c r="C247" s="40"/>
      <c r="D247" s="40"/>
      <c r="E247" s="40">
        <v>23</v>
      </c>
      <c r="F247" s="146"/>
      <c r="G247" s="146"/>
      <c r="H247" s="146"/>
      <c r="I247" s="146"/>
      <c r="J247" s="146"/>
      <c r="K247" s="62"/>
      <c r="L247" s="109"/>
      <c r="M247" s="46"/>
      <c r="N247" s="110"/>
      <c r="O247" s="42">
        <f>IF(E247=0,"",E247/D246)</f>
        <v>0.88461538461538458</v>
      </c>
      <c r="P247" s="43">
        <v>25</v>
      </c>
      <c r="Q247" s="117">
        <f t="shared" si="20"/>
        <v>0.8928571428571429</v>
      </c>
      <c r="R247" s="117">
        <f t="shared" si="21"/>
        <v>0.1071428571428571</v>
      </c>
    </row>
    <row r="248" spans="1:19" ht="15.75" customHeight="1" x14ac:dyDescent="0.25">
      <c r="A248" s="39">
        <v>2202</v>
      </c>
      <c r="B248" s="40"/>
      <c r="C248" s="40"/>
      <c r="D248" s="40"/>
      <c r="E248" s="40">
        <v>12</v>
      </c>
      <c r="F248" s="146"/>
      <c r="G248" s="146"/>
      <c r="H248" s="146"/>
      <c r="I248" s="146"/>
      <c r="J248" s="146"/>
      <c r="K248" s="62"/>
      <c r="L248" s="109"/>
      <c r="M248" s="46"/>
      <c r="N248" s="46"/>
      <c r="O248" s="46"/>
      <c r="P248" s="43">
        <v>13</v>
      </c>
      <c r="Q248" s="120"/>
      <c r="R248" s="119"/>
    </row>
    <row r="249" spans="1:19" ht="15.75" customHeight="1" x14ac:dyDescent="0.25">
      <c r="A249" s="39">
        <v>2301</v>
      </c>
      <c r="B249" s="40"/>
      <c r="C249" s="40"/>
      <c r="D249" s="40"/>
      <c r="E249" s="40">
        <v>4</v>
      </c>
      <c r="F249" s="146"/>
      <c r="G249" s="146"/>
      <c r="H249" s="146"/>
      <c r="I249" s="146"/>
      <c r="J249" s="146"/>
      <c r="K249" s="62"/>
      <c r="L249" s="109"/>
      <c r="M249" s="46"/>
      <c r="N249" s="46"/>
      <c r="O249" s="46"/>
      <c r="P249" s="43">
        <v>4</v>
      </c>
      <c r="Q249" s="120"/>
      <c r="R249" s="119"/>
    </row>
    <row r="250" spans="1:19" ht="15.75" customHeight="1" x14ac:dyDescent="0.25">
      <c r="A250" s="39">
        <v>2302</v>
      </c>
      <c r="B250" s="40"/>
      <c r="C250" s="40"/>
      <c r="D250" s="40"/>
      <c r="E250" s="40">
        <v>1</v>
      </c>
      <c r="F250" s="146"/>
      <c r="G250" s="146"/>
      <c r="H250" s="146"/>
      <c r="I250" s="146"/>
      <c r="J250" s="146"/>
      <c r="K250" s="62"/>
      <c r="L250" s="109"/>
      <c r="M250" s="46"/>
      <c r="N250" s="46"/>
      <c r="O250" s="46"/>
      <c r="P250" s="43">
        <v>1</v>
      </c>
      <c r="Q250" s="120"/>
      <c r="R250" s="119"/>
    </row>
    <row r="251" spans="1:19" ht="15.75" customHeight="1" x14ac:dyDescent="0.25">
      <c r="A251" s="39">
        <v>2401</v>
      </c>
      <c r="B251" s="40"/>
      <c r="C251" s="40"/>
      <c r="D251" s="40"/>
      <c r="E251" s="40"/>
      <c r="F251" s="146"/>
      <c r="G251" s="146"/>
      <c r="H251" s="146"/>
      <c r="I251" s="146"/>
      <c r="J251" s="146"/>
      <c r="K251" s="62"/>
      <c r="L251" s="109"/>
      <c r="M251" s="46"/>
      <c r="N251" s="46"/>
      <c r="O251" s="46"/>
      <c r="P251" s="43"/>
      <c r="Q251" s="120"/>
      <c r="R251" s="119"/>
    </row>
    <row r="252" spans="1:19" ht="15.75" customHeight="1" x14ac:dyDescent="0.25">
      <c r="A252" s="39">
        <v>2402</v>
      </c>
      <c r="B252" s="40"/>
      <c r="C252" s="40"/>
      <c r="D252" s="40"/>
      <c r="E252" s="40"/>
      <c r="F252" s="146"/>
      <c r="G252" s="146"/>
      <c r="H252" s="146"/>
      <c r="I252" s="146"/>
      <c r="J252" s="146"/>
      <c r="K252" s="62"/>
      <c r="L252" s="109"/>
      <c r="M252" s="46"/>
      <c r="N252" s="46"/>
      <c r="O252" s="46"/>
      <c r="P252" s="43"/>
      <c r="Q252" s="120"/>
      <c r="R252" s="119"/>
    </row>
    <row r="253" spans="1:19" ht="15.75" customHeight="1" x14ac:dyDescent="0.25">
      <c r="A253" s="39">
        <v>2501</v>
      </c>
      <c r="B253" s="40"/>
      <c r="C253" s="40"/>
      <c r="D253" s="40"/>
      <c r="E253" s="40"/>
      <c r="F253" s="146"/>
      <c r="G253" s="146"/>
      <c r="H253" s="146"/>
      <c r="I253" s="146"/>
      <c r="J253" s="146"/>
      <c r="K253" s="62"/>
      <c r="L253" s="109"/>
      <c r="M253" s="46"/>
      <c r="N253" s="46"/>
      <c r="O253" s="46"/>
      <c r="P253" s="43"/>
      <c r="Q253" s="120"/>
      <c r="R253" s="119"/>
    </row>
    <row r="254" spans="1:19" ht="15.75" customHeight="1" x14ac:dyDescent="0.25">
      <c r="A254" s="39">
        <v>2502</v>
      </c>
      <c r="B254" s="40"/>
      <c r="C254" s="40"/>
      <c r="D254" s="40"/>
      <c r="E254" s="40"/>
      <c r="F254" s="146"/>
      <c r="G254" s="146"/>
      <c r="H254" s="146"/>
      <c r="I254" s="146"/>
      <c r="J254" s="146"/>
      <c r="K254" s="62"/>
      <c r="L254" s="109"/>
      <c r="M254" s="46"/>
      <c r="N254" s="111"/>
      <c r="O254" s="119"/>
      <c r="P254" s="47"/>
      <c r="Q254" s="120"/>
      <c r="R254" s="119"/>
    </row>
    <row r="255" spans="1:19" ht="15.75" customHeight="1" x14ac:dyDescent="0.25">
      <c r="A255" s="39">
        <v>2601</v>
      </c>
      <c r="B255" s="40"/>
      <c r="C255" s="40"/>
      <c r="D255" s="40"/>
      <c r="E255" s="40"/>
      <c r="F255" s="146"/>
      <c r="G255" s="146"/>
      <c r="H255" s="146"/>
      <c r="I255" s="146"/>
      <c r="J255" s="146"/>
      <c r="K255" s="62"/>
      <c r="L255" s="109"/>
      <c r="M255" s="46"/>
      <c r="N255" s="111"/>
      <c r="O255" s="119"/>
      <c r="P255" s="47"/>
      <c r="Q255" s="120"/>
      <c r="R255" s="119"/>
    </row>
    <row r="256" spans="1:19" ht="15.75" customHeight="1" x14ac:dyDescent="0.25">
      <c r="A256" s="39">
        <v>2602</v>
      </c>
      <c r="B256" s="40"/>
      <c r="C256" s="40"/>
      <c r="D256" s="40"/>
      <c r="E256" s="40"/>
      <c r="F256" s="146"/>
      <c r="G256" s="146"/>
      <c r="H256" s="146"/>
      <c r="I256" s="146"/>
      <c r="J256" s="146"/>
      <c r="K256" s="62"/>
      <c r="L256" s="109"/>
      <c r="M256" s="46"/>
      <c r="N256" s="111"/>
      <c r="O256" s="46"/>
      <c r="P256" s="111"/>
      <c r="Q256" s="121"/>
      <c r="R256" s="119"/>
    </row>
    <row r="257" spans="1:19" ht="15.75" customHeight="1" x14ac:dyDescent="0.25">
      <c r="A257" s="39">
        <v>2701</v>
      </c>
      <c r="B257" s="40"/>
      <c r="C257" s="40"/>
      <c r="D257" s="40"/>
      <c r="E257" s="40"/>
      <c r="F257" s="146"/>
      <c r="G257" s="146"/>
      <c r="H257" s="146"/>
      <c r="I257" s="146"/>
      <c r="J257" s="146"/>
      <c r="K257" s="62"/>
      <c r="L257" s="109"/>
      <c r="M257" s="46"/>
      <c r="N257" s="111"/>
      <c r="O257" s="122" t="s">
        <v>53</v>
      </c>
      <c r="P257" s="123"/>
      <c r="Q257" s="124" t="str">
        <f>IF(SUM(K246:K257)=0,"",SUM(K246:K257))</f>
        <v/>
      </c>
      <c r="R257" s="125" t="s">
        <v>10</v>
      </c>
    </row>
    <row r="258" spans="1:19" ht="15.75" customHeight="1" x14ac:dyDescent="0.25">
      <c r="A258" s="39">
        <v>2702</v>
      </c>
      <c r="B258" s="40"/>
      <c r="C258" s="40"/>
      <c r="D258" s="40"/>
      <c r="E258" s="40"/>
      <c r="F258" s="146"/>
      <c r="G258" s="146"/>
      <c r="H258" s="146"/>
      <c r="I258" s="146"/>
      <c r="J258" s="146"/>
      <c r="K258" s="62"/>
      <c r="L258" s="109"/>
      <c r="M258" s="46"/>
      <c r="N258" s="111"/>
      <c r="O258" s="126" t="s">
        <v>54</v>
      </c>
      <c r="P258" s="53" t="str">
        <f>IF(P257/B244=0,"",P257/B244)</f>
        <v/>
      </c>
      <c r="Q258" s="127" t="e">
        <f>IF(P257/Q257=0,"",P257/Q257)</f>
        <v>#VALUE!</v>
      </c>
      <c r="R258" s="128" t="s">
        <v>55</v>
      </c>
    </row>
    <row r="259" spans="1:19" ht="15.75" customHeight="1" x14ac:dyDescent="0.25">
      <c r="A259" s="39">
        <v>2801</v>
      </c>
      <c r="B259" s="40"/>
      <c r="C259" s="40"/>
      <c r="D259" s="40"/>
      <c r="E259" s="40"/>
      <c r="F259" s="146"/>
      <c r="G259" s="146"/>
      <c r="H259" s="146"/>
      <c r="I259" s="146"/>
      <c r="J259" s="146"/>
      <c r="K259" s="62"/>
      <c r="L259" s="112"/>
      <c r="M259" s="113"/>
      <c r="N259" s="114"/>
      <c r="O259" s="83"/>
      <c r="P259" s="129"/>
      <c r="Q259" s="129"/>
      <c r="R259" s="130"/>
    </row>
    <row r="260" spans="1:19" ht="18" customHeight="1" x14ac:dyDescent="0.25">
      <c r="A260" s="24"/>
      <c r="B260" s="160" t="s">
        <v>79</v>
      </c>
      <c r="C260" s="160"/>
      <c r="D260" s="160"/>
      <c r="E260" s="160"/>
      <c r="F260" s="160"/>
      <c r="G260" s="160"/>
      <c r="H260" s="160"/>
      <c r="I260" s="160"/>
      <c r="J260" s="160"/>
      <c r="K260" s="59">
        <f>SUM(K244:K256)</f>
        <v>0</v>
      </c>
      <c r="L260" s="60" t="str">
        <f>IF(K252=0,"",K252/B244)</f>
        <v/>
      </c>
      <c r="M260" s="60" t="str">
        <f>IF(K260=0,"",K260/B244)</f>
        <v/>
      </c>
      <c r="N260" s="60" t="str">
        <f>IF(K252=0,"",M260-L260)</f>
        <v/>
      </c>
      <c r="O260" s="2"/>
      <c r="P260" s="1"/>
      <c r="Q260" s="27"/>
      <c r="R260" s="2"/>
    </row>
    <row r="261" spans="1:19" ht="12.75" customHeight="1" x14ac:dyDescent="0.2">
      <c r="L261" s="2"/>
      <c r="M261" s="2"/>
      <c r="O261" s="2"/>
    </row>
    <row r="262" spans="1:19" ht="12.75" customHeight="1" x14ac:dyDescent="0.2">
      <c r="L262" s="2"/>
      <c r="M262" s="2"/>
      <c r="O262" s="2"/>
    </row>
    <row r="263" spans="1:19" ht="26.25" customHeight="1" x14ac:dyDescent="0.4">
      <c r="B263" s="161" t="s">
        <v>68</v>
      </c>
      <c r="C263" s="162"/>
      <c r="D263" s="162"/>
      <c r="E263" s="162"/>
      <c r="F263" s="162"/>
      <c r="G263" s="162"/>
      <c r="H263" s="162"/>
      <c r="I263" s="162"/>
      <c r="J263" s="162"/>
      <c r="K263" s="103" t="s">
        <v>91</v>
      </c>
      <c r="L263" s="2"/>
      <c r="M263" s="2"/>
      <c r="N263" s="1"/>
      <c r="O263" s="2"/>
      <c r="P263" s="1"/>
      <c r="Q263" s="1"/>
      <c r="R263" s="1"/>
    </row>
    <row r="264" spans="1:19" ht="20.25" customHeight="1" x14ac:dyDescent="0.2">
      <c r="A264" s="163" t="s">
        <v>9</v>
      </c>
      <c r="B264" s="164" t="s">
        <v>69</v>
      </c>
      <c r="C264" s="165"/>
      <c r="D264" s="165"/>
      <c r="E264" s="165"/>
      <c r="F264" s="165"/>
      <c r="G264" s="165"/>
      <c r="H264" s="165"/>
      <c r="I264" s="165"/>
      <c r="J264" s="166"/>
      <c r="K264" s="167" t="s">
        <v>10</v>
      </c>
      <c r="L264" s="159" t="s">
        <v>2</v>
      </c>
      <c r="M264" s="159" t="s">
        <v>3</v>
      </c>
      <c r="N264" s="169" t="s">
        <v>4</v>
      </c>
      <c r="O264" s="159" t="s">
        <v>5</v>
      </c>
      <c r="P264" s="157" t="s">
        <v>6</v>
      </c>
      <c r="Q264" s="157" t="s">
        <v>7</v>
      </c>
      <c r="R264" s="159" t="s">
        <v>8</v>
      </c>
    </row>
    <row r="265" spans="1:19" ht="15.75" customHeight="1" x14ac:dyDescent="0.25">
      <c r="A265" s="158"/>
      <c r="B265" s="39" t="s">
        <v>70</v>
      </c>
      <c r="C265" s="39" t="s">
        <v>71</v>
      </c>
      <c r="D265" s="39" t="s">
        <v>72</v>
      </c>
      <c r="E265" s="39" t="s">
        <v>73</v>
      </c>
      <c r="F265" s="39" t="s">
        <v>74</v>
      </c>
      <c r="G265" s="39" t="s">
        <v>75</v>
      </c>
      <c r="H265" s="39" t="s">
        <v>76</v>
      </c>
      <c r="I265" s="39" t="s">
        <v>77</v>
      </c>
      <c r="J265" s="39" t="s">
        <v>78</v>
      </c>
      <c r="K265" s="168"/>
      <c r="L265" s="158"/>
      <c r="M265" s="158"/>
      <c r="N265" s="158"/>
      <c r="O265" s="158"/>
      <c r="P265" s="158"/>
      <c r="Q265" s="158"/>
      <c r="R265" s="158"/>
    </row>
    <row r="266" spans="1:19" ht="15.75" customHeight="1" x14ac:dyDescent="0.25">
      <c r="A266" s="39">
        <v>2101</v>
      </c>
      <c r="B266" s="40">
        <v>33</v>
      </c>
      <c r="C266" s="40"/>
      <c r="D266" s="40"/>
      <c r="E266" s="40"/>
      <c r="F266" s="146"/>
      <c r="G266" s="146"/>
      <c r="H266" s="146"/>
      <c r="I266" s="146"/>
      <c r="J266" s="146"/>
      <c r="K266" s="62"/>
      <c r="L266" s="106"/>
      <c r="M266" s="107"/>
      <c r="N266" s="108"/>
      <c r="O266" s="115"/>
      <c r="P266" s="41">
        <f>B266</f>
        <v>33</v>
      </c>
      <c r="Q266" s="116"/>
      <c r="R266" s="115"/>
    </row>
    <row r="267" spans="1:19" ht="15.75" customHeight="1" x14ac:dyDescent="0.25">
      <c r="A267" s="39">
        <v>2102</v>
      </c>
      <c r="B267" s="40"/>
      <c r="C267" s="40">
        <v>31</v>
      </c>
      <c r="D267" s="40"/>
      <c r="E267" s="40"/>
      <c r="F267" s="146"/>
      <c r="G267" s="146"/>
      <c r="H267" s="146"/>
      <c r="I267" s="146"/>
      <c r="J267" s="146"/>
      <c r="K267" s="62"/>
      <c r="L267" s="109"/>
      <c r="M267" s="46"/>
      <c r="N267" s="110"/>
      <c r="O267" s="42">
        <f>IF(C267=0,"",C267/B266)</f>
        <v>0.93939393939393945</v>
      </c>
      <c r="P267" s="43">
        <v>31</v>
      </c>
      <c r="Q267" s="117">
        <f t="shared" ref="Q267:Q269" si="22">IF(P267=0,"",P267/P266)</f>
        <v>0.93939393939393945</v>
      </c>
      <c r="R267" s="117">
        <f t="shared" ref="R267:R269" si="23">IF(P267=0,"",100%-Q267)</f>
        <v>6.0606060606060552E-2</v>
      </c>
    </row>
    <row r="268" spans="1:19" ht="15.75" customHeight="1" x14ac:dyDescent="0.25">
      <c r="A268" s="39">
        <v>2201</v>
      </c>
      <c r="B268" s="40"/>
      <c r="C268" s="40"/>
      <c r="D268" s="40">
        <v>26</v>
      </c>
      <c r="E268" s="40"/>
      <c r="F268" s="146"/>
      <c r="G268" s="146"/>
      <c r="H268" s="146"/>
      <c r="I268" s="146"/>
      <c r="J268" s="146"/>
      <c r="K268" s="62"/>
      <c r="L268" s="109"/>
      <c r="M268" s="46"/>
      <c r="N268" s="110"/>
      <c r="O268" s="42">
        <f>IF(D268=0,"",D268/C267)</f>
        <v>0.83870967741935487</v>
      </c>
      <c r="P268" s="43">
        <v>29</v>
      </c>
      <c r="Q268" s="117">
        <f t="shared" si="22"/>
        <v>0.93548387096774188</v>
      </c>
      <c r="R268" s="117">
        <f t="shared" si="23"/>
        <v>6.4516129032258118E-2</v>
      </c>
      <c r="S268" s="8">
        <f>P268/P266</f>
        <v>0.87878787878787878</v>
      </c>
    </row>
    <row r="269" spans="1:19" ht="15.75" customHeight="1" x14ac:dyDescent="0.25">
      <c r="A269" s="39">
        <v>2202</v>
      </c>
      <c r="B269" s="40"/>
      <c r="C269" s="40"/>
      <c r="D269" s="40"/>
      <c r="E269" s="40">
        <v>23</v>
      </c>
      <c r="F269" s="146"/>
      <c r="G269" s="146"/>
      <c r="H269" s="146"/>
      <c r="I269" s="146"/>
      <c r="J269" s="146"/>
      <c r="K269" s="62"/>
      <c r="L269" s="109"/>
      <c r="M269" s="46"/>
      <c r="N269" s="110"/>
      <c r="O269" s="42">
        <f>IF(E269=0,"",E269/D268)</f>
        <v>0.88461538461538458</v>
      </c>
      <c r="P269" s="43">
        <v>26</v>
      </c>
      <c r="Q269" s="117">
        <f t="shared" si="22"/>
        <v>0.89655172413793105</v>
      </c>
      <c r="R269" s="117">
        <f t="shared" si="23"/>
        <v>0.10344827586206895</v>
      </c>
    </row>
    <row r="270" spans="1:19" ht="15.75" customHeight="1" x14ac:dyDescent="0.25">
      <c r="A270" s="39">
        <v>2301</v>
      </c>
      <c r="B270" s="40"/>
      <c r="C270" s="40"/>
      <c r="D270" s="40"/>
      <c r="E270" s="40">
        <v>3</v>
      </c>
      <c r="F270" s="146"/>
      <c r="G270" s="146"/>
      <c r="H270" s="146"/>
      <c r="I270" s="146"/>
      <c r="J270" s="146"/>
      <c r="K270" s="62"/>
      <c r="L270" s="109"/>
      <c r="M270" s="46"/>
      <c r="N270" s="46"/>
      <c r="O270" s="46"/>
      <c r="P270" s="43">
        <v>4</v>
      </c>
      <c r="Q270" s="120"/>
      <c r="R270" s="119"/>
    </row>
    <row r="271" spans="1:19" ht="15.75" customHeight="1" x14ac:dyDescent="0.25">
      <c r="A271" s="39">
        <v>2302</v>
      </c>
      <c r="B271" s="40"/>
      <c r="C271" s="40"/>
      <c r="D271" s="40"/>
      <c r="E271" s="40">
        <v>2</v>
      </c>
      <c r="F271" s="146"/>
      <c r="G271" s="146"/>
      <c r="H271" s="146"/>
      <c r="I271" s="146"/>
      <c r="J271" s="146"/>
      <c r="K271" s="62"/>
      <c r="L271" s="109"/>
      <c r="M271" s="46"/>
      <c r="N271" s="46"/>
      <c r="O271" s="46"/>
      <c r="P271" s="43">
        <v>2</v>
      </c>
      <c r="Q271" s="120"/>
      <c r="R271" s="119"/>
    </row>
    <row r="272" spans="1:19" ht="15.75" customHeight="1" x14ac:dyDescent="0.25">
      <c r="A272" s="39">
        <v>2401</v>
      </c>
      <c r="B272" s="40"/>
      <c r="C272" s="40"/>
      <c r="D272" s="40"/>
      <c r="E272" s="40">
        <v>1</v>
      </c>
      <c r="F272" s="146"/>
      <c r="G272" s="146"/>
      <c r="H272" s="146"/>
      <c r="I272" s="146"/>
      <c r="J272" s="146"/>
      <c r="K272" s="62"/>
      <c r="L272" s="109"/>
      <c r="M272" s="46"/>
      <c r="N272" s="46"/>
      <c r="O272" s="46"/>
      <c r="P272" s="43">
        <v>1</v>
      </c>
      <c r="Q272" s="120"/>
      <c r="R272" s="119"/>
    </row>
    <row r="273" spans="1:22" ht="15.75" customHeight="1" x14ac:dyDescent="0.25">
      <c r="A273" s="39">
        <v>2402</v>
      </c>
      <c r="B273" s="40"/>
      <c r="C273" s="40"/>
      <c r="D273" s="40"/>
      <c r="E273" s="40">
        <v>1</v>
      </c>
      <c r="F273" s="146"/>
      <c r="G273" s="146"/>
      <c r="H273" s="146"/>
      <c r="I273" s="146"/>
      <c r="J273" s="146"/>
      <c r="K273" s="62"/>
      <c r="L273" s="109"/>
      <c r="M273" s="46"/>
      <c r="N273" s="46"/>
      <c r="O273" s="46"/>
      <c r="P273" s="43">
        <v>1</v>
      </c>
      <c r="Q273" s="120"/>
      <c r="R273" s="119"/>
    </row>
    <row r="274" spans="1:22" ht="15.75" customHeight="1" x14ac:dyDescent="0.25">
      <c r="A274" s="39">
        <v>2501</v>
      </c>
      <c r="B274" s="40"/>
      <c r="C274" s="40"/>
      <c r="D274" s="40"/>
      <c r="E274" s="40">
        <v>1</v>
      </c>
      <c r="F274" s="146"/>
      <c r="G274" s="146"/>
      <c r="H274" s="146"/>
      <c r="I274" s="146"/>
      <c r="J274" s="146"/>
      <c r="K274" s="62"/>
      <c r="L274" s="109"/>
      <c r="M274" s="46"/>
      <c r="N274" s="46"/>
      <c r="O274" s="46"/>
      <c r="P274" s="43">
        <v>1</v>
      </c>
      <c r="Q274" s="120"/>
      <c r="R274" s="119"/>
    </row>
    <row r="275" spans="1:22" ht="15.75" customHeight="1" x14ac:dyDescent="0.25">
      <c r="A275" s="39">
        <v>2502</v>
      </c>
      <c r="B275" s="40"/>
      <c r="C275" s="40"/>
      <c r="D275" s="40"/>
      <c r="E275" s="40"/>
      <c r="F275" s="146"/>
      <c r="G275" s="146"/>
      <c r="H275" s="146"/>
      <c r="I275" s="146"/>
      <c r="J275" s="146"/>
      <c r="K275" s="62"/>
      <c r="L275" s="109"/>
      <c r="M275" s="46"/>
      <c r="N275" s="46"/>
      <c r="O275" s="46"/>
      <c r="P275" s="43"/>
      <c r="Q275" s="120"/>
      <c r="R275" s="119"/>
    </row>
    <row r="276" spans="1:22" ht="15.75" customHeight="1" x14ac:dyDescent="0.25">
      <c r="A276" s="39">
        <v>2601</v>
      </c>
      <c r="B276" s="40"/>
      <c r="C276" s="40"/>
      <c r="D276" s="40"/>
      <c r="E276" s="40"/>
      <c r="F276" s="146"/>
      <c r="G276" s="146"/>
      <c r="H276" s="146"/>
      <c r="I276" s="146"/>
      <c r="J276" s="146"/>
      <c r="K276" s="62"/>
      <c r="L276" s="109"/>
      <c r="M276" s="46"/>
      <c r="N276" s="111"/>
      <c r="O276" s="119"/>
      <c r="P276" s="47"/>
      <c r="Q276" s="120"/>
      <c r="R276" s="119"/>
    </row>
    <row r="277" spans="1:22" ht="15.75" customHeight="1" x14ac:dyDescent="0.25">
      <c r="A277" s="39">
        <v>2602</v>
      </c>
      <c r="B277" s="40"/>
      <c r="C277" s="40"/>
      <c r="D277" s="40"/>
      <c r="E277" s="40"/>
      <c r="F277" s="146"/>
      <c r="G277" s="146"/>
      <c r="H277" s="146"/>
      <c r="I277" s="146"/>
      <c r="J277" s="146"/>
      <c r="K277" s="62"/>
      <c r="L277" s="109"/>
      <c r="M277" s="46"/>
      <c r="N277" s="111"/>
      <c r="O277" s="119"/>
      <c r="P277" s="47"/>
      <c r="Q277" s="120"/>
      <c r="R277" s="119"/>
    </row>
    <row r="278" spans="1:22" ht="15.75" customHeight="1" x14ac:dyDescent="0.25">
      <c r="A278" s="39">
        <v>2701</v>
      </c>
      <c r="B278" s="40"/>
      <c r="C278" s="40"/>
      <c r="D278" s="40"/>
      <c r="E278" s="40"/>
      <c r="F278" s="146"/>
      <c r="G278" s="146"/>
      <c r="H278" s="146"/>
      <c r="I278" s="146"/>
      <c r="J278" s="146"/>
      <c r="K278" s="62"/>
      <c r="L278" s="109"/>
      <c r="M278" s="46"/>
      <c r="N278" s="111"/>
      <c r="O278" s="46"/>
      <c r="P278" s="111"/>
      <c r="Q278" s="121"/>
      <c r="R278" s="119"/>
    </row>
    <row r="279" spans="1:22" ht="15.75" customHeight="1" x14ac:dyDescent="0.25">
      <c r="A279" s="39">
        <v>2702</v>
      </c>
      <c r="B279" s="40"/>
      <c r="C279" s="40"/>
      <c r="D279" s="40"/>
      <c r="E279" s="40"/>
      <c r="F279" s="146"/>
      <c r="G279" s="146"/>
      <c r="H279" s="146"/>
      <c r="I279" s="146"/>
      <c r="J279" s="146"/>
      <c r="K279" s="62"/>
      <c r="L279" s="109"/>
      <c r="M279" s="46"/>
      <c r="N279" s="111"/>
      <c r="O279" s="122" t="s">
        <v>53</v>
      </c>
      <c r="P279" s="123"/>
      <c r="Q279" s="124" t="str">
        <f>IF(SUM(K268:K279)=0,"",SUM(K268:K279))</f>
        <v/>
      </c>
      <c r="R279" s="125" t="s">
        <v>10</v>
      </c>
    </row>
    <row r="280" spans="1:22" ht="15.75" customHeight="1" x14ac:dyDescent="0.25">
      <c r="A280" s="39">
        <v>2801</v>
      </c>
      <c r="B280" s="40"/>
      <c r="C280" s="40"/>
      <c r="D280" s="40"/>
      <c r="E280" s="40"/>
      <c r="F280" s="146"/>
      <c r="G280" s="146"/>
      <c r="H280" s="146"/>
      <c r="I280" s="146"/>
      <c r="J280" s="146"/>
      <c r="K280" s="62"/>
      <c r="L280" s="109"/>
      <c r="M280" s="46"/>
      <c r="N280" s="111"/>
      <c r="O280" s="126" t="s">
        <v>54</v>
      </c>
      <c r="P280" s="53" t="str">
        <f>IF(P279/B266=0,"",P279/B266)</f>
        <v/>
      </c>
      <c r="Q280" s="127" t="e">
        <f>IF(P279/Q279=0,"",P279/Q279)</f>
        <v>#VALUE!</v>
      </c>
      <c r="R280" s="128" t="s">
        <v>55</v>
      </c>
      <c r="V280" s="87">
        <f>AVERAGE(S268,S290)</f>
        <v>0.90606060606060601</v>
      </c>
    </row>
    <row r="281" spans="1:22" ht="15.75" customHeight="1" x14ac:dyDescent="0.25">
      <c r="A281" s="39">
        <v>2802</v>
      </c>
      <c r="B281" s="40"/>
      <c r="C281" s="40"/>
      <c r="D281" s="40"/>
      <c r="E281" s="40"/>
      <c r="F281" s="146"/>
      <c r="G281" s="146"/>
      <c r="H281" s="146"/>
      <c r="I281" s="146"/>
      <c r="J281" s="146"/>
      <c r="K281" s="62"/>
      <c r="L281" s="112"/>
      <c r="M281" s="113"/>
      <c r="N281" s="114"/>
      <c r="O281" s="83"/>
      <c r="P281" s="129"/>
      <c r="Q281" s="129"/>
      <c r="R281" s="130"/>
    </row>
    <row r="282" spans="1:22" ht="18" customHeight="1" x14ac:dyDescent="0.25">
      <c r="A282" s="24"/>
      <c r="B282" s="160" t="s">
        <v>79</v>
      </c>
      <c r="C282" s="160"/>
      <c r="D282" s="160"/>
      <c r="E282" s="160"/>
      <c r="F282" s="160"/>
      <c r="G282" s="160"/>
      <c r="H282" s="160"/>
      <c r="I282" s="160"/>
      <c r="J282" s="160"/>
      <c r="K282" s="59">
        <f>SUM(K266:K278)</f>
        <v>0</v>
      </c>
      <c r="L282" s="60" t="str">
        <f>IF(K274=0,"",K274/B266)</f>
        <v/>
      </c>
      <c r="M282" s="60" t="str">
        <f>IF(K282=0,"",K282/B266)</f>
        <v/>
      </c>
      <c r="N282" s="60" t="str">
        <f>IF(K274=0,"",M282-L282)</f>
        <v/>
      </c>
      <c r="O282" s="2"/>
      <c r="P282" s="1"/>
      <c r="Q282" s="27"/>
      <c r="R282" s="2"/>
    </row>
    <row r="283" spans="1:22" ht="12.75" customHeight="1" x14ac:dyDescent="0.2">
      <c r="L283" s="2"/>
      <c r="M283" s="2"/>
      <c r="O283" s="2"/>
    </row>
    <row r="284" spans="1:22" ht="12.75" customHeight="1" x14ac:dyDescent="0.2">
      <c r="L284" s="2"/>
      <c r="M284" s="2"/>
      <c r="O284" s="2"/>
    </row>
    <row r="285" spans="1:22" ht="26.25" customHeight="1" x14ac:dyDescent="0.4">
      <c r="B285" s="161" t="s">
        <v>68</v>
      </c>
      <c r="C285" s="162"/>
      <c r="D285" s="162"/>
      <c r="E285" s="162"/>
      <c r="F285" s="162"/>
      <c r="G285" s="162"/>
      <c r="H285" s="162"/>
      <c r="I285" s="162"/>
      <c r="J285" s="162"/>
      <c r="K285" s="103" t="s">
        <v>92</v>
      </c>
      <c r="L285" s="2"/>
      <c r="M285" s="2"/>
      <c r="N285" s="1"/>
      <c r="O285" s="2"/>
      <c r="P285" s="1"/>
      <c r="Q285" s="1"/>
      <c r="R285" s="1"/>
    </row>
    <row r="286" spans="1:22" ht="20.25" customHeight="1" x14ac:dyDescent="0.2">
      <c r="A286" s="163" t="s">
        <v>9</v>
      </c>
      <c r="B286" s="164" t="s">
        <v>69</v>
      </c>
      <c r="C286" s="165"/>
      <c r="D286" s="165"/>
      <c r="E286" s="165"/>
      <c r="F286" s="165"/>
      <c r="G286" s="165"/>
      <c r="H286" s="165"/>
      <c r="I286" s="165"/>
      <c r="J286" s="166"/>
      <c r="K286" s="167" t="s">
        <v>10</v>
      </c>
      <c r="L286" s="159" t="s">
        <v>2</v>
      </c>
      <c r="M286" s="159" t="s">
        <v>3</v>
      </c>
      <c r="N286" s="169" t="s">
        <v>4</v>
      </c>
      <c r="O286" s="159" t="s">
        <v>5</v>
      </c>
      <c r="P286" s="157" t="s">
        <v>6</v>
      </c>
      <c r="Q286" s="157" t="s">
        <v>7</v>
      </c>
      <c r="R286" s="159" t="s">
        <v>8</v>
      </c>
    </row>
    <row r="287" spans="1:22" ht="15.75" customHeight="1" x14ac:dyDescent="0.25">
      <c r="A287" s="158"/>
      <c r="B287" s="39" t="s">
        <v>70</v>
      </c>
      <c r="C287" s="39" t="s">
        <v>71</v>
      </c>
      <c r="D287" s="39" t="s">
        <v>72</v>
      </c>
      <c r="E287" s="39" t="s">
        <v>73</v>
      </c>
      <c r="F287" s="39" t="s">
        <v>74</v>
      </c>
      <c r="G287" s="39" t="s">
        <v>75</v>
      </c>
      <c r="H287" s="39" t="s">
        <v>76</v>
      </c>
      <c r="I287" s="39" t="s">
        <v>77</v>
      </c>
      <c r="J287" s="39" t="s">
        <v>78</v>
      </c>
      <c r="K287" s="168"/>
      <c r="L287" s="158"/>
      <c r="M287" s="158"/>
      <c r="N287" s="158"/>
      <c r="O287" s="158"/>
      <c r="P287" s="158"/>
      <c r="Q287" s="158"/>
      <c r="R287" s="158"/>
    </row>
    <row r="288" spans="1:22" ht="15.75" customHeight="1" x14ac:dyDescent="0.25">
      <c r="A288" s="39">
        <v>2102</v>
      </c>
      <c r="B288" s="40">
        <v>30</v>
      </c>
      <c r="C288" s="40"/>
      <c r="D288" s="40"/>
      <c r="E288" s="40"/>
      <c r="F288" s="146"/>
      <c r="G288" s="146"/>
      <c r="H288" s="146"/>
      <c r="I288" s="146"/>
      <c r="J288" s="146"/>
      <c r="K288" s="62"/>
      <c r="L288" s="106"/>
      <c r="M288" s="107"/>
      <c r="N288" s="108"/>
      <c r="O288" s="115"/>
      <c r="P288" s="41">
        <f>B288</f>
        <v>30</v>
      </c>
      <c r="Q288" s="116"/>
      <c r="R288" s="115"/>
    </row>
    <row r="289" spans="1:19" ht="15.75" customHeight="1" x14ac:dyDescent="0.25">
      <c r="A289" s="39">
        <v>2201</v>
      </c>
      <c r="B289" s="40"/>
      <c r="C289" s="40">
        <v>29</v>
      </c>
      <c r="D289" s="40"/>
      <c r="E289" s="40"/>
      <c r="F289" s="146"/>
      <c r="G289" s="146"/>
      <c r="H289" s="146"/>
      <c r="I289" s="146"/>
      <c r="J289" s="146"/>
      <c r="K289" s="62"/>
      <c r="L289" s="109"/>
      <c r="M289" s="46"/>
      <c r="N289" s="110"/>
      <c r="O289" s="42">
        <f>IF(C289=0,"",C289/B288)</f>
        <v>0.96666666666666667</v>
      </c>
      <c r="P289" s="43">
        <v>29</v>
      </c>
      <c r="Q289" s="117">
        <f t="shared" ref="Q289:Q291" si="24">IF(P289=0,"",P289/P288)</f>
        <v>0.96666666666666667</v>
      </c>
      <c r="R289" s="117">
        <f t="shared" ref="R289:R291" si="25">IF(P289=0,"",100%-Q289)</f>
        <v>3.3333333333333326E-2</v>
      </c>
    </row>
    <row r="290" spans="1:19" ht="15.75" customHeight="1" x14ac:dyDescent="0.25">
      <c r="A290" s="39">
        <v>2202</v>
      </c>
      <c r="B290" s="40"/>
      <c r="C290" s="40"/>
      <c r="D290" s="40">
        <v>27</v>
      </c>
      <c r="E290" s="40"/>
      <c r="F290" s="146"/>
      <c r="G290" s="146"/>
      <c r="H290" s="146"/>
      <c r="I290" s="146"/>
      <c r="J290" s="146"/>
      <c r="K290" s="62"/>
      <c r="L290" s="109"/>
      <c r="M290" s="46"/>
      <c r="N290" s="110"/>
      <c r="O290" s="42">
        <f>IF(D290=0,"",D290/C289)</f>
        <v>0.93103448275862066</v>
      </c>
      <c r="P290" s="43">
        <v>28</v>
      </c>
      <c r="Q290" s="117">
        <f t="shared" si="24"/>
        <v>0.96551724137931039</v>
      </c>
      <c r="R290" s="117">
        <f t="shared" si="25"/>
        <v>3.4482758620689613E-2</v>
      </c>
      <c r="S290" s="8">
        <f>P290/P288</f>
        <v>0.93333333333333335</v>
      </c>
    </row>
    <row r="291" spans="1:19" ht="15.75" customHeight="1" x14ac:dyDescent="0.25">
      <c r="A291" s="39">
        <v>2301</v>
      </c>
      <c r="B291" s="40"/>
      <c r="C291" s="40"/>
      <c r="D291" s="40"/>
      <c r="E291" s="40">
        <v>27</v>
      </c>
      <c r="F291" s="146"/>
      <c r="G291" s="146"/>
      <c r="H291" s="146"/>
      <c r="I291" s="146"/>
      <c r="J291" s="146"/>
      <c r="K291" s="62"/>
      <c r="L291" s="109"/>
      <c r="M291" s="46"/>
      <c r="N291" s="110"/>
      <c r="O291" s="42">
        <f>IF(E291=0,"",E291/D290)</f>
        <v>1</v>
      </c>
      <c r="P291" s="43">
        <v>28</v>
      </c>
      <c r="Q291" s="117">
        <f t="shared" si="24"/>
        <v>1</v>
      </c>
      <c r="R291" s="117">
        <f t="shared" si="25"/>
        <v>0</v>
      </c>
    </row>
    <row r="292" spans="1:19" ht="15.75" customHeight="1" x14ac:dyDescent="0.25">
      <c r="A292" s="39">
        <v>2302</v>
      </c>
      <c r="B292" s="40"/>
      <c r="C292" s="40"/>
      <c r="D292" s="40"/>
      <c r="E292" s="40">
        <v>5</v>
      </c>
      <c r="F292" s="146"/>
      <c r="G292" s="146"/>
      <c r="H292" s="146"/>
      <c r="I292" s="146"/>
      <c r="J292" s="146"/>
      <c r="K292" s="62"/>
      <c r="L292" s="109"/>
      <c r="M292" s="46"/>
      <c r="N292" s="46"/>
      <c r="O292" s="119"/>
      <c r="P292" s="43">
        <v>5</v>
      </c>
      <c r="Q292" s="120"/>
      <c r="R292" s="119"/>
    </row>
    <row r="293" spans="1:19" ht="15.75" customHeight="1" x14ac:dyDescent="0.25">
      <c r="A293" s="39">
        <v>2401</v>
      </c>
      <c r="B293" s="40"/>
      <c r="C293" s="40"/>
      <c r="D293" s="40"/>
      <c r="E293" s="40">
        <v>2</v>
      </c>
      <c r="F293" s="146"/>
      <c r="G293" s="146"/>
      <c r="H293" s="146"/>
      <c r="I293" s="146"/>
      <c r="J293" s="146"/>
      <c r="K293" s="62"/>
      <c r="L293" s="109"/>
      <c r="M293" s="46"/>
      <c r="N293" s="46"/>
      <c r="O293" s="119"/>
      <c r="P293" s="43">
        <v>2</v>
      </c>
      <c r="Q293" s="120"/>
      <c r="R293" s="119"/>
    </row>
    <row r="294" spans="1:19" ht="15.75" customHeight="1" x14ac:dyDescent="0.25">
      <c r="A294" s="39">
        <v>2402</v>
      </c>
      <c r="B294" s="40"/>
      <c r="C294" s="40"/>
      <c r="D294" s="40"/>
      <c r="E294" s="40">
        <v>1</v>
      </c>
      <c r="F294" s="146"/>
      <c r="G294" s="146"/>
      <c r="H294" s="146"/>
      <c r="I294" s="146"/>
      <c r="J294" s="146"/>
      <c r="K294" s="62"/>
      <c r="L294" s="109"/>
      <c r="M294" s="46"/>
      <c r="N294" s="46"/>
      <c r="O294" s="119"/>
      <c r="P294" s="43">
        <v>1</v>
      </c>
      <c r="Q294" s="120"/>
      <c r="R294" s="119"/>
    </row>
    <row r="295" spans="1:19" ht="15.75" customHeight="1" x14ac:dyDescent="0.25">
      <c r="A295" s="39">
        <v>2501</v>
      </c>
      <c r="B295" s="40"/>
      <c r="C295" s="40"/>
      <c r="D295" s="40"/>
      <c r="E295" s="152"/>
      <c r="F295" s="146"/>
      <c r="G295" s="146"/>
      <c r="H295" s="146"/>
      <c r="I295" s="146"/>
      <c r="J295" s="146"/>
      <c r="K295" s="62"/>
      <c r="L295" s="109"/>
      <c r="M295" s="46"/>
      <c r="N295" s="46"/>
      <c r="O295" s="119"/>
      <c r="P295" s="43"/>
      <c r="Q295" s="120"/>
      <c r="R295" s="119"/>
    </row>
    <row r="296" spans="1:19" ht="15.75" customHeight="1" x14ac:dyDescent="0.25">
      <c r="A296" s="39">
        <v>2502</v>
      </c>
      <c r="B296" s="40"/>
      <c r="C296" s="40"/>
      <c r="D296" s="40"/>
      <c r="E296" s="40"/>
      <c r="F296" s="146"/>
      <c r="G296" s="146"/>
      <c r="H296" s="146"/>
      <c r="I296" s="146"/>
      <c r="J296" s="146"/>
      <c r="K296" s="62"/>
      <c r="L296" s="109"/>
      <c r="M296" s="46"/>
      <c r="N296" s="46"/>
      <c r="O296" s="119"/>
      <c r="P296" s="43"/>
      <c r="Q296" s="120"/>
      <c r="R296" s="119"/>
    </row>
    <row r="297" spans="1:19" ht="15.75" customHeight="1" x14ac:dyDescent="0.25">
      <c r="A297" s="39">
        <v>2601</v>
      </c>
      <c r="B297" s="40"/>
      <c r="C297" s="40"/>
      <c r="D297" s="40"/>
      <c r="E297" s="40"/>
      <c r="F297" s="146"/>
      <c r="G297" s="146"/>
      <c r="H297" s="146"/>
      <c r="I297" s="146"/>
      <c r="J297" s="146"/>
      <c r="K297" s="62"/>
      <c r="L297" s="109"/>
      <c r="M297" s="46"/>
      <c r="N297" s="46"/>
      <c r="O297" s="119"/>
      <c r="P297" s="43"/>
      <c r="Q297" s="120"/>
      <c r="R297" s="119"/>
    </row>
    <row r="298" spans="1:19" ht="15.75" customHeight="1" x14ac:dyDescent="0.25">
      <c r="A298" s="39">
        <v>2602</v>
      </c>
      <c r="B298" s="40"/>
      <c r="C298" s="40"/>
      <c r="D298" s="40"/>
      <c r="E298" s="40"/>
      <c r="F298" s="146"/>
      <c r="G298" s="146"/>
      <c r="H298" s="146"/>
      <c r="I298" s="146"/>
      <c r="J298" s="146"/>
      <c r="K298" s="62"/>
      <c r="L298" s="109"/>
      <c r="M298" s="46"/>
      <c r="N298" s="46"/>
      <c r="O298" s="119"/>
      <c r="P298" s="47"/>
      <c r="Q298" s="120"/>
      <c r="R298" s="119"/>
    </row>
    <row r="299" spans="1:19" ht="15.75" customHeight="1" x14ac:dyDescent="0.25">
      <c r="A299" s="39">
        <v>2701</v>
      </c>
      <c r="B299" s="40"/>
      <c r="C299" s="40"/>
      <c r="D299" s="40"/>
      <c r="E299" s="40"/>
      <c r="F299" s="146"/>
      <c r="G299" s="146"/>
      <c r="H299" s="146"/>
      <c r="I299" s="146"/>
      <c r="J299" s="146"/>
      <c r="K299" s="62"/>
      <c r="L299" s="109"/>
      <c r="M299" s="46"/>
      <c r="N299" s="46"/>
      <c r="O299" s="119"/>
      <c r="P299" s="47"/>
      <c r="Q299" s="120"/>
      <c r="R299" s="119"/>
    </row>
    <row r="300" spans="1:19" ht="15.75" customHeight="1" x14ac:dyDescent="0.25">
      <c r="A300" s="39">
        <v>2702</v>
      </c>
      <c r="B300" s="40"/>
      <c r="C300" s="40"/>
      <c r="D300" s="40"/>
      <c r="E300" s="40"/>
      <c r="F300" s="146"/>
      <c r="G300" s="146"/>
      <c r="H300" s="146"/>
      <c r="I300" s="146"/>
      <c r="J300" s="146"/>
      <c r="K300" s="62"/>
      <c r="L300" s="109"/>
      <c r="M300" s="46"/>
      <c r="N300" s="111"/>
      <c r="O300" s="46"/>
      <c r="P300" s="111"/>
      <c r="Q300" s="121"/>
      <c r="R300" s="119"/>
    </row>
    <row r="301" spans="1:19" ht="15.75" customHeight="1" x14ac:dyDescent="0.25">
      <c r="A301" s="39">
        <v>2801</v>
      </c>
      <c r="B301" s="40"/>
      <c r="C301" s="40"/>
      <c r="D301" s="40"/>
      <c r="E301" s="40"/>
      <c r="F301" s="146"/>
      <c r="G301" s="146"/>
      <c r="H301" s="146"/>
      <c r="I301" s="146"/>
      <c r="J301" s="146"/>
      <c r="K301" s="62"/>
      <c r="L301" s="109"/>
      <c r="M301" s="46"/>
      <c r="N301" s="111"/>
      <c r="O301" s="48" t="s">
        <v>53</v>
      </c>
      <c r="P301" s="49"/>
      <c r="Q301" s="50" t="str">
        <f>IF(SUM(K290:K301)=0,"",SUM(K290:K301))</f>
        <v/>
      </c>
      <c r="R301" s="51" t="s">
        <v>10</v>
      </c>
    </row>
    <row r="302" spans="1:19" ht="15.75" customHeight="1" x14ac:dyDescent="0.25">
      <c r="A302" s="39">
        <v>2802</v>
      </c>
      <c r="B302" s="40"/>
      <c r="C302" s="40"/>
      <c r="D302" s="40"/>
      <c r="E302" s="40"/>
      <c r="F302" s="146"/>
      <c r="G302" s="146"/>
      <c r="H302" s="146"/>
      <c r="I302" s="146"/>
      <c r="J302" s="146"/>
      <c r="K302" s="62"/>
      <c r="L302" s="109"/>
      <c r="M302" s="46"/>
      <c r="N302" s="111"/>
      <c r="O302" s="52" t="s">
        <v>54</v>
      </c>
      <c r="P302" s="53" t="str">
        <f>IF(P301/B288=0,"",P301/B288)</f>
        <v/>
      </c>
      <c r="Q302" s="54" t="e">
        <f>IF(P301/Q301=0,"",P301/Q301)</f>
        <v>#VALUE!</v>
      </c>
      <c r="R302" s="55" t="s">
        <v>55</v>
      </c>
    </row>
    <row r="303" spans="1:19" ht="15.75" customHeight="1" x14ac:dyDescent="0.25">
      <c r="A303" s="39">
        <v>2901</v>
      </c>
      <c r="B303" s="40"/>
      <c r="C303" s="40"/>
      <c r="D303" s="40"/>
      <c r="E303" s="40"/>
      <c r="F303" s="146"/>
      <c r="G303" s="146"/>
      <c r="H303" s="146"/>
      <c r="I303" s="146"/>
      <c r="J303" s="146"/>
      <c r="K303" s="62"/>
      <c r="L303" s="112"/>
      <c r="M303" s="113"/>
      <c r="N303" s="114"/>
      <c r="O303" s="56"/>
      <c r="P303" s="57"/>
      <c r="Q303" s="57"/>
      <c r="R303" s="58"/>
    </row>
    <row r="304" spans="1:19" ht="18" customHeight="1" x14ac:dyDescent="0.25">
      <c r="A304" s="24"/>
      <c r="B304" s="160" t="s">
        <v>79</v>
      </c>
      <c r="C304" s="160"/>
      <c r="D304" s="160"/>
      <c r="E304" s="160"/>
      <c r="F304" s="160"/>
      <c r="G304" s="160"/>
      <c r="H304" s="160"/>
      <c r="I304" s="160"/>
      <c r="J304" s="160"/>
      <c r="K304" s="59">
        <f>SUM(K288:K300)</f>
        <v>0</v>
      </c>
      <c r="L304" s="60" t="str">
        <f>IF(K296=0,"",K296/B288)</f>
        <v/>
      </c>
      <c r="M304" s="60" t="str">
        <f>IF(K304=0,"",K304/B288)</f>
        <v/>
      </c>
      <c r="N304" s="60" t="str">
        <f>IF(K296=0,"",M304-L304)</f>
        <v/>
      </c>
      <c r="O304" s="2"/>
      <c r="P304" s="1"/>
      <c r="Q304" s="27"/>
      <c r="R304" s="2"/>
    </row>
    <row r="305" spans="1:19" ht="12.75" customHeight="1" x14ac:dyDescent="0.2">
      <c r="L305" s="2"/>
      <c r="M305" s="2"/>
      <c r="O305" s="2"/>
    </row>
    <row r="306" spans="1:19" ht="12.75" customHeight="1" x14ac:dyDescent="0.2">
      <c r="L306" s="2"/>
      <c r="M306" s="2"/>
      <c r="O306" s="2"/>
    </row>
    <row r="307" spans="1:19" ht="26.25" customHeight="1" x14ac:dyDescent="0.4">
      <c r="B307" s="161" t="s">
        <v>68</v>
      </c>
      <c r="C307" s="162"/>
      <c r="D307" s="162"/>
      <c r="E307" s="162"/>
      <c r="F307" s="162"/>
      <c r="G307" s="162"/>
      <c r="H307" s="162"/>
      <c r="I307" s="162"/>
      <c r="J307" s="162"/>
      <c r="K307" s="103" t="s">
        <v>93</v>
      </c>
      <c r="L307" s="2"/>
      <c r="M307" s="2"/>
      <c r="N307" s="1"/>
      <c r="O307" s="2"/>
      <c r="P307" s="1"/>
      <c r="Q307" s="1"/>
      <c r="R307" s="1"/>
    </row>
    <row r="308" spans="1:19" ht="20.25" customHeight="1" x14ac:dyDescent="0.2">
      <c r="A308" s="163" t="s">
        <v>9</v>
      </c>
      <c r="B308" s="164" t="s">
        <v>69</v>
      </c>
      <c r="C308" s="165"/>
      <c r="D308" s="165"/>
      <c r="E308" s="165"/>
      <c r="F308" s="165"/>
      <c r="G308" s="165"/>
      <c r="H308" s="165"/>
      <c r="I308" s="165"/>
      <c r="J308" s="166"/>
      <c r="K308" s="167" t="s">
        <v>10</v>
      </c>
      <c r="L308" s="159" t="s">
        <v>2</v>
      </c>
      <c r="M308" s="159" t="s">
        <v>3</v>
      </c>
      <c r="N308" s="169" t="s">
        <v>4</v>
      </c>
      <c r="O308" s="159" t="s">
        <v>5</v>
      </c>
      <c r="P308" s="157" t="s">
        <v>6</v>
      </c>
      <c r="Q308" s="157" t="s">
        <v>7</v>
      </c>
      <c r="R308" s="159" t="s">
        <v>8</v>
      </c>
    </row>
    <row r="309" spans="1:19" ht="15.75" customHeight="1" x14ac:dyDescent="0.25">
      <c r="A309" s="158"/>
      <c r="B309" s="39" t="s">
        <v>70</v>
      </c>
      <c r="C309" s="39" t="s">
        <v>71</v>
      </c>
      <c r="D309" s="39" t="s">
        <v>72</v>
      </c>
      <c r="E309" s="39" t="s">
        <v>73</v>
      </c>
      <c r="F309" s="39" t="s">
        <v>74</v>
      </c>
      <c r="G309" s="39" t="s">
        <v>75</v>
      </c>
      <c r="H309" s="39" t="s">
        <v>76</v>
      </c>
      <c r="I309" s="39" t="s">
        <v>77</v>
      </c>
      <c r="J309" s="39" t="s">
        <v>78</v>
      </c>
      <c r="K309" s="168"/>
      <c r="L309" s="158"/>
      <c r="M309" s="158"/>
      <c r="N309" s="158"/>
      <c r="O309" s="158"/>
      <c r="P309" s="158"/>
      <c r="Q309" s="158"/>
      <c r="R309" s="158"/>
    </row>
    <row r="310" spans="1:19" ht="15.75" customHeight="1" x14ac:dyDescent="0.25">
      <c r="A310" s="39">
        <v>2201</v>
      </c>
      <c r="B310" s="40">
        <v>29</v>
      </c>
      <c r="C310" s="40"/>
      <c r="D310" s="40"/>
      <c r="E310" s="40"/>
      <c r="F310" s="146"/>
      <c r="G310" s="146"/>
      <c r="H310" s="146"/>
      <c r="I310" s="146"/>
      <c r="J310" s="146"/>
      <c r="K310" s="62"/>
      <c r="L310" s="106"/>
      <c r="M310" s="107"/>
      <c r="N310" s="108"/>
      <c r="O310" s="115"/>
      <c r="P310" s="41">
        <v>29</v>
      </c>
      <c r="Q310" s="116"/>
      <c r="R310" s="115"/>
    </row>
    <row r="311" spans="1:19" ht="15.75" customHeight="1" x14ac:dyDescent="0.25">
      <c r="A311" s="39">
        <v>2202</v>
      </c>
      <c r="B311" s="40"/>
      <c r="C311" s="40">
        <v>28</v>
      </c>
      <c r="D311" s="40"/>
      <c r="E311" s="40"/>
      <c r="F311" s="146"/>
      <c r="G311" s="146"/>
      <c r="H311" s="146"/>
      <c r="I311" s="146"/>
      <c r="J311" s="146"/>
      <c r="K311" s="62"/>
      <c r="L311" s="109"/>
      <c r="M311" s="46"/>
      <c r="N311" s="110"/>
      <c r="O311" s="42">
        <f>IF(C311=0,"",C311/B310)</f>
        <v>0.96551724137931039</v>
      </c>
      <c r="P311" s="43">
        <v>28</v>
      </c>
      <c r="Q311" s="117">
        <f t="shared" ref="Q311:Q313" si="26">IF(P311=0,"",P311/P310)</f>
        <v>0.96551724137931039</v>
      </c>
      <c r="R311" s="117">
        <f t="shared" ref="R311:R313" si="27">IF(P311=0,"",100%-Q311)</f>
        <v>3.4482758620689613E-2</v>
      </c>
    </row>
    <row r="312" spans="1:19" ht="15.75" customHeight="1" x14ac:dyDescent="0.25">
      <c r="A312" s="39">
        <v>2301</v>
      </c>
      <c r="B312" s="40"/>
      <c r="C312" s="40"/>
      <c r="D312" s="40">
        <v>28</v>
      </c>
      <c r="E312" s="40"/>
      <c r="F312" s="146"/>
      <c r="G312" s="146"/>
      <c r="H312" s="146"/>
      <c r="I312" s="146"/>
      <c r="J312" s="146"/>
      <c r="K312" s="62"/>
      <c r="L312" s="109"/>
      <c r="M312" s="46"/>
      <c r="N312" s="110"/>
      <c r="O312" s="42">
        <f>IF(D312=0,"",D312/C311)</f>
        <v>1</v>
      </c>
      <c r="P312" s="43">
        <v>28</v>
      </c>
      <c r="Q312" s="117">
        <f t="shared" si="26"/>
        <v>1</v>
      </c>
      <c r="R312" s="117">
        <f t="shared" si="27"/>
        <v>0</v>
      </c>
      <c r="S312" s="92">
        <f>P312/P310</f>
        <v>0.96551724137931039</v>
      </c>
    </row>
    <row r="313" spans="1:19" ht="15.75" customHeight="1" x14ac:dyDescent="0.25">
      <c r="A313" s="39">
        <v>2302</v>
      </c>
      <c r="B313" s="40"/>
      <c r="C313" s="40"/>
      <c r="D313" s="40"/>
      <c r="E313" s="40">
        <v>26</v>
      </c>
      <c r="F313" s="146"/>
      <c r="G313" s="146"/>
      <c r="H313" s="146"/>
      <c r="I313" s="146"/>
      <c r="J313" s="146"/>
      <c r="K313" s="62"/>
      <c r="L313" s="109"/>
      <c r="M313" s="46"/>
      <c r="N313" s="110"/>
      <c r="O313" s="42">
        <f>IF(E313=0,"",E313/D312)</f>
        <v>0.9285714285714286</v>
      </c>
      <c r="P313" s="43">
        <v>27</v>
      </c>
      <c r="Q313" s="117">
        <f t="shared" si="26"/>
        <v>0.9642857142857143</v>
      </c>
      <c r="R313" s="117">
        <f t="shared" si="27"/>
        <v>3.5714285714285698E-2</v>
      </c>
    </row>
    <row r="314" spans="1:19" ht="15.75" customHeight="1" x14ac:dyDescent="0.25">
      <c r="A314" s="39">
        <v>2401</v>
      </c>
      <c r="B314" s="40"/>
      <c r="C314" s="40"/>
      <c r="D314" s="40"/>
      <c r="E314" s="40">
        <v>4</v>
      </c>
      <c r="F314" s="146"/>
      <c r="G314" s="146"/>
      <c r="H314" s="146"/>
      <c r="I314" s="146"/>
      <c r="J314" s="146"/>
      <c r="K314" s="62"/>
      <c r="L314" s="109"/>
      <c r="M314" s="46"/>
      <c r="N314" s="46"/>
      <c r="O314" s="119"/>
      <c r="P314" s="43">
        <v>5</v>
      </c>
      <c r="Q314" s="120"/>
      <c r="R314" s="119"/>
    </row>
    <row r="315" spans="1:19" ht="15.75" customHeight="1" x14ac:dyDescent="0.25">
      <c r="A315" s="39">
        <v>2402</v>
      </c>
      <c r="B315" s="40"/>
      <c r="C315" s="40"/>
      <c r="D315" s="40"/>
      <c r="E315" s="40">
        <v>1</v>
      </c>
      <c r="F315" s="146"/>
      <c r="G315" s="146"/>
      <c r="H315" s="146"/>
      <c r="I315" s="146"/>
      <c r="J315" s="146"/>
      <c r="K315" s="62"/>
      <c r="L315" s="109"/>
      <c r="M315" s="46"/>
      <c r="N315" s="46"/>
      <c r="O315" s="119"/>
      <c r="P315" s="43">
        <v>1</v>
      </c>
      <c r="Q315" s="120"/>
      <c r="R315" s="119"/>
    </row>
    <row r="316" spans="1:19" ht="15.75" customHeight="1" x14ac:dyDescent="0.25">
      <c r="A316" s="39">
        <v>2501</v>
      </c>
      <c r="B316" s="40"/>
      <c r="C316" s="40"/>
      <c r="D316" s="40"/>
      <c r="E316" s="40">
        <v>1</v>
      </c>
      <c r="F316" s="146"/>
      <c r="G316" s="146"/>
      <c r="H316" s="146"/>
      <c r="I316" s="146"/>
      <c r="J316" s="146"/>
      <c r="K316" s="62"/>
      <c r="L316" s="109"/>
      <c r="M316" s="46"/>
      <c r="N316" s="46"/>
      <c r="O316" s="119"/>
      <c r="P316" s="43">
        <v>1</v>
      </c>
      <c r="Q316" s="120"/>
      <c r="R316" s="119"/>
    </row>
    <row r="317" spans="1:19" ht="15.75" customHeight="1" x14ac:dyDescent="0.25">
      <c r="A317" s="39">
        <v>2502</v>
      </c>
      <c r="B317" s="40"/>
      <c r="C317" s="40"/>
      <c r="D317" s="40"/>
      <c r="E317" s="40"/>
      <c r="F317" s="146"/>
      <c r="G317" s="146"/>
      <c r="H317" s="146"/>
      <c r="I317" s="146"/>
      <c r="J317" s="146"/>
      <c r="K317" s="62"/>
      <c r="L317" s="109"/>
      <c r="M317" s="46"/>
      <c r="N317" s="46"/>
      <c r="O317" s="119"/>
      <c r="P317" s="43"/>
      <c r="Q317" s="120"/>
      <c r="R317" s="119"/>
    </row>
    <row r="318" spans="1:19" ht="15.75" customHeight="1" x14ac:dyDescent="0.25">
      <c r="A318" s="39">
        <v>2601</v>
      </c>
      <c r="B318" s="40"/>
      <c r="C318" s="40"/>
      <c r="D318" s="40"/>
      <c r="E318" s="40"/>
      <c r="F318" s="146"/>
      <c r="G318" s="146"/>
      <c r="H318" s="146"/>
      <c r="I318" s="146"/>
      <c r="J318" s="146"/>
      <c r="K318" s="62"/>
      <c r="L318" s="109"/>
      <c r="M318" s="46"/>
      <c r="N318" s="46"/>
      <c r="O318" s="119"/>
      <c r="P318" s="43"/>
      <c r="Q318" s="120"/>
      <c r="R318" s="119"/>
    </row>
    <row r="319" spans="1:19" ht="15.75" customHeight="1" x14ac:dyDescent="0.25">
      <c r="A319" s="39">
        <v>2602</v>
      </c>
      <c r="B319" s="40"/>
      <c r="C319" s="40"/>
      <c r="D319" s="40"/>
      <c r="E319" s="40"/>
      <c r="F319" s="146"/>
      <c r="G319" s="146"/>
      <c r="H319" s="146"/>
      <c r="I319" s="146"/>
      <c r="J319" s="146"/>
      <c r="K319" s="62"/>
      <c r="L319" s="109"/>
      <c r="M319" s="46"/>
      <c r="N319" s="46"/>
      <c r="O319" s="119"/>
      <c r="P319" s="43"/>
      <c r="Q319" s="120"/>
      <c r="R319" s="119"/>
    </row>
    <row r="320" spans="1:19" ht="15.75" customHeight="1" x14ac:dyDescent="0.25">
      <c r="A320" s="39">
        <v>2701</v>
      </c>
      <c r="B320" s="40"/>
      <c r="C320" s="40"/>
      <c r="D320" s="40"/>
      <c r="E320" s="40"/>
      <c r="F320" s="146"/>
      <c r="G320" s="146"/>
      <c r="H320" s="146"/>
      <c r="I320" s="146"/>
      <c r="J320" s="146"/>
      <c r="K320" s="62"/>
      <c r="L320" s="109"/>
      <c r="M320" s="46"/>
      <c r="N320" s="46"/>
      <c r="O320" s="119"/>
      <c r="P320" s="47"/>
      <c r="Q320" s="120"/>
      <c r="R320" s="119"/>
    </row>
    <row r="321" spans="1:19" ht="15.75" customHeight="1" x14ac:dyDescent="0.25">
      <c r="A321" s="39">
        <v>2702</v>
      </c>
      <c r="B321" s="40"/>
      <c r="C321" s="40"/>
      <c r="D321" s="40"/>
      <c r="E321" s="40"/>
      <c r="F321" s="146"/>
      <c r="G321" s="146"/>
      <c r="H321" s="146"/>
      <c r="I321" s="146"/>
      <c r="J321" s="146"/>
      <c r="K321" s="62"/>
      <c r="L321" s="109"/>
      <c r="M321" s="46"/>
      <c r="N321" s="46"/>
      <c r="O321" s="119"/>
      <c r="P321" s="47"/>
      <c r="Q321" s="120"/>
      <c r="R321" s="119"/>
    </row>
    <row r="322" spans="1:19" ht="15.75" customHeight="1" x14ac:dyDescent="0.25">
      <c r="A322" s="39">
        <v>2801</v>
      </c>
      <c r="B322" s="40"/>
      <c r="C322" s="40"/>
      <c r="D322" s="40"/>
      <c r="E322" s="40"/>
      <c r="F322" s="146"/>
      <c r="G322" s="146"/>
      <c r="H322" s="146"/>
      <c r="I322" s="146"/>
      <c r="J322" s="146"/>
      <c r="K322" s="62"/>
      <c r="L322" s="109"/>
      <c r="M322" s="46"/>
      <c r="N322" s="111"/>
      <c r="O322" s="46"/>
      <c r="P322" s="111"/>
      <c r="Q322" s="121"/>
      <c r="R322" s="119"/>
    </row>
    <row r="323" spans="1:19" ht="15.75" customHeight="1" x14ac:dyDescent="0.25">
      <c r="A323" s="39">
        <v>2802</v>
      </c>
      <c r="B323" s="40"/>
      <c r="C323" s="40"/>
      <c r="D323" s="40"/>
      <c r="E323" s="40"/>
      <c r="F323" s="146"/>
      <c r="G323" s="146"/>
      <c r="H323" s="146"/>
      <c r="I323" s="146"/>
      <c r="J323" s="146"/>
      <c r="K323" s="62"/>
      <c r="L323" s="109"/>
      <c r="M323" s="46"/>
      <c r="N323" s="111"/>
      <c r="O323" s="122" t="s">
        <v>53</v>
      </c>
      <c r="P323" s="123"/>
      <c r="Q323" s="124" t="str">
        <f>IF(SUM(K312:K323)=0,"",SUM(K312:K323))</f>
        <v/>
      </c>
      <c r="R323" s="125" t="s">
        <v>10</v>
      </c>
    </row>
    <row r="324" spans="1:19" ht="15.75" customHeight="1" x14ac:dyDescent="0.25">
      <c r="A324" s="39">
        <v>2901</v>
      </c>
      <c r="B324" s="40"/>
      <c r="C324" s="40"/>
      <c r="D324" s="40"/>
      <c r="E324" s="40"/>
      <c r="F324" s="146"/>
      <c r="G324" s="146"/>
      <c r="H324" s="146"/>
      <c r="I324" s="146"/>
      <c r="J324" s="146"/>
      <c r="K324" s="62"/>
      <c r="L324" s="109"/>
      <c r="M324" s="46"/>
      <c r="N324" s="111"/>
      <c r="O324" s="126" t="s">
        <v>54</v>
      </c>
      <c r="P324" s="53" t="str">
        <f>IF(P323/B310=0,"",P323/B310)</f>
        <v/>
      </c>
      <c r="Q324" s="127" t="e">
        <f>IF(P323/Q323=0,"",P323/Q323)</f>
        <v>#VALUE!</v>
      </c>
      <c r="R324" s="128" t="s">
        <v>55</v>
      </c>
    </row>
    <row r="325" spans="1:19" ht="15.75" customHeight="1" x14ac:dyDescent="0.25">
      <c r="A325" s="39">
        <v>2902</v>
      </c>
      <c r="B325" s="40"/>
      <c r="C325" s="40"/>
      <c r="D325" s="40"/>
      <c r="E325" s="40"/>
      <c r="F325" s="146"/>
      <c r="G325" s="146"/>
      <c r="H325" s="146"/>
      <c r="I325" s="146"/>
      <c r="J325" s="146"/>
      <c r="K325" s="62"/>
      <c r="L325" s="112"/>
      <c r="M325" s="113"/>
      <c r="N325" s="114"/>
      <c r="O325" s="83"/>
      <c r="P325" s="129"/>
      <c r="Q325" s="129"/>
      <c r="R325" s="130"/>
    </row>
    <row r="326" spans="1:19" ht="18" customHeight="1" x14ac:dyDescent="0.25">
      <c r="A326" s="24"/>
      <c r="B326" s="160" t="s">
        <v>79</v>
      </c>
      <c r="C326" s="160"/>
      <c r="D326" s="160"/>
      <c r="E326" s="160"/>
      <c r="F326" s="160"/>
      <c r="G326" s="160"/>
      <c r="H326" s="160"/>
      <c r="I326" s="160"/>
      <c r="J326" s="160"/>
      <c r="K326" s="59">
        <f>SUM(K310:K322)</f>
        <v>0</v>
      </c>
      <c r="L326" s="60" t="str">
        <f>IF(K318=0,"",K318/B310)</f>
        <v/>
      </c>
      <c r="M326" s="60" t="str">
        <f>IF(K326=0,"",K326/B310)</f>
        <v/>
      </c>
      <c r="N326" s="60" t="str">
        <f>IF(K318=0,"",M326-L326)</f>
        <v/>
      </c>
      <c r="O326" s="2"/>
      <c r="P326" s="1"/>
      <c r="Q326" s="27"/>
      <c r="R326" s="2"/>
    </row>
    <row r="327" spans="1:19" ht="12.75" customHeight="1" x14ac:dyDescent="0.2">
      <c r="L327" s="2"/>
      <c r="M327" s="2"/>
      <c r="O327" s="2"/>
    </row>
    <row r="328" spans="1:19" ht="12.75" customHeight="1" x14ac:dyDescent="0.2">
      <c r="L328" s="2"/>
      <c r="M328" s="2"/>
      <c r="O328" s="2"/>
    </row>
    <row r="329" spans="1:19" ht="25.5" customHeight="1" x14ac:dyDescent="0.4">
      <c r="B329" s="161" t="s">
        <v>68</v>
      </c>
      <c r="C329" s="162"/>
      <c r="D329" s="162"/>
      <c r="E329" s="162"/>
      <c r="F329" s="162"/>
      <c r="G329" s="162"/>
      <c r="H329" s="162"/>
      <c r="I329" s="162"/>
      <c r="J329" s="162"/>
      <c r="K329" s="103" t="s">
        <v>94</v>
      </c>
      <c r="L329" s="2"/>
      <c r="M329" s="2"/>
      <c r="N329" s="1"/>
      <c r="O329" s="2"/>
      <c r="P329" s="1"/>
      <c r="Q329" s="1"/>
      <c r="R329" s="1"/>
    </row>
    <row r="330" spans="1:19" ht="17.25" customHeight="1" x14ac:dyDescent="0.2">
      <c r="A330" s="163" t="s">
        <v>9</v>
      </c>
      <c r="B330" s="164" t="s">
        <v>69</v>
      </c>
      <c r="C330" s="165"/>
      <c r="D330" s="165"/>
      <c r="E330" s="165"/>
      <c r="F330" s="165"/>
      <c r="G330" s="165"/>
      <c r="H330" s="165"/>
      <c r="I330" s="165"/>
      <c r="J330" s="166"/>
      <c r="K330" s="167" t="s">
        <v>10</v>
      </c>
      <c r="L330" s="159" t="s">
        <v>2</v>
      </c>
      <c r="M330" s="159" t="s">
        <v>3</v>
      </c>
      <c r="N330" s="169" t="s">
        <v>4</v>
      </c>
      <c r="O330" s="159" t="s">
        <v>5</v>
      </c>
      <c r="P330" s="157" t="s">
        <v>6</v>
      </c>
      <c r="Q330" s="157" t="s">
        <v>7</v>
      </c>
      <c r="R330" s="159" t="s">
        <v>8</v>
      </c>
    </row>
    <row r="331" spans="1:19" ht="15.75" x14ac:dyDescent="0.25">
      <c r="A331" s="158"/>
      <c r="B331" s="39" t="s">
        <v>70</v>
      </c>
      <c r="C331" s="39" t="s">
        <v>71</v>
      </c>
      <c r="D331" s="39" t="s">
        <v>72</v>
      </c>
      <c r="E331" s="39" t="s">
        <v>73</v>
      </c>
      <c r="F331" s="39" t="s">
        <v>74</v>
      </c>
      <c r="G331" s="39" t="s">
        <v>75</v>
      </c>
      <c r="H331" s="39" t="s">
        <v>76</v>
      </c>
      <c r="I331" s="39" t="s">
        <v>77</v>
      </c>
      <c r="J331" s="39" t="s">
        <v>78</v>
      </c>
      <c r="K331" s="168"/>
      <c r="L331" s="158"/>
      <c r="M331" s="158"/>
      <c r="N331" s="158"/>
      <c r="O331" s="158"/>
      <c r="P331" s="158"/>
      <c r="Q331" s="158"/>
      <c r="R331" s="158"/>
    </row>
    <row r="332" spans="1:19" ht="15.75" x14ac:dyDescent="0.25">
      <c r="A332" s="39">
        <v>2202</v>
      </c>
      <c r="B332" s="40">
        <v>31</v>
      </c>
      <c r="C332" s="40"/>
      <c r="D332" s="40"/>
      <c r="E332" s="40"/>
      <c r="F332" s="146"/>
      <c r="G332" s="146"/>
      <c r="H332" s="146"/>
      <c r="I332" s="146"/>
      <c r="J332" s="146"/>
      <c r="K332" s="62"/>
      <c r="L332" s="106"/>
      <c r="M332" s="107"/>
      <c r="N332" s="108"/>
      <c r="O332" s="115"/>
      <c r="P332" s="41">
        <v>31</v>
      </c>
      <c r="Q332" s="116"/>
      <c r="R332" s="115"/>
    </row>
    <row r="333" spans="1:19" ht="15.75" x14ac:dyDescent="0.25">
      <c r="A333" s="39">
        <v>2301</v>
      </c>
      <c r="B333" s="40"/>
      <c r="C333" s="40">
        <v>25</v>
      </c>
      <c r="D333" s="40"/>
      <c r="E333" s="40"/>
      <c r="F333" s="146"/>
      <c r="G333" s="146"/>
      <c r="H333" s="146"/>
      <c r="I333" s="146"/>
      <c r="J333" s="146"/>
      <c r="K333" s="62"/>
      <c r="L333" s="109"/>
      <c r="M333" s="46"/>
      <c r="N333" s="110"/>
      <c r="O333" s="42">
        <f>IF(C333=0,"",C333/B332)</f>
        <v>0.80645161290322576</v>
      </c>
      <c r="P333" s="43">
        <v>25</v>
      </c>
      <c r="Q333" s="117">
        <f t="shared" ref="Q333:Q335" si="28">IF(P333=0,"",P333/P332)</f>
        <v>0.80645161290322576</v>
      </c>
      <c r="R333" s="117">
        <f t="shared" ref="R333:R335" si="29">IF(P333=0,"",100%-Q333)</f>
        <v>0.19354838709677424</v>
      </c>
    </row>
    <row r="334" spans="1:19" ht="15.75" x14ac:dyDescent="0.25">
      <c r="A334" s="39">
        <v>2302</v>
      </c>
      <c r="B334" s="40"/>
      <c r="C334" s="40"/>
      <c r="D334" s="40">
        <v>24</v>
      </c>
      <c r="E334" s="40"/>
      <c r="F334" s="146"/>
      <c r="G334" s="146"/>
      <c r="H334" s="146"/>
      <c r="I334" s="146"/>
      <c r="J334" s="146"/>
      <c r="K334" s="62"/>
      <c r="L334" s="109"/>
      <c r="M334" s="46"/>
      <c r="N334" s="110"/>
      <c r="O334" s="42">
        <f>IF(D334=0,"",D334/C333)</f>
        <v>0.96</v>
      </c>
      <c r="P334" s="43">
        <v>25</v>
      </c>
      <c r="Q334" s="117">
        <f t="shared" si="28"/>
        <v>1</v>
      </c>
      <c r="R334" s="117">
        <f t="shared" si="29"/>
        <v>0</v>
      </c>
      <c r="S334" s="92">
        <f>P334/P332</f>
        <v>0.80645161290322576</v>
      </c>
    </row>
    <row r="335" spans="1:19" ht="15.75" x14ac:dyDescent="0.25">
      <c r="A335" s="39">
        <v>2401</v>
      </c>
      <c r="B335" s="40"/>
      <c r="C335" s="40"/>
      <c r="D335" s="40"/>
      <c r="E335" s="40">
        <v>24</v>
      </c>
      <c r="F335" s="146"/>
      <c r="G335" s="146"/>
      <c r="H335" s="146"/>
      <c r="I335" s="146"/>
      <c r="J335" s="146"/>
      <c r="K335" s="62"/>
      <c r="L335" s="109"/>
      <c r="M335" s="46"/>
      <c r="N335" s="110"/>
      <c r="O335" s="42">
        <f>IF(E335=0,"",E335/D334)</f>
        <v>1</v>
      </c>
      <c r="P335" s="43">
        <v>25</v>
      </c>
      <c r="Q335" s="117">
        <f t="shared" si="28"/>
        <v>1</v>
      </c>
      <c r="R335" s="117">
        <f t="shared" si="29"/>
        <v>0</v>
      </c>
    </row>
    <row r="336" spans="1:19" ht="15.75" x14ac:dyDescent="0.25">
      <c r="A336" s="39">
        <v>2402</v>
      </c>
      <c r="B336" s="40"/>
      <c r="C336" s="40"/>
      <c r="D336" s="40"/>
      <c r="E336" s="40">
        <v>9</v>
      </c>
      <c r="F336" s="146"/>
      <c r="G336" s="146"/>
      <c r="H336" s="146"/>
      <c r="I336" s="146"/>
      <c r="J336" s="146"/>
      <c r="K336" s="62"/>
      <c r="L336" s="109"/>
      <c r="M336" s="46"/>
      <c r="N336" s="46"/>
      <c r="O336" s="119"/>
      <c r="P336" s="43">
        <v>10</v>
      </c>
      <c r="Q336" s="120"/>
      <c r="R336" s="119"/>
    </row>
    <row r="337" spans="1:19" ht="15.75" x14ac:dyDescent="0.25">
      <c r="A337" s="39">
        <v>2501</v>
      </c>
      <c r="B337" s="40"/>
      <c r="C337" s="40"/>
      <c r="D337" s="40"/>
      <c r="E337" s="40">
        <v>1</v>
      </c>
      <c r="F337" s="146"/>
      <c r="G337" s="146"/>
      <c r="H337" s="146"/>
      <c r="I337" s="146"/>
      <c r="J337" s="146"/>
      <c r="K337" s="62"/>
      <c r="L337" s="109"/>
      <c r="M337" s="46"/>
      <c r="N337" s="46"/>
      <c r="O337" s="119"/>
      <c r="P337" s="43">
        <v>2</v>
      </c>
      <c r="Q337" s="120"/>
      <c r="R337" s="119"/>
    </row>
    <row r="338" spans="1:19" ht="15.75" x14ac:dyDescent="0.25">
      <c r="A338" s="39">
        <v>2502</v>
      </c>
      <c r="B338" s="40"/>
      <c r="C338" s="40"/>
      <c r="D338" s="40"/>
      <c r="E338" s="40">
        <v>1</v>
      </c>
      <c r="F338" s="146"/>
      <c r="G338" s="146"/>
      <c r="H338" s="146"/>
      <c r="I338" s="146"/>
      <c r="J338" s="146"/>
      <c r="K338" s="62"/>
      <c r="L338" s="109"/>
      <c r="M338" s="46"/>
      <c r="N338" s="46"/>
      <c r="O338" s="119"/>
      <c r="P338" s="43">
        <v>1</v>
      </c>
      <c r="Q338" s="120"/>
      <c r="R338" s="119"/>
    </row>
    <row r="339" spans="1:19" ht="15.75" x14ac:dyDescent="0.25">
      <c r="A339" s="39">
        <v>2601</v>
      </c>
      <c r="B339" s="40"/>
      <c r="C339" s="40"/>
      <c r="D339" s="40"/>
      <c r="E339" s="40"/>
      <c r="F339" s="146"/>
      <c r="G339" s="146"/>
      <c r="H339" s="146"/>
      <c r="I339" s="146"/>
      <c r="J339" s="146"/>
      <c r="K339" s="62"/>
      <c r="L339" s="109"/>
      <c r="M339" s="46"/>
      <c r="N339" s="46"/>
      <c r="O339" s="119"/>
      <c r="P339" s="43"/>
      <c r="Q339" s="120"/>
      <c r="R339" s="119"/>
    </row>
    <row r="340" spans="1:19" ht="15.75" x14ac:dyDescent="0.25">
      <c r="A340" s="39">
        <v>2602</v>
      </c>
      <c r="B340" s="40"/>
      <c r="C340" s="40"/>
      <c r="D340" s="40"/>
      <c r="E340" s="40"/>
      <c r="F340" s="146"/>
      <c r="G340" s="146"/>
      <c r="H340" s="146"/>
      <c r="I340" s="146"/>
      <c r="J340" s="146"/>
      <c r="K340" s="62"/>
      <c r="L340" s="109"/>
      <c r="M340" s="46"/>
      <c r="N340" s="46"/>
      <c r="O340" s="119"/>
      <c r="P340" s="43"/>
      <c r="Q340" s="120"/>
      <c r="R340" s="119"/>
    </row>
    <row r="341" spans="1:19" ht="15.75" x14ac:dyDescent="0.25">
      <c r="A341" s="39">
        <v>2701</v>
      </c>
      <c r="B341" s="40"/>
      <c r="C341" s="40"/>
      <c r="D341" s="40"/>
      <c r="E341" s="40"/>
      <c r="F341" s="146"/>
      <c r="G341" s="146"/>
      <c r="H341" s="146"/>
      <c r="I341" s="146"/>
      <c r="J341" s="146"/>
      <c r="K341" s="62"/>
      <c r="L341" s="109"/>
      <c r="M341" s="46"/>
      <c r="N341" s="46"/>
      <c r="O341" s="119"/>
      <c r="P341" s="43"/>
      <c r="Q341" s="120"/>
      <c r="R341" s="119"/>
    </row>
    <row r="342" spans="1:19" ht="12.75" customHeight="1" x14ac:dyDescent="0.25">
      <c r="A342" s="39">
        <v>2702</v>
      </c>
      <c r="B342" s="40"/>
      <c r="C342" s="40"/>
      <c r="D342" s="40"/>
      <c r="E342" s="40"/>
      <c r="F342" s="146"/>
      <c r="G342" s="146"/>
      <c r="H342" s="146"/>
      <c r="I342" s="146"/>
      <c r="J342" s="146"/>
      <c r="K342" s="62"/>
      <c r="L342" s="109"/>
      <c r="M342" s="46"/>
      <c r="N342" s="46"/>
      <c r="O342" s="119"/>
      <c r="P342" s="47"/>
      <c r="Q342" s="120"/>
      <c r="R342" s="119"/>
    </row>
    <row r="343" spans="1:19" ht="15.75" x14ac:dyDescent="0.25">
      <c r="A343" s="39">
        <v>2801</v>
      </c>
      <c r="B343" s="40"/>
      <c r="C343" s="40"/>
      <c r="D343" s="40"/>
      <c r="E343" s="40"/>
      <c r="F343" s="146"/>
      <c r="G343" s="146"/>
      <c r="H343" s="146"/>
      <c r="I343" s="146"/>
      <c r="J343" s="146"/>
      <c r="K343" s="62"/>
      <c r="L343" s="109"/>
      <c r="M343" s="46"/>
      <c r="N343" s="46"/>
      <c r="O343" s="119"/>
      <c r="P343" s="47"/>
      <c r="Q343" s="120"/>
      <c r="R343" s="119"/>
    </row>
    <row r="344" spans="1:19" ht="15.75" x14ac:dyDescent="0.25">
      <c r="A344" s="39">
        <v>2802</v>
      </c>
      <c r="B344" s="40"/>
      <c r="C344" s="40"/>
      <c r="D344" s="40"/>
      <c r="E344" s="40"/>
      <c r="F344" s="146"/>
      <c r="G344" s="146"/>
      <c r="H344" s="146"/>
      <c r="I344" s="146"/>
      <c r="J344" s="146"/>
      <c r="K344" s="62"/>
      <c r="L344" s="109"/>
      <c r="M344" s="46"/>
      <c r="N344" s="46"/>
      <c r="O344" s="46"/>
      <c r="P344" s="111"/>
      <c r="Q344" s="121"/>
      <c r="R344" s="119"/>
    </row>
    <row r="345" spans="1:19" ht="15.75" x14ac:dyDescent="0.25">
      <c r="A345" s="39">
        <v>2901</v>
      </c>
      <c r="B345" s="40"/>
      <c r="C345" s="40"/>
      <c r="D345" s="40"/>
      <c r="E345" s="40"/>
      <c r="F345" s="146"/>
      <c r="G345" s="146"/>
      <c r="H345" s="146"/>
      <c r="I345" s="146"/>
      <c r="J345" s="146"/>
      <c r="K345" s="62"/>
      <c r="L345" s="109"/>
      <c r="M345" s="46"/>
      <c r="N345" s="111"/>
      <c r="O345" s="122" t="s">
        <v>53</v>
      </c>
      <c r="P345" s="123"/>
      <c r="Q345" s="124" t="str">
        <f>IF(SUM(K334:K345)=0,"",SUM(K334:K345))</f>
        <v/>
      </c>
      <c r="R345" s="125" t="s">
        <v>10</v>
      </c>
    </row>
    <row r="346" spans="1:19" ht="15.75" x14ac:dyDescent="0.25">
      <c r="A346" s="39">
        <v>2902</v>
      </c>
      <c r="B346" s="40"/>
      <c r="C346" s="40"/>
      <c r="D346" s="40"/>
      <c r="E346" s="40"/>
      <c r="F346" s="146"/>
      <c r="G346" s="146"/>
      <c r="H346" s="146"/>
      <c r="I346" s="146"/>
      <c r="J346" s="146"/>
      <c r="K346" s="62"/>
      <c r="L346" s="109"/>
      <c r="M346" s="46"/>
      <c r="N346" s="111"/>
      <c r="O346" s="126" t="s">
        <v>54</v>
      </c>
      <c r="P346" s="53" t="str">
        <f>IF(P345/B332=0,"",P345/B332)</f>
        <v/>
      </c>
      <c r="Q346" s="127" t="e">
        <f>IF(P345/Q345=0,"",P345/Q345)</f>
        <v>#VALUE!</v>
      </c>
      <c r="R346" s="128" t="s">
        <v>55</v>
      </c>
    </row>
    <row r="347" spans="1:19" ht="15.75" x14ac:dyDescent="0.25">
      <c r="A347" s="39">
        <v>3001</v>
      </c>
      <c r="B347" s="40"/>
      <c r="C347" s="40"/>
      <c r="D347" s="40"/>
      <c r="E347" s="40"/>
      <c r="F347" s="146"/>
      <c r="G347" s="146"/>
      <c r="H347" s="146"/>
      <c r="I347" s="146"/>
      <c r="J347" s="146"/>
      <c r="K347" s="62"/>
      <c r="L347" s="112"/>
      <c r="M347" s="113"/>
      <c r="N347" s="114"/>
      <c r="O347" s="83"/>
      <c r="P347" s="129"/>
      <c r="Q347" s="129"/>
      <c r="R347" s="130"/>
    </row>
    <row r="348" spans="1:19" ht="18" customHeight="1" x14ac:dyDescent="0.25">
      <c r="A348" s="24"/>
      <c r="B348" s="160" t="s">
        <v>79</v>
      </c>
      <c r="C348" s="160"/>
      <c r="D348" s="160"/>
      <c r="E348" s="160"/>
      <c r="F348" s="160"/>
      <c r="G348" s="160"/>
      <c r="H348" s="160"/>
      <c r="I348" s="160"/>
      <c r="J348" s="160"/>
      <c r="K348" s="59">
        <f>SUM(K332:K344)</f>
        <v>0</v>
      </c>
      <c r="L348" s="60" t="str">
        <f>IF(K340=0,"",K340/B332)</f>
        <v/>
      </c>
      <c r="M348" s="60" t="str">
        <f>IF(K348=0,"",K348/B332)</f>
        <v/>
      </c>
      <c r="N348" s="60" t="str">
        <f>IF(K340=0,"",M348-L348)</f>
        <v/>
      </c>
      <c r="O348" s="2"/>
      <c r="P348" s="1"/>
      <c r="Q348" s="27"/>
      <c r="R348" s="2"/>
    </row>
    <row r="349" spans="1:19" ht="12.75" customHeight="1" x14ac:dyDescent="0.2">
      <c r="L349" s="2"/>
      <c r="M349" s="2"/>
      <c r="O349" s="2"/>
    </row>
    <row r="350" spans="1:19" ht="12.75" customHeight="1" x14ac:dyDescent="0.2">
      <c r="L350" s="2"/>
      <c r="M350" s="2"/>
      <c r="O350" s="2"/>
    </row>
    <row r="351" spans="1:19" ht="26.25" x14ac:dyDescent="0.4">
      <c r="A351" s="89"/>
      <c r="B351" s="161" t="s">
        <v>68</v>
      </c>
      <c r="C351" s="162"/>
      <c r="D351" s="162"/>
      <c r="E351" s="162"/>
      <c r="F351" s="162"/>
      <c r="G351" s="162"/>
      <c r="H351" s="162"/>
      <c r="I351" s="162"/>
      <c r="J351" s="162"/>
      <c r="K351" s="103" t="s">
        <v>109</v>
      </c>
      <c r="L351" s="2"/>
      <c r="M351" s="2"/>
      <c r="N351" s="1"/>
      <c r="O351" s="2"/>
      <c r="P351" s="1"/>
      <c r="Q351" s="1"/>
      <c r="R351" s="1"/>
      <c r="S351" s="89"/>
    </row>
    <row r="352" spans="1:19" ht="20.25" x14ac:dyDescent="0.2">
      <c r="A352" s="163" t="s">
        <v>9</v>
      </c>
      <c r="B352" s="164" t="s">
        <v>69</v>
      </c>
      <c r="C352" s="165"/>
      <c r="D352" s="165"/>
      <c r="E352" s="165"/>
      <c r="F352" s="165"/>
      <c r="G352" s="165"/>
      <c r="H352" s="165"/>
      <c r="I352" s="165"/>
      <c r="J352" s="166"/>
      <c r="K352" s="167" t="s">
        <v>10</v>
      </c>
      <c r="L352" s="159" t="s">
        <v>2</v>
      </c>
      <c r="M352" s="159" t="s">
        <v>3</v>
      </c>
      <c r="N352" s="169" t="s">
        <v>4</v>
      </c>
      <c r="O352" s="159" t="s">
        <v>5</v>
      </c>
      <c r="P352" s="157" t="s">
        <v>6</v>
      </c>
      <c r="Q352" s="157" t="s">
        <v>7</v>
      </c>
      <c r="R352" s="159" t="s">
        <v>8</v>
      </c>
      <c r="S352" s="89"/>
    </row>
    <row r="353" spans="1:19" ht="15.75" x14ac:dyDescent="0.25">
      <c r="A353" s="158"/>
      <c r="B353" s="39" t="s">
        <v>70</v>
      </c>
      <c r="C353" s="39" t="s">
        <v>71</v>
      </c>
      <c r="D353" s="39" t="s">
        <v>72</v>
      </c>
      <c r="E353" s="39" t="s">
        <v>73</v>
      </c>
      <c r="F353" s="39" t="s">
        <v>74</v>
      </c>
      <c r="G353" s="39" t="s">
        <v>75</v>
      </c>
      <c r="H353" s="39" t="s">
        <v>76</v>
      </c>
      <c r="I353" s="39" t="s">
        <v>77</v>
      </c>
      <c r="J353" s="39" t="s">
        <v>78</v>
      </c>
      <c r="K353" s="168"/>
      <c r="L353" s="158"/>
      <c r="M353" s="158"/>
      <c r="N353" s="158"/>
      <c r="O353" s="158"/>
      <c r="P353" s="158"/>
      <c r="Q353" s="158"/>
      <c r="R353" s="158"/>
      <c r="S353" s="89"/>
    </row>
    <row r="354" spans="1:19" ht="15.75" x14ac:dyDescent="0.25">
      <c r="A354" s="39">
        <v>2301</v>
      </c>
      <c r="B354" s="40">
        <v>34</v>
      </c>
      <c r="C354" s="40"/>
      <c r="D354" s="40"/>
      <c r="E354" s="40"/>
      <c r="F354" s="146"/>
      <c r="G354" s="146"/>
      <c r="H354" s="146"/>
      <c r="I354" s="146"/>
      <c r="J354" s="146"/>
      <c r="K354" s="62"/>
      <c r="L354" s="106"/>
      <c r="M354" s="107"/>
      <c r="N354" s="108"/>
      <c r="O354" s="115"/>
      <c r="P354" s="41">
        <f>B354</f>
        <v>34</v>
      </c>
      <c r="Q354" s="116"/>
      <c r="R354" s="115"/>
      <c r="S354" s="89"/>
    </row>
    <row r="355" spans="1:19" ht="15.75" x14ac:dyDescent="0.25">
      <c r="A355" s="39">
        <v>2302</v>
      </c>
      <c r="B355" s="40"/>
      <c r="C355" s="40">
        <v>32</v>
      </c>
      <c r="D355" s="40"/>
      <c r="E355" s="40"/>
      <c r="F355" s="146"/>
      <c r="G355" s="146"/>
      <c r="H355" s="146"/>
      <c r="I355" s="146"/>
      <c r="J355" s="146"/>
      <c r="K355" s="62"/>
      <c r="L355" s="109"/>
      <c r="M355" s="46"/>
      <c r="N355" s="110"/>
      <c r="O355" s="42">
        <f>IF(C355=0,"",C355/B354)</f>
        <v>0.94117647058823528</v>
      </c>
      <c r="P355" s="43">
        <v>32</v>
      </c>
      <c r="Q355" s="117">
        <f t="shared" ref="Q355:Q357" si="30">IF(P355=0,"",P355/P354)</f>
        <v>0.94117647058823528</v>
      </c>
      <c r="R355" s="117">
        <f t="shared" ref="R355:R357" si="31">IF(P355=0,"",100%-Q355)</f>
        <v>5.8823529411764719E-2</v>
      </c>
      <c r="S355" s="89"/>
    </row>
    <row r="356" spans="1:19" ht="15.75" x14ac:dyDescent="0.25">
      <c r="A356" s="39">
        <v>2401</v>
      </c>
      <c r="B356" s="40"/>
      <c r="C356" s="40"/>
      <c r="D356" s="40">
        <v>32</v>
      </c>
      <c r="E356" s="40"/>
      <c r="F356" s="146"/>
      <c r="G356" s="146"/>
      <c r="H356" s="146"/>
      <c r="I356" s="146"/>
      <c r="J356" s="146"/>
      <c r="K356" s="62"/>
      <c r="L356" s="109"/>
      <c r="M356" s="46"/>
      <c r="N356" s="110"/>
      <c r="O356" s="42">
        <f>IF(D356=0,"",D356/C355)</f>
        <v>1</v>
      </c>
      <c r="P356" s="43">
        <v>32</v>
      </c>
      <c r="Q356" s="117">
        <f t="shared" si="30"/>
        <v>1</v>
      </c>
      <c r="R356" s="117">
        <f t="shared" si="31"/>
        <v>0</v>
      </c>
      <c r="S356" s="92">
        <f>P356/P354</f>
        <v>0.94117647058823528</v>
      </c>
    </row>
    <row r="357" spans="1:19" ht="15.75" x14ac:dyDescent="0.25">
      <c r="A357" s="39">
        <v>2402</v>
      </c>
      <c r="B357" s="40"/>
      <c r="C357" s="40"/>
      <c r="D357" s="40"/>
      <c r="E357" s="40">
        <v>32</v>
      </c>
      <c r="F357" s="146"/>
      <c r="G357" s="146"/>
      <c r="H357" s="146"/>
      <c r="I357" s="146"/>
      <c r="J357" s="146"/>
      <c r="K357" s="62"/>
      <c r="L357" s="109"/>
      <c r="M357" s="46"/>
      <c r="N357" s="110"/>
      <c r="O357" s="42">
        <f>IF(E357=0,"",E357/D356)</f>
        <v>1</v>
      </c>
      <c r="P357" s="43">
        <v>32</v>
      </c>
      <c r="Q357" s="117">
        <f t="shared" si="30"/>
        <v>1</v>
      </c>
      <c r="R357" s="117">
        <f t="shared" si="31"/>
        <v>0</v>
      </c>
      <c r="S357" s="89"/>
    </row>
    <row r="358" spans="1:19" ht="15.75" x14ac:dyDescent="0.25">
      <c r="A358" s="39">
        <v>2501</v>
      </c>
      <c r="B358" s="40"/>
      <c r="C358" s="40"/>
      <c r="D358" s="40"/>
      <c r="E358" s="40">
        <v>3</v>
      </c>
      <c r="F358" s="146"/>
      <c r="G358" s="146"/>
      <c r="H358" s="146"/>
      <c r="I358" s="146"/>
      <c r="J358" s="146"/>
      <c r="K358" s="62"/>
      <c r="L358" s="109"/>
      <c r="M358" s="46"/>
      <c r="N358" s="46"/>
      <c r="O358" s="119"/>
      <c r="P358" s="43">
        <v>3</v>
      </c>
      <c r="Q358" s="120"/>
      <c r="R358" s="119"/>
      <c r="S358" s="89"/>
    </row>
    <row r="359" spans="1:19" ht="15.75" x14ac:dyDescent="0.25">
      <c r="A359" s="39">
        <v>2502</v>
      </c>
      <c r="B359" s="40"/>
      <c r="C359" s="40"/>
      <c r="D359" s="40"/>
      <c r="E359" s="40"/>
      <c r="F359" s="146"/>
      <c r="G359" s="146"/>
      <c r="H359" s="146"/>
      <c r="I359" s="146"/>
      <c r="J359" s="146"/>
      <c r="K359" s="62"/>
      <c r="L359" s="109"/>
      <c r="M359" s="46"/>
      <c r="N359" s="46"/>
      <c r="O359" s="119"/>
      <c r="P359" s="43"/>
      <c r="Q359" s="120"/>
      <c r="R359" s="119"/>
      <c r="S359" s="89"/>
    </row>
    <row r="360" spans="1:19" ht="15.75" x14ac:dyDescent="0.25">
      <c r="A360" s="39">
        <v>2601</v>
      </c>
      <c r="B360" s="40"/>
      <c r="C360" s="40"/>
      <c r="D360" s="40"/>
      <c r="E360" s="40"/>
      <c r="F360" s="146"/>
      <c r="G360" s="146"/>
      <c r="H360" s="146"/>
      <c r="I360" s="146"/>
      <c r="J360" s="146"/>
      <c r="K360" s="62"/>
      <c r="L360" s="109"/>
      <c r="M360" s="46"/>
      <c r="N360" s="46"/>
      <c r="O360" s="119"/>
      <c r="P360" s="43"/>
      <c r="Q360" s="120"/>
      <c r="R360" s="119"/>
      <c r="S360" s="89"/>
    </row>
    <row r="361" spans="1:19" ht="15.75" x14ac:dyDescent="0.25">
      <c r="A361" s="39">
        <v>2602</v>
      </c>
      <c r="B361" s="40"/>
      <c r="C361" s="40"/>
      <c r="D361" s="40"/>
      <c r="E361" s="40"/>
      <c r="F361" s="146"/>
      <c r="G361" s="146"/>
      <c r="H361" s="146"/>
      <c r="I361" s="146"/>
      <c r="J361" s="146"/>
      <c r="K361" s="62"/>
      <c r="L361" s="109"/>
      <c r="M361" s="46"/>
      <c r="N361" s="46"/>
      <c r="O361" s="119"/>
      <c r="P361" s="43"/>
      <c r="Q361" s="120"/>
      <c r="R361" s="119"/>
      <c r="S361" s="89"/>
    </row>
    <row r="362" spans="1:19" ht="15.75" x14ac:dyDescent="0.25">
      <c r="A362" s="39">
        <v>2701</v>
      </c>
      <c r="B362" s="40"/>
      <c r="C362" s="40"/>
      <c r="D362" s="40"/>
      <c r="E362" s="40"/>
      <c r="F362" s="146"/>
      <c r="G362" s="146"/>
      <c r="H362" s="146"/>
      <c r="I362" s="146"/>
      <c r="J362" s="146"/>
      <c r="K362" s="62"/>
      <c r="L362" s="109"/>
      <c r="M362" s="46"/>
      <c r="N362" s="46"/>
      <c r="O362" s="119"/>
      <c r="P362" s="43"/>
      <c r="Q362" s="120"/>
      <c r="R362" s="119"/>
      <c r="S362" s="89"/>
    </row>
    <row r="363" spans="1:19" ht="15.75" x14ac:dyDescent="0.25">
      <c r="A363" s="39">
        <v>2702</v>
      </c>
      <c r="B363" s="40"/>
      <c r="C363" s="40"/>
      <c r="D363" s="40"/>
      <c r="E363" s="40"/>
      <c r="F363" s="146"/>
      <c r="G363" s="146"/>
      <c r="H363" s="146"/>
      <c r="I363" s="146"/>
      <c r="J363" s="146"/>
      <c r="K363" s="62"/>
      <c r="L363" s="109"/>
      <c r="M363" s="46"/>
      <c r="N363" s="46"/>
      <c r="O363" s="119"/>
      <c r="P363" s="43"/>
      <c r="Q363" s="120"/>
      <c r="R363" s="119"/>
      <c r="S363" s="89"/>
    </row>
    <row r="364" spans="1:19" ht="15.75" x14ac:dyDescent="0.25">
      <c r="A364" s="39">
        <v>2801</v>
      </c>
      <c r="B364" s="40"/>
      <c r="C364" s="40"/>
      <c r="D364" s="40"/>
      <c r="E364" s="40"/>
      <c r="F364" s="146"/>
      <c r="G364" s="146"/>
      <c r="H364" s="146"/>
      <c r="I364" s="146"/>
      <c r="J364" s="146"/>
      <c r="K364" s="62"/>
      <c r="L364" s="109"/>
      <c r="M364" s="46"/>
      <c r="N364" s="46"/>
      <c r="O364" s="119"/>
      <c r="P364" s="47"/>
      <c r="Q364" s="120"/>
      <c r="R364" s="119"/>
      <c r="S364" s="89"/>
    </row>
    <row r="365" spans="1:19" ht="15.75" x14ac:dyDescent="0.25">
      <c r="A365" s="39">
        <v>2802</v>
      </c>
      <c r="B365" s="40"/>
      <c r="C365" s="40"/>
      <c r="D365" s="40"/>
      <c r="E365" s="40"/>
      <c r="F365" s="146"/>
      <c r="G365" s="146"/>
      <c r="H365" s="146"/>
      <c r="I365" s="146"/>
      <c r="J365" s="146"/>
      <c r="K365" s="62"/>
      <c r="L365" s="109"/>
      <c r="M365" s="46"/>
      <c r="N365" s="46"/>
      <c r="O365" s="119"/>
      <c r="P365" s="47"/>
      <c r="Q365" s="120"/>
      <c r="R365" s="119"/>
      <c r="S365" s="89"/>
    </row>
    <row r="366" spans="1:19" ht="15.75" x14ac:dyDescent="0.25">
      <c r="A366" s="39">
        <v>2901</v>
      </c>
      <c r="B366" s="40"/>
      <c r="C366" s="40"/>
      <c r="D366" s="40"/>
      <c r="E366" s="40"/>
      <c r="F366" s="146"/>
      <c r="G366" s="146"/>
      <c r="H366" s="146"/>
      <c r="I366" s="146"/>
      <c r="J366" s="146"/>
      <c r="K366" s="62"/>
      <c r="L366" s="109"/>
      <c r="M366" s="46"/>
      <c r="N366" s="111"/>
      <c r="O366" s="46"/>
      <c r="P366" s="111"/>
      <c r="Q366" s="121"/>
      <c r="R366" s="119"/>
      <c r="S366" s="89"/>
    </row>
    <row r="367" spans="1:19" ht="15.75" x14ac:dyDescent="0.25">
      <c r="A367" s="39">
        <v>2902</v>
      </c>
      <c r="B367" s="40"/>
      <c r="C367" s="40"/>
      <c r="D367" s="40"/>
      <c r="E367" s="40"/>
      <c r="F367" s="146"/>
      <c r="G367" s="146"/>
      <c r="H367" s="146"/>
      <c r="I367" s="146"/>
      <c r="J367" s="146"/>
      <c r="K367" s="62"/>
      <c r="L367" s="109"/>
      <c r="M367" s="46"/>
      <c r="N367" s="111"/>
      <c r="O367" s="122" t="s">
        <v>53</v>
      </c>
      <c r="P367" s="123"/>
      <c r="Q367" s="124" t="str">
        <f>IF(SUM(K356:K367)=0,"",SUM(K356:K367))</f>
        <v/>
      </c>
      <c r="R367" s="125" t="s">
        <v>10</v>
      </c>
      <c r="S367" s="89"/>
    </row>
    <row r="368" spans="1:19" ht="15.75" x14ac:dyDescent="0.25">
      <c r="A368" s="39">
        <v>3001</v>
      </c>
      <c r="B368" s="40"/>
      <c r="C368" s="40"/>
      <c r="D368" s="40"/>
      <c r="E368" s="40"/>
      <c r="F368" s="146"/>
      <c r="G368" s="146"/>
      <c r="H368" s="146"/>
      <c r="I368" s="146"/>
      <c r="J368" s="146"/>
      <c r="K368" s="62"/>
      <c r="L368" s="109"/>
      <c r="M368" s="46"/>
      <c r="N368" s="111"/>
      <c r="O368" s="126" t="s">
        <v>54</v>
      </c>
      <c r="P368" s="53" t="str">
        <f>IF(P367/B354=0,"",P367/B354)</f>
        <v/>
      </c>
      <c r="Q368" s="127" t="e">
        <f>IF(P367/Q367=0,"",P367/Q367)</f>
        <v>#VALUE!</v>
      </c>
      <c r="R368" s="128" t="s">
        <v>55</v>
      </c>
      <c r="S368" s="89"/>
    </row>
    <row r="369" spans="1:19" ht="15.75" x14ac:dyDescent="0.25">
      <c r="A369" s="39">
        <v>3002</v>
      </c>
      <c r="B369" s="40"/>
      <c r="C369" s="40"/>
      <c r="D369" s="40"/>
      <c r="E369" s="40"/>
      <c r="F369" s="146"/>
      <c r="G369" s="146"/>
      <c r="H369" s="146"/>
      <c r="I369" s="146"/>
      <c r="J369" s="146"/>
      <c r="K369" s="62"/>
      <c r="L369" s="112"/>
      <c r="M369" s="113"/>
      <c r="N369" s="114"/>
      <c r="O369" s="83"/>
      <c r="P369" s="129"/>
      <c r="Q369" s="129"/>
      <c r="R369" s="130"/>
      <c r="S369" s="89"/>
    </row>
    <row r="370" spans="1:19" ht="18" customHeight="1" x14ac:dyDescent="0.25">
      <c r="A370" s="24"/>
      <c r="B370" s="160" t="s">
        <v>79</v>
      </c>
      <c r="C370" s="160"/>
      <c r="D370" s="160"/>
      <c r="E370" s="160"/>
      <c r="F370" s="160"/>
      <c r="G370" s="160"/>
      <c r="H370" s="160"/>
      <c r="I370" s="160"/>
      <c r="J370" s="160"/>
      <c r="K370" s="59">
        <f>SUM(K354:K366)</f>
        <v>0</v>
      </c>
      <c r="L370" s="60" t="str">
        <f>IF(K362=0,"",K362/B354)</f>
        <v/>
      </c>
      <c r="M370" s="60" t="str">
        <f>IF(K370=0,"",K370/B354)</f>
        <v/>
      </c>
      <c r="N370" s="60" t="str">
        <f>IF(K362=0,"",M370-L370)</f>
        <v/>
      </c>
      <c r="O370" s="2"/>
      <c r="P370" s="1"/>
      <c r="Q370" s="27"/>
      <c r="R370" s="2"/>
      <c r="S370" s="89"/>
    </row>
    <row r="371" spans="1:19" ht="12.75" customHeight="1" x14ac:dyDescent="0.2">
      <c r="L371" s="2"/>
      <c r="M371" s="2"/>
      <c r="O371" s="2"/>
    </row>
    <row r="372" spans="1:19" ht="12.75" customHeight="1" x14ac:dyDescent="0.2">
      <c r="L372" s="2"/>
      <c r="M372" s="2"/>
      <c r="O372" s="2"/>
    </row>
    <row r="373" spans="1:19" ht="26.25" x14ac:dyDescent="0.4">
      <c r="A373" s="93"/>
      <c r="B373" s="161" t="s">
        <v>68</v>
      </c>
      <c r="C373" s="162"/>
      <c r="D373" s="162"/>
      <c r="E373" s="162"/>
      <c r="F373" s="162"/>
      <c r="G373" s="162"/>
      <c r="H373" s="162"/>
      <c r="I373" s="162"/>
      <c r="J373" s="162"/>
      <c r="K373" s="103" t="s">
        <v>110</v>
      </c>
      <c r="L373" s="2"/>
      <c r="M373" s="2"/>
      <c r="N373" s="1"/>
      <c r="O373" s="2"/>
      <c r="P373" s="1"/>
      <c r="Q373" s="1"/>
      <c r="R373" s="1"/>
      <c r="S373" s="93"/>
    </row>
    <row r="374" spans="1:19" ht="20.25" x14ac:dyDescent="0.2">
      <c r="A374" s="163" t="s">
        <v>9</v>
      </c>
      <c r="B374" s="164" t="s">
        <v>69</v>
      </c>
      <c r="C374" s="165"/>
      <c r="D374" s="165"/>
      <c r="E374" s="165"/>
      <c r="F374" s="165"/>
      <c r="G374" s="165"/>
      <c r="H374" s="165"/>
      <c r="I374" s="165"/>
      <c r="J374" s="166"/>
      <c r="K374" s="167" t="s">
        <v>10</v>
      </c>
      <c r="L374" s="159" t="s">
        <v>2</v>
      </c>
      <c r="M374" s="159" t="s">
        <v>3</v>
      </c>
      <c r="N374" s="169" t="s">
        <v>4</v>
      </c>
      <c r="O374" s="159" t="s">
        <v>5</v>
      </c>
      <c r="P374" s="157" t="s">
        <v>6</v>
      </c>
      <c r="Q374" s="157" t="s">
        <v>7</v>
      </c>
      <c r="R374" s="159" t="s">
        <v>8</v>
      </c>
      <c r="S374" s="93"/>
    </row>
    <row r="375" spans="1:19" ht="15.75" x14ac:dyDescent="0.25">
      <c r="A375" s="158"/>
      <c r="B375" s="39" t="s">
        <v>70</v>
      </c>
      <c r="C375" s="39" t="s">
        <v>71</v>
      </c>
      <c r="D375" s="39" t="s">
        <v>72</v>
      </c>
      <c r="E375" s="39" t="s">
        <v>73</v>
      </c>
      <c r="F375" s="39" t="s">
        <v>74</v>
      </c>
      <c r="G375" s="39" t="s">
        <v>75</v>
      </c>
      <c r="H375" s="39" t="s">
        <v>76</v>
      </c>
      <c r="I375" s="39" t="s">
        <v>77</v>
      </c>
      <c r="J375" s="39" t="s">
        <v>78</v>
      </c>
      <c r="K375" s="168"/>
      <c r="L375" s="158"/>
      <c r="M375" s="158"/>
      <c r="N375" s="158"/>
      <c r="O375" s="158"/>
      <c r="P375" s="158"/>
      <c r="Q375" s="158"/>
      <c r="R375" s="158"/>
      <c r="S375" s="93"/>
    </row>
    <row r="376" spans="1:19" ht="15.75" x14ac:dyDescent="0.25">
      <c r="A376" s="39">
        <v>2302</v>
      </c>
      <c r="B376" s="40">
        <v>37</v>
      </c>
      <c r="C376" s="40"/>
      <c r="D376" s="40"/>
      <c r="E376" s="40"/>
      <c r="F376" s="146"/>
      <c r="G376" s="146"/>
      <c r="H376" s="146"/>
      <c r="I376" s="146"/>
      <c r="J376" s="146"/>
      <c r="K376" s="62"/>
      <c r="L376" s="106"/>
      <c r="M376" s="107"/>
      <c r="N376" s="108"/>
      <c r="O376" s="115"/>
      <c r="P376" s="41">
        <f>B376</f>
        <v>37</v>
      </c>
      <c r="Q376" s="116"/>
      <c r="R376" s="115"/>
      <c r="S376" s="93"/>
    </row>
    <row r="377" spans="1:19" ht="15.75" x14ac:dyDescent="0.25">
      <c r="A377" s="39">
        <v>2401</v>
      </c>
      <c r="B377" s="40"/>
      <c r="C377" s="40">
        <v>36</v>
      </c>
      <c r="D377" s="40"/>
      <c r="E377" s="40"/>
      <c r="F377" s="146"/>
      <c r="G377" s="146"/>
      <c r="H377" s="146"/>
      <c r="I377" s="146"/>
      <c r="J377" s="146"/>
      <c r="K377" s="62"/>
      <c r="L377" s="109"/>
      <c r="M377" s="46"/>
      <c r="N377" s="110"/>
      <c r="O377" s="42">
        <f>IF(C377=0,"",C377/B376)</f>
        <v>0.97297297297297303</v>
      </c>
      <c r="P377" s="43">
        <v>36</v>
      </c>
      <c r="Q377" s="117">
        <f t="shared" ref="Q377:Q379" si="32">IF(P377=0,"",P377/P376)</f>
        <v>0.97297297297297303</v>
      </c>
      <c r="R377" s="117">
        <f t="shared" ref="R377:R379" si="33">IF(P377=0,"",100%-Q377)</f>
        <v>2.7027027027026973E-2</v>
      </c>
      <c r="S377" s="93"/>
    </row>
    <row r="378" spans="1:19" ht="15.75" x14ac:dyDescent="0.25">
      <c r="A378" s="39">
        <v>2402</v>
      </c>
      <c r="B378" s="40"/>
      <c r="C378" s="40"/>
      <c r="D378" s="40">
        <v>35</v>
      </c>
      <c r="E378" s="40"/>
      <c r="F378" s="146"/>
      <c r="G378" s="146"/>
      <c r="H378" s="146"/>
      <c r="I378" s="146"/>
      <c r="J378" s="146"/>
      <c r="K378" s="62"/>
      <c r="L378" s="109"/>
      <c r="M378" s="46"/>
      <c r="N378" s="110"/>
      <c r="O378" s="42">
        <f>IF(D378=0,"",D378/C377)</f>
        <v>0.97222222222222221</v>
      </c>
      <c r="P378" s="43">
        <v>36</v>
      </c>
      <c r="Q378" s="117">
        <f t="shared" si="32"/>
        <v>1</v>
      </c>
      <c r="R378" s="117">
        <f t="shared" si="33"/>
        <v>0</v>
      </c>
      <c r="S378" s="92">
        <f>P378/P376</f>
        <v>0.97297297297297303</v>
      </c>
    </row>
    <row r="379" spans="1:19" ht="15.75" x14ac:dyDescent="0.25">
      <c r="A379" s="39">
        <v>2501</v>
      </c>
      <c r="B379" s="40"/>
      <c r="C379" s="40"/>
      <c r="D379" s="40"/>
      <c r="E379" s="40">
        <v>28</v>
      </c>
      <c r="F379" s="146"/>
      <c r="G379" s="146"/>
      <c r="H379" s="146"/>
      <c r="I379" s="146"/>
      <c r="J379" s="146"/>
      <c r="K379" s="62"/>
      <c r="L379" s="109"/>
      <c r="M379" s="46"/>
      <c r="N379" s="110"/>
      <c r="O379" s="42">
        <f>IF(E379=0,"",E379/D378)</f>
        <v>0.8</v>
      </c>
      <c r="P379" s="43">
        <v>36</v>
      </c>
      <c r="Q379" s="117">
        <f t="shared" si="32"/>
        <v>1</v>
      </c>
      <c r="R379" s="117">
        <f t="shared" si="33"/>
        <v>0</v>
      </c>
      <c r="S379" s="93"/>
    </row>
    <row r="380" spans="1:19" ht="15.75" x14ac:dyDescent="0.25">
      <c r="A380" s="39">
        <v>2502</v>
      </c>
      <c r="B380" s="40"/>
      <c r="C380" s="40"/>
      <c r="D380" s="40"/>
      <c r="E380" s="40">
        <v>15</v>
      </c>
      <c r="F380" s="146"/>
      <c r="G380" s="146"/>
      <c r="H380" s="146"/>
      <c r="I380" s="146"/>
      <c r="J380" s="146"/>
      <c r="K380" s="62"/>
      <c r="L380" s="109"/>
      <c r="M380" s="46"/>
      <c r="N380" s="46"/>
      <c r="O380" s="119"/>
      <c r="P380" s="43">
        <v>15</v>
      </c>
      <c r="Q380" s="120"/>
      <c r="R380" s="119"/>
      <c r="S380" s="93"/>
    </row>
    <row r="381" spans="1:19" ht="15.75" x14ac:dyDescent="0.25">
      <c r="A381" s="39">
        <v>2601</v>
      </c>
      <c r="B381" s="40"/>
      <c r="C381" s="40"/>
      <c r="D381" s="40"/>
      <c r="E381" s="40"/>
      <c r="F381" s="146"/>
      <c r="G381" s="146"/>
      <c r="H381" s="146"/>
      <c r="I381" s="146"/>
      <c r="J381" s="146"/>
      <c r="K381" s="62"/>
      <c r="L381" s="109"/>
      <c r="M381" s="46"/>
      <c r="N381" s="46"/>
      <c r="O381" s="119"/>
      <c r="P381" s="43"/>
      <c r="Q381" s="120"/>
      <c r="R381" s="119"/>
      <c r="S381" s="93"/>
    </row>
    <row r="382" spans="1:19" ht="15.75" x14ac:dyDescent="0.25">
      <c r="A382" s="39">
        <v>2602</v>
      </c>
      <c r="B382" s="40"/>
      <c r="C382" s="40"/>
      <c r="D382" s="40"/>
      <c r="E382" s="40"/>
      <c r="F382" s="146"/>
      <c r="G382" s="146"/>
      <c r="H382" s="146"/>
      <c r="I382" s="146"/>
      <c r="J382" s="146"/>
      <c r="K382" s="62"/>
      <c r="L382" s="109"/>
      <c r="M382" s="46"/>
      <c r="N382" s="46"/>
      <c r="O382" s="119"/>
      <c r="P382" s="43"/>
      <c r="Q382" s="120"/>
      <c r="R382" s="119"/>
      <c r="S382" s="93"/>
    </row>
    <row r="383" spans="1:19" ht="15.75" x14ac:dyDescent="0.25">
      <c r="A383" s="39">
        <v>2701</v>
      </c>
      <c r="B383" s="40"/>
      <c r="C383" s="40"/>
      <c r="D383" s="40"/>
      <c r="E383" s="40"/>
      <c r="F383" s="146"/>
      <c r="G383" s="146"/>
      <c r="H383" s="146"/>
      <c r="I383" s="146"/>
      <c r="J383" s="146"/>
      <c r="K383" s="62"/>
      <c r="L383" s="109"/>
      <c r="M383" s="46"/>
      <c r="N383" s="46"/>
      <c r="O383" s="119"/>
      <c r="P383" s="43"/>
      <c r="Q383" s="120"/>
      <c r="R383" s="119"/>
      <c r="S383" s="93"/>
    </row>
    <row r="384" spans="1:19" ht="15.75" x14ac:dyDescent="0.25">
      <c r="A384" s="39">
        <v>2702</v>
      </c>
      <c r="B384" s="40"/>
      <c r="C384" s="40"/>
      <c r="D384" s="40"/>
      <c r="E384" s="40"/>
      <c r="F384" s="146"/>
      <c r="G384" s="146"/>
      <c r="H384" s="146"/>
      <c r="I384" s="146"/>
      <c r="J384" s="146"/>
      <c r="K384" s="62"/>
      <c r="L384" s="109"/>
      <c r="M384" s="46"/>
      <c r="N384" s="46"/>
      <c r="O384" s="119"/>
      <c r="P384" s="43"/>
      <c r="Q384" s="120"/>
      <c r="R384" s="119"/>
      <c r="S384" s="93"/>
    </row>
    <row r="385" spans="1:19" ht="15.75" x14ac:dyDescent="0.25">
      <c r="A385" s="39">
        <v>2801</v>
      </c>
      <c r="B385" s="40"/>
      <c r="C385" s="40"/>
      <c r="D385" s="40"/>
      <c r="E385" s="40"/>
      <c r="F385" s="146"/>
      <c r="G385" s="146"/>
      <c r="H385" s="146"/>
      <c r="I385" s="146"/>
      <c r="J385" s="146"/>
      <c r="K385" s="62"/>
      <c r="L385" s="109"/>
      <c r="M385" s="46"/>
      <c r="N385" s="46"/>
      <c r="O385" s="119"/>
      <c r="P385" s="43"/>
      <c r="Q385" s="120"/>
      <c r="R385" s="119"/>
      <c r="S385" s="93"/>
    </row>
    <row r="386" spans="1:19" ht="15.75" x14ac:dyDescent="0.25">
      <c r="A386" s="39">
        <v>2802</v>
      </c>
      <c r="B386" s="40"/>
      <c r="C386" s="40"/>
      <c r="D386" s="40"/>
      <c r="E386" s="40"/>
      <c r="F386" s="146"/>
      <c r="G386" s="146"/>
      <c r="H386" s="146"/>
      <c r="I386" s="146"/>
      <c r="J386" s="146"/>
      <c r="K386" s="62"/>
      <c r="L386" s="109"/>
      <c r="M386" s="46"/>
      <c r="N386" s="46"/>
      <c r="O386" s="119"/>
      <c r="P386" s="47"/>
      <c r="Q386" s="120"/>
      <c r="R386" s="119"/>
      <c r="S386" s="93"/>
    </row>
    <row r="387" spans="1:19" ht="15.75" x14ac:dyDescent="0.25">
      <c r="A387" s="39">
        <v>2901</v>
      </c>
      <c r="B387" s="40"/>
      <c r="C387" s="40"/>
      <c r="D387" s="40"/>
      <c r="E387" s="40"/>
      <c r="F387" s="146"/>
      <c r="G387" s="146"/>
      <c r="H387" s="146"/>
      <c r="I387" s="146"/>
      <c r="J387" s="146"/>
      <c r="K387" s="62"/>
      <c r="L387" s="109"/>
      <c r="M387" s="46"/>
      <c r="N387" s="46"/>
      <c r="O387" s="119"/>
      <c r="P387" s="47"/>
      <c r="Q387" s="120"/>
      <c r="R387" s="119"/>
      <c r="S387" s="93"/>
    </row>
    <row r="388" spans="1:19" ht="15.75" x14ac:dyDescent="0.25">
      <c r="A388" s="39">
        <v>2902</v>
      </c>
      <c r="B388" s="40"/>
      <c r="C388" s="40"/>
      <c r="D388" s="40"/>
      <c r="E388" s="40"/>
      <c r="F388" s="146"/>
      <c r="G388" s="146"/>
      <c r="H388" s="146"/>
      <c r="I388" s="146"/>
      <c r="J388" s="146"/>
      <c r="K388" s="62"/>
      <c r="L388" s="109"/>
      <c r="M388" s="46"/>
      <c r="N388" s="46"/>
      <c r="O388" s="46"/>
      <c r="P388" s="111"/>
      <c r="Q388" s="121"/>
      <c r="R388" s="119"/>
      <c r="S388" s="93"/>
    </row>
    <row r="389" spans="1:19" ht="15.75" x14ac:dyDescent="0.25">
      <c r="A389" s="39">
        <v>3001</v>
      </c>
      <c r="B389" s="40"/>
      <c r="C389" s="40"/>
      <c r="D389" s="40"/>
      <c r="E389" s="40"/>
      <c r="F389" s="146"/>
      <c r="G389" s="146"/>
      <c r="H389" s="146"/>
      <c r="I389" s="146"/>
      <c r="J389" s="146"/>
      <c r="K389" s="62"/>
      <c r="L389" s="109"/>
      <c r="M389" s="46"/>
      <c r="N389" s="111"/>
      <c r="O389" s="122" t="s">
        <v>53</v>
      </c>
      <c r="P389" s="123"/>
      <c r="Q389" s="124" t="str">
        <f>IF(SUM(K378:K389)=0,"",SUM(K378:K389))</f>
        <v/>
      </c>
      <c r="R389" s="125" t="s">
        <v>10</v>
      </c>
      <c r="S389" s="93"/>
    </row>
    <row r="390" spans="1:19" ht="15.75" x14ac:dyDescent="0.25">
      <c r="A390" s="39">
        <v>3002</v>
      </c>
      <c r="B390" s="40"/>
      <c r="C390" s="40"/>
      <c r="D390" s="40"/>
      <c r="E390" s="40"/>
      <c r="F390" s="146"/>
      <c r="G390" s="146"/>
      <c r="H390" s="146"/>
      <c r="I390" s="146"/>
      <c r="J390" s="146"/>
      <c r="K390" s="62"/>
      <c r="L390" s="109"/>
      <c r="M390" s="46"/>
      <c r="N390" s="111"/>
      <c r="O390" s="126" t="s">
        <v>54</v>
      </c>
      <c r="P390" s="53" t="str">
        <f>IF(P389/B376=0,"",P389/B376)</f>
        <v/>
      </c>
      <c r="Q390" s="127" t="e">
        <f>IF(P389/Q389=0,"",P389/Q389)</f>
        <v>#VALUE!</v>
      </c>
      <c r="R390" s="128" t="s">
        <v>55</v>
      </c>
      <c r="S390" s="93"/>
    </row>
    <row r="391" spans="1:19" ht="15.75" x14ac:dyDescent="0.25">
      <c r="A391" s="39">
        <v>3101</v>
      </c>
      <c r="B391" s="40"/>
      <c r="C391" s="40"/>
      <c r="D391" s="40"/>
      <c r="E391" s="40"/>
      <c r="F391" s="146"/>
      <c r="G391" s="146"/>
      <c r="H391" s="146"/>
      <c r="I391" s="146"/>
      <c r="J391" s="146"/>
      <c r="K391" s="62"/>
      <c r="L391" s="112"/>
      <c r="M391" s="113"/>
      <c r="N391" s="114"/>
      <c r="O391" s="83"/>
      <c r="P391" s="129"/>
      <c r="Q391" s="129"/>
      <c r="R391" s="130"/>
      <c r="S391" s="93"/>
    </row>
    <row r="392" spans="1:19" ht="18" customHeight="1" x14ac:dyDescent="0.25">
      <c r="A392" s="24"/>
      <c r="B392" s="160" t="s">
        <v>79</v>
      </c>
      <c r="C392" s="160"/>
      <c r="D392" s="160"/>
      <c r="E392" s="160"/>
      <c r="F392" s="160"/>
      <c r="G392" s="160"/>
      <c r="H392" s="160"/>
      <c r="I392" s="160"/>
      <c r="J392" s="160"/>
      <c r="K392" s="59">
        <f>SUM(K376:K388)</f>
        <v>0</v>
      </c>
      <c r="L392" s="60" t="str">
        <f>IF(K384=0,"",K384/B376)</f>
        <v/>
      </c>
      <c r="M392" s="60" t="str">
        <f>IF(K392=0,"",K392/B376)</f>
        <v/>
      </c>
      <c r="N392" s="60" t="str">
        <f>IF(K384=0,"",M392-L392)</f>
        <v/>
      </c>
      <c r="O392" s="2"/>
      <c r="P392" s="1"/>
      <c r="Q392" s="27"/>
      <c r="R392" s="2"/>
      <c r="S392" s="93"/>
    </row>
    <row r="393" spans="1:19" ht="12.75" customHeight="1" x14ac:dyDescent="0.2">
      <c r="L393" s="2"/>
      <c r="M393" s="2"/>
      <c r="O393" s="2"/>
    </row>
    <row r="394" spans="1:19" ht="12.75" customHeight="1" x14ac:dyDescent="0.2">
      <c r="L394" s="2"/>
      <c r="M394" s="2"/>
      <c r="O394" s="2"/>
    </row>
    <row r="395" spans="1:19" ht="26.25" x14ac:dyDescent="0.4">
      <c r="A395" s="94"/>
      <c r="B395" s="161" t="s">
        <v>68</v>
      </c>
      <c r="C395" s="162"/>
      <c r="D395" s="162"/>
      <c r="E395" s="162"/>
      <c r="F395" s="162"/>
      <c r="G395" s="162"/>
      <c r="H395" s="162"/>
      <c r="I395" s="162"/>
      <c r="J395" s="162"/>
      <c r="K395" s="103" t="s">
        <v>115</v>
      </c>
      <c r="L395" s="2"/>
      <c r="M395" s="2"/>
      <c r="N395" s="1"/>
      <c r="O395" s="2"/>
      <c r="P395" s="1"/>
      <c r="Q395" s="1"/>
      <c r="R395" s="1"/>
      <c r="S395" s="94"/>
    </row>
    <row r="396" spans="1:19" ht="20.25" x14ac:dyDescent="0.2">
      <c r="A396" s="163" t="s">
        <v>9</v>
      </c>
      <c r="B396" s="164" t="s">
        <v>69</v>
      </c>
      <c r="C396" s="165"/>
      <c r="D396" s="165"/>
      <c r="E396" s="165"/>
      <c r="F396" s="165"/>
      <c r="G396" s="165"/>
      <c r="H396" s="165"/>
      <c r="I396" s="165"/>
      <c r="J396" s="166"/>
      <c r="K396" s="167" t="s">
        <v>10</v>
      </c>
      <c r="L396" s="159" t="s">
        <v>2</v>
      </c>
      <c r="M396" s="159" t="s">
        <v>3</v>
      </c>
      <c r="N396" s="169" t="s">
        <v>4</v>
      </c>
      <c r="O396" s="159" t="s">
        <v>5</v>
      </c>
      <c r="P396" s="157" t="s">
        <v>6</v>
      </c>
      <c r="Q396" s="157" t="s">
        <v>7</v>
      </c>
      <c r="R396" s="159" t="s">
        <v>8</v>
      </c>
      <c r="S396" s="94"/>
    </row>
    <row r="397" spans="1:19" ht="15.75" x14ac:dyDescent="0.25">
      <c r="A397" s="158"/>
      <c r="B397" s="39" t="s">
        <v>70</v>
      </c>
      <c r="C397" s="39" t="s">
        <v>71</v>
      </c>
      <c r="D397" s="39" t="s">
        <v>72</v>
      </c>
      <c r="E397" s="39" t="s">
        <v>73</v>
      </c>
      <c r="F397" s="39" t="s">
        <v>74</v>
      </c>
      <c r="G397" s="39" t="s">
        <v>75</v>
      </c>
      <c r="H397" s="39" t="s">
        <v>76</v>
      </c>
      <c r="I397" s="39" t="s">
        <v>77</v>
      </c>
      <c r="J397" s="39" t="s">
        <v>78</v>
      </c>
      <c r="K397" s="168"/>
      <c r="L397" s="158"/>
      <c r="M397" s="158"/>
      <c r="N397" s="158"/>
      <c r="O397" s="158"/>
      <c r="P397" s="158"/>
      <c r="Q397" s="158"/>
      <c r="R397" s="158"/>
      <c r="S397" s="94"/>
    </row>
    <row r="398" spans="1:19" ht="15.75" x14ac:dyDescent="0.25">
      <c r="A398" s="39">
        <v>2401</v>
      </c>
      <c r="B398" s="40">
        <v>38</v>
      </c>
      <c r="C398" s="40"/>
      <c r="D398" s="40"/>
      <c r="E398" s="40"/>
      <c r="F398" s="146"/>
      <c r="G398" s="146"/>
      <c r="H398" s="146"/>
      <c r="I398" s="146"/>
      <c r="J398" s="146"/>
      <c r="K398" s="62"/>
      <c r="L398" s="106"/>
      <c r="M398" s="107"/>
      <c r="N398" s="108"/>
      <c r="O398" s="115"/>
      <c r="P398" s="41">
        <f>B398</f>
        <v>38</v>
      </c>
      <c r="Q398" s="116"/>
      <c r="R398" s="115"/>
      <c r="S398" s="94"/>
    </row>
    <row r="399" spans="1:19" ht="15.75" x14ac:dyDescent="0.25">
      <c r="A399" s="39">
        <v>2402</v>
      </c>
      <c r="B399" s="40"/>
      <c r="C399" s="40">
        <v>36</v>
      </c>
      <c r="D399" s="40"/>
      <c r="E399" s="40"/>
      <c r="F399" s="146"/>
      <c r="G399" s="146"/>
      <c r="H399" s="146"/>
      <c r="I399" s="146"/>
      <c r="J399" s="146"/>
      <c r="K399" s="62"/>
      <c r="L399" s="109"/>
      <c r="M399" s="46"/>
      <c r="N399" s="110"/>
      <c r="O399" s="42">
        <f>IF(C399=0,"",C399/B398)</f>
        <v>0.94736842105263153</v>
      </c>
      <c r="P399" s="43">
        <v>36</v>
      </c>
      <c r="Q399" s="117">
        <f t="shared" ref="Q399:Q401" si="34">IF(P399=0,"",P399/P398)</f>
        <v>0.94736842105263153</v>
      </c>
      <c r="R399" s="117">
        <f t="shared" ref="R399:R401" si="35">IF(P399=0,"",100%-Q399)</f>
        <v>5.2631578947368474E-2</v>
      </c>
      <c r="S399" s="94"/>
    </row>
    <row r="400" spans="1:19" ht="15.75" x14ac:dyDescent="0.25">
      <c r="A400" s="39">
        <v>2501</v>
      </c>
      <c r="B400" s="40"/>
      <c r="C400" s="40"/>
      <c r="D400" s="40">
        <v>31</v>
      </c>
      <c r="E400" s="40"/>
      <c r="F400" s="146"/>
      <c r="G400" s="146"/>
      <c r="H400" s="146"/>
      <c r="I400" s="146"/>
      <c r="J400" s="146"/>
      <c r="K400" s="62"/>
      <c r="L400" s="109"/>
      <c r="M400" s="46"/>
      <c r="N400" s="110"/>
      <c r="O400" s="42">
        <f>IF(D400=0,"",D400/C399)</f>
        <v>0.86111111111111116</v>
      </c>
      <c r="P400" s="43">
        <v>34</v>
      </c>
      <c r="Q400" s="117">
        <f t="shared" si="34"/>
        <v>0.94444444444444442</v>
      </c>
      <c r="R400" s="117">
        <f t="shared" si="35"/>
        <v>5.555555555555558E-2</v>
      </c>
      <c r="S400" s="92">
        <f>P400/P398</f>
        <v>0.89473684210526316</v>
      </c>
    </row>
    <row r="401" spans="1:19" ht="15.75" x14ac:dyDescent="0.25">
      <c r="A401" s="39">
        <v>2502</v>
      </c>
      <c r="B401" s="40"/>
      <c r="C401" s="40"/>
      <c r="D401" s="40"/>
      <c r="E401" s="40">
        <v>31</v>
      </c>
      <c r="F401" s="146"/>
      <c r="G401" s="146"/>
      <c r="H401" s="146"/>
      <c r="I401" s="146"/>
      <c r="J401" s="146"/>
      <c r="K401" s="62"/>
      <c r="L401" s="109"/>
      <c r="M401" s="46"/>
      <c r="N401" s="110"/>
      <c r="O401" s="42">
        <f>IF(E401=0,"",E401/D400)</f>
        <v>1</v>
      </c>
      <c r="P401" s="43">
        <v>33</v>
      </c>
      <c r="Q401" s="117">
        <f t="shared" si="34"/>
        <v>0.97058823529411764</v>
      </c>
      <c r="R401" s="117">
        <f t="shared" si="35"/>
        <v>2.9411764705882359E-2</v>
      </c>
      <c r="S401" s="94"/>
    </row>
    <row r="402" spans="1:19" ht="15.75" x14ac:dyDescent="0.25">
      <c r="A402" s="39">
        <v>2601</v>
      </c>
      <c r="B402" s="40"/>
      <c r="C402" s="40"/>
      <c r="D402" s="40"/>
      <c r="E402" s="40"/>
      <c r="F402" s="146"/>
      <c r="G402" s="146"/>
      <c r="H402" s="146"/>
      <c r="I402" s="146"/>
      <c r="J402" s="146"/>
      <c r="K402" s="62"/>
      <c r="L402" s="109"/>
      <c r="M402" s="46"/>
      <c r="N402" s="46"/>
      <c r="O402" s="119"/>
      <c r="P402" s="43"/>
      <c r="Q402" s="120"/>
      <c r="R402" s="119"/>
      <c r="S402" s="94"/>
    </row>
    <row r="403" spans="1:19" ht="15.75" x14ac:dyDescent="0.25">
      <c r="A403" s="39">
        <v>2602</v>
      </c>
      <c r="B403" s="40"/>
      <c r="C403" s="40"/>
      <c r="D403" s="40"/>
      <c r="E403" s="40"/>
      <c r="F403" s="146"/>
      <c r="G403" s="146"/>
      <c r="H403" s="146"/>
      <c r="I403" s="146"/>
      <c r="J403" s="146"/>
      <c r="K403" s="62"/>
      <c r="L403" s="109"/>
      <c r="M403" s="46"/>
      <c r="N403" s="46"/>
      <c r="O403" s="119"/>
      <c r="P403" s="43"/>
      <c r="Q403" s="120"/>
      <c r="R403" s="119"/>
      <c r="S403" s="94"/>
    </row>
    <row r="404" spans="1:19" ht="15.75" x14ac:dyDescent="0.25">
      <c r="A404" s="39">
        <v>2701</v>
      </c>
      <c r="B404" s="40"/>
      <c r="C404" s="40"/>
      <c r="D404" s="40"/>
      <c r="E404" s="40"/>
      <c r="F404" s="146"/>
      <c r="G404" s="146"/>
      <c r="H404" s="146"/>
      <c r="I404" s="146"/>
      <c r="J404" s="146"/>
      <c r="K404" s="62"/>
      <c r="L404" s="109"/>
      <c r="M404" s="46"/>
      <c r="N404" s="46"/>
      <c r="O404" s="119"/>
      <c r="P404" s="43"/>
      <c r="Q404" s="120"/>
      <c r="R404" s="119"/>
      <c r="S404" s="94"/>
    </row>
    <row r="405" spans="1:19" ht="15.75" x14ac:dyDescent="0.25">
      <c r="A405" s="39">
        <v>2702</v>
      </c>
      <c r="B405" s="40"/>
      <c r="C405" s="40"/>
      <c r="D405" s="40"/>
      <c r="E405" s="40"/>
      <c r="F405" s="146"/>
      <c r="G405" s="146"/>
      <c r="H405" s="146"/>
      <c r="I405" s="146"/>
      <c r="J405" s="146"/>
      <c r="K405" s="62"/>
      <c r="L405" s="109"/>
      <c r="M405" s="46"/>
      <c r="N405" s="46"/>
      <c r="O405" s="119"/>
      <c r="P405" s="43"/>
      <c r="Q405" s="120"/>
      <c r="R405" s="119"/>
      <c r="S405" s="94"/>
    </row>
    <row r="406" spans="1:19" ht="15.75" x14ac:dyDescent="0.25">
      <c r="A406" s="39">
        <v>2801</v>
      </c>
      <c r="B406" s="40"/>
      <c r="C406" s="40"/>
      <c r="D406" s="40"/>
      <c r="E406" s="40"/>
      <c r="F406" s="146"/>
      <c r="G406" s="146"/>
      <c r="H406" s="146"/>
      <c r="I406" s="146"/>
      <c r="J406" s="146"/>
      <c r="K406" s="62"/>
      <c r="L406" s="109"/>
      <c r="M406" s="46"/>
      <c r="N406" s="46"/>
      <c r="O406" s="119"/>
      <c r="P406" s="43"/>
      <c r="Q406" s="120"/>
      <c r="R406" s="119"/>
      <c r="S406" s="94"/>
    </row>
    <row r="407" spans="1:19" ht="15.75" x14ac:dyDescent="0.25">
      <c r="A407" s="39">
        <v>2802</v>
      </c>
      <c r="B407" s="40"/>
      <c r="C407" s="40"/>
      <c r="D407" s="40"/>
      <c r="E407" s="40"/>
      <c r="F407" s="146"/>
      <c r="G407" s="146"/>
      <c r="H407" s="146"/>
      <c r="I407" s="146"/>
      <c r="J407" s="146"/>
      <c r="K407" s="62"/>
      <c r="L407" s="109"/>
      <c r="M407" s="46"/>
      <c r="N407" s="46"/>
      <c r="O407" s="119"/>
      <c r="P407" s="43"/>
      <c r="Q407" s="120"/>
      <c r="R407" s="119"/>
      <c r="S407" s="94"/>
    </row>
    <row r="408" spans="1:19" ht="15.75" x14ac:dyDescent="0.25">
      <c r="A408" s="39">
        <v>2901</v>
      </c>
      <c r="B408" s="40"/>
      <c r="C408" s="40"/>
      <c r="D408" s="40"/>
      <c r="E408" s="40"/>
      <c r="F408" s="146"/>
      <c r="G408" s="146"/>
      <c r="H408" s="146"/>
      <c r="I408" s="146"/>
      <c r="J408" s="146"/>
      <c r="K408" s="62"/>
      <c r="L408" s="109"/>
      <c r="M408" s="46"/>
      <c r="N408" s="46"/>
      <c r="O408" s="119"/>
      <c r="P408" s="47"/>
      <c r="Q408" s="120"/>
      <c r="R408" s="119"/>
      <c r="S408" s="94"/>
    </row>
    <row r="409" spans="1:19" ht="15.75" x14ac:dyDescent="0.25">
      <c r="A409" s="39">
        <v>2902</v>
      </c>
      <c r="B409" s="40"/>
      <c r="C409" s="40"/>
      <c r="D409" s="40"/>
      <c r="E409" s="40"/>
      <c r="F409" s="146"/>
      <c r="G409" s="146"/>
      <c r="H409" s="146"/>
      <c r="I409" s="146"/>
      <c r="J409" s="146"/>
      <c r="K409" s="62"/>
      <c r="L409" s="109"/>
      <c r="M409" s="46"/>
      <c r="N409" s="46"/>
      <c r="O409" s="119"/>
      <c r="P409" s="47"/>
      <c r="Q409" s="120"/>
      <c r="R409" s="119"/>
      <c r="S409" s="94"/>
    </row>
    <row r="410" spans="1:19" ht="15.75" x14ac:dyDescent="0.25">
      <c r="A410" s="39">
        <v>3001</v>
      </c>
      <c r="B410" s="40"/>
      <c r="C410" s="40"/>
      <c r="D410" s="40"/>
      <c r="E410" s="40"/>
      <c r="F410" s="146"/>
      <c r="G410" s="146"/>
      <c r="H410" s="146"/>
      <c r="I410" s="146"/>
      <c r="J410" s="146"/>
      <c r="K410" s="62"/>
      <c r="L410" s="109"/>
      <c r="M410" s="46"/>
      <c r="N410" s="46"/>
      <c r="O410" s="46"/>
      <c r="P410" s="111"/>
      <c r="Q410" s="121"/>
      <c r="R410" s="119"/>
      <c r="S410" s="94"/>
    </row>
    <row r="411" spans="1:19" ht="15.75" x14ac:dyDescent="0.25">
      <c r="A411" s="39">
        <v>3002</v>
      </c>
      <c r="B411" s="40"/>
      <c r="C411" s="40"/>
      <c r="D411" s="40"/>
      <c r="E411" s="40"/>
      <c r="F411" s="146"/>
      <c r="G411" s="146"/>
      <c r="H411" s="146"/>
      <c r="I411" s="146"/>
      <c r="J411" s="146"/>
      <c r="K411" s="62"/>
      <c r="L411" s="109"/>
      <c r="M411" s="46"/>
      <c r="N411" s="111"/>
      <c r="O411" s="122" t="s">
        <v>53</v>
      </c>
      <c r="P411" s="123"/>
      <c r="Q411" s="124" t="str">
        <f>IF(SUM(K400:K411)=0,"",SUM(K400:K411))</f>
        <v/>
      </c>
      <c r="R411" s="125" t="s">
        <v>10</v>
      </c>
      <c r="S411" s="94"/>
    </row>
    <row r="412" spans="1:19" ht="15.75" x14ac:dyDescent="0.25">
      <c r="A412" s="39">
        <v>3101</v>
      </c>
      <c r="B412" s="40"/>
      <c r="C412" s="40"/>
      <c r="D412" s="40"/>
      <c r="E412" s="40"/>
      <c r="F412" s="146"/>
      <c r="G412" s="146"/>
      <c r="H412" s="146"/>
      <c r="I412" s="146"/>
      <c r="J412" s="146"/>
      <c r="K412" s="62"/>
      <c r="L412" s="109"/>
      <c r="M412" s="46"/>
      <c r="N412" s="111"/>
      <c r="O412" s="126" t="s">
        <v>54</v>
      </c>
      <c r="P412" s="53" t="str">
        <f>IF(P411/B398=0,"",P411/B398)</f>
        <v/>
      </c>
      <c r="Q412" s="127" t="e">
        <f>IF(P411/Q411=0,"",P411/Q411)</f>
        <v>#VALUE!</v>
      </c>
      <c r="R412" s="128" t="s">
        <v>55</v>
      </c>
      <c r="S412" s="94"/>
    </row>
    <row r="413" spans="1:19" ht="15.75" x14ac:dyDescent="0.25">
      <c r="A413" s="39">
        <v>3102</v>
      </c>
      <c r="B413" s="40"/>
      <c r="C413" s="40"/>
      <c r="D413" s="40"/>
      <c r="E413" s="40"/>
      <c r="F413" s="146"/>
      <c r="G413" s="146"/>
      <c r="H413" s="146"/>
      <c r="I413" s="146"/>
      <c r="J413" s="146"/>
      <c r="K413" s="62"/>
      <c r="L413" s="112"/>
      <c r="M413" s="113"/>
      <c r="N413" s="114"/>
      <c r="O413" s="83"/>
      <c r="P413" s="129"/>
      <c r="Q413" s="129"/>
      <c r="R413" s="130"/>
      <c r="S413" s="94"/>
    </row>
    <row r="414" spans="1:19" ht="18" customHeight="1" x14ac:dyDescent="0.25">
      <c r="A414" s="24"/>
      <c r="B414" s="160" t="s">
        <v>79</v>
      </c>
      <c r="C414" s="160"/>
      <c r="D414" s="160"/>
      <c r="E414" s="160"/>
      <c r="F414" s="160"/>
      <c r="G414" s="160"/>
      <c r="H414" s="160"/>
      <c r="I414" s="160"/>
      <c r="J414" s="160"/>
      <c r="K414" s="59">
        <f>SUM(K398:K410)</f>
        <v>0</v>
      </c>
      <c r="L414" s="60" t="str">
        <f>IF(K406=0,"",K406/B398)</f>
        <v/>
      </c>
      <c r="M414" s="60" t="str">
        <f>IF(K414=0,"",K414/B398)</f>
        <v/>
      </c>
      <c r="N414" s="60" t="str">
        <f>IF(K406=0,"",M414-L414)</f>
        <v/>
      </c>
      <c r="O414" s="2"/>
      <c r="P414" s="1"/>
      <c r="Q414" s="27"/>
      <c r="R414" s="2"/>
      <c r="S414" s="94"/>
    </row>
    <row r="415" spans="1:19" ht="12.75" customHeight="1" x14ac:dyDescent="0.2">
      <c r="L415" s="2"/>
      <c r="M415" s="2"/>
      <c r="O415" s="2"/>
    </row>
    <row r="416" spans="1:19" ht="12.75" customHeight="1" x14ac:dyDescent="0.2">
      <c r="L416" s="2"/>
      <c r="M416" s="2"/>
      <c r="O416" s="2"/>
    </row>
    <row r="417" spans="1:19" ht="26.25" x14ac:dyDescent="0.4">
      <c r="A417" s="95"/>
      <c r="B417" s="161" t="s">
        <v>68</v>
      </c>
      <c r="C417" s="162"/>
      <c r="D417" s="162"/>
      <c r="E417" s="162"/>
      <c r="F417" s="162"/>
      <c r="G417" s="162"/>
      <c r="H417" s="162"/>
      <c r="I417" s="162"/>
      <c r="J417" s="162"/>
      <c r="K417" s="103" t="s">
        <v>106</v>
      </c>
      <c r="L417" s="2"/>
      <c r="M417" s="2"/>
      <c r="N417" s="1"/>
      <c r="O417" s="2"/>
      <c r="P417" s="1"/>
      <c r="Q417" s="1"/>
      <c r="R417" s="1"/>
      <c r="S417" s="95"/>
    </row>
    <row r="418" spans="1:19" ht="20.25" x14ac:dyDescent="0.2">
      <c r="A418" s="163" t="s">
        <v>9</v>
      </c>
      <c r="B418" s="164" t="s">
        <v>69</v>
      </c>
      <c r="C418" s="165"/>
      <c r="D418" s="165"/>
      <c r="E418" s="165"/>
      <c r="F418" s="165"/>
      <c r="G418" s="165"/>
      <c r="H418" s="165"/>
      <c r="I418" s="165"/>
      <c r="J418" s="166"/>
      <c r="K418" s="167" t="s">
        <v>10</v>
      </c>
      <c r="L418" s="159" t="s">
        <v>2</v>
      </c>
      <c r="M418" s="159" t="s">
        <v>3</v>
      </c>
      <c r="N418" s="169" t="s">
        <v>4</v>
      </c>
      <c r="O418" s="159" t="s">
        <v>5</v>
      </c>
      <c r="P418" s="157" t="s">
        <v>6</v>
      </c>
      <c r="Q418" s="157" t="s">
        <v>7</v>
      </c>
      <c r="R418" s="159" t="s">
        <v>8</v>
      </c>
      <c r="S418" s="95"/>
    </row>
    <row r="419" spans="1:19" ht="15.75" x14ac:dyDescent="0.25">
      <c r="A419" s="158"/>
      <c r="B419" s="39" t="s">
        <v>70</v>
      </c>
      <c r="C419" s="39" t="s">
        <v>71</v>
      </c>
      <c r="D419" s="39" t="s">
        <v>72</v>
      </c>
      <c r="E419" s="39" t="s">
        <v>73</v>
      </c>
      <c r="F419" s="39" t="s">
        <v>74</v>
      </c>
      <c r="G419" s="39" t="s">
        <v>75</v>
      </c>
      <c r="H419" s="39" t="s">
        <v>76</v>
      </c>
      <c r="I419" s="39" t="s">
        <v>77</v>
      </c>
      <c r="J419" s="39" t="s">
        <v>78</v>
      </c>
      <c r="K419" s="168"/>
      <c r="L419" s="158"/>
      <c r="M419" s="158"/>
      <c r="N419" s="158"/>
      <c r="O419" s="158"/>
      <c r="P419" s="158"/>
      <c r="Q419" s="158"/>
      <c r="R419" s="158"/>
      <c r="S419" s="95"/>
    </row>
    <row r="420" spans="1:19" ht="15.75" x14ac:dyDescent="0.25">
      <c r="A420" s="39">
        <v>2402</v>
      </c>
      <c r="B420" s="40">
        <v>34</v>
      </c>
      <c r="C420" s="40"/>
      <c r="D420" s="40"/>
      <c r="E420" s="40"/>
      <c r="F420" s="146"/>
      <c r="G420" s="146"/>
      <c r="H420" s="146"/>
      <c r="I420" s="146"/>
      <c r="J420" s="146"/>
      <c r="K420" s="62"/>
      <c r="L420" s="106"/>
      <c r="M420" s="107"/>
      <c r="N420" s="108"/>
      <c r="O420" s="115"/>
      <c r="P420" s="41">
        <f>B420</f>
        <v>34</v>
      </c>
      <c r="Q420" s="116"/>
      <c r="R420" s="115"/>
      <c r="S420" s="95"/>
    </row>
    <row r="421" spans="1:19" ht="15.75" x14ac:dyDescent="0.25">
      <c r="A421" s="39">
        <v>2501</v>
      </c>
      <c r="B421" s="40"/>
      <c r="C421" s="40">
        <v>34</v>
      </c>
      <c r="D421" s="40"/>
      <c r="E421" s="40"/>
      <c r="F421" s="146"/>
      <c r="G421" s="146"/>
      <c r="H421" s="146"/>
      <c r="I421" s="146"/>
      <c r="J421" s="146"/>
      <c r="K421" s="62"/>
      <c r="L421" s="109"/>
      <c r="M421" s="46"/>
      <c r="N421" s="110"/>
      <c r="O421" s="42">
        <f>IF(C421=0,"",C421/B420)</f>
        <v>1</v>
      </c>
      <c r="P421" s="43">
        <v>34</v>
      </c>
      <c r="Q421" s="117">
        <f t="shared" ref="Q421:Q423" si="36">IF(P421=0,"",P421/P420)</f>
        <v>1</v>
      </c>
      <c r="R421" s="117">
        <f t="shared" ref="R421:R423" si="37">IF(P421=0,"",100%-Q421)</f>
        <v>0</v>
      </c>
      <c r="S421" s="95"/>
    </row>
    <row r="422" spans="1:19" ht="15.75" x14ac:dyDescent="0.25">
      <c r="A422" s="39">
        <v>2502</v>
      </c>
      <c r="B422" s="40"/>
      <c r="C422" s="40"/>
      <c r="D422" s="40">
        <v>27</v>
      </c>
      <c r="E422" s="40"/>
      <c r="F422" s="146"/>
      <c r="G422" s="146"/>
      <c r="H422" s="146"/>
      <c r="I422" s="146"/>
      <c r="J422" s="146"/>
      <c r="K422" s="62"/>
      <c r="L422" s="109"/>
      <c r="M422" s="46"/>
      <c r="N422" s="110"/>
      <c r="O422" s="42">
        <f>IF(D422=0,"",D422/C421)</f>
        <v>0.79411764705882348</v>
      </c>
      <c r="P422" s="43">
        <v>33</v>
      </c>
      <c r="Q422" s="117">
        <f t="shared" si="36"/>
        <v>0.97058823529411764</v>
      </c>
      <c r="R422" s="117">
        <f t="shared" si="37"/>
        <v>2.9411764705882359E-2</v>
      </c>
      <c r="S422" s="92">
        <f>P422/P420</f>
        <v>0.97058823529411764</v>
      </c>
    </row>
    <row r="423" spans="1:19" ht="15.75" x14ac:dyDescent="0.25">
      <c r="A423" s="39">
        <v>2601</v>
      </c>
      <c r="B423" s="40"/>
      <c r="C423" s="40"/>
      <c r="D423" s="40"/>
      <c r="E423" s="40"/>
      <c r="F423" s="146"/>
      <c r="G423" s="146"/>
      <c r="H423" s="146"/>
      <c r="I423" s="146"/>
      <c r="J423" s="146"/>
      <c r="K423" s="62"/>
      <c r="L423" s="109"/>
      <c r="M423" s="46"/>
      <c r="N423" s="110"/>
      <c r="O423" s="42" t="str">
        <f>IF(E423=0,"",E423/D422)</f>
        <v/>
      </c>
      <c r="P423" s="43"/>
      <c r="Q423" s="117" t="str">
        <f t="shared" si="36"/>
        <v/>
      </c>
      <c r="R423" s="117" t="str">
        <f t="shared" si="37"/>
        <v/>
      </c>
      <c r="S423" s="95"/>
    </row>
    <row r="424" spans="1:19" ht="15.75" x14ac:dyDescent="0.25">
      <c r="A424" s="39">
        <v>2602</v>
      </c>
      <c r="B424" s="40"/>
      <c r="C424" s="40"/>
      <c r="D424" s="40"/>
      <c r="E424" s="40"/>
      <c r="F424" s="146"/>
      <c r="G424" s="146"/>
      <c r="H424" s="146"/>
      <c r="I424" s="146"/>
      <c r="J424" s="146"/>
      <c r="K424" s="62"/>
      <c r="L424" s="109"/>
      <c r="M424" s="46"/>
      <c r="N424" s="46"/>
      <c r="O424" s="119"/>
      <c r="P424" s="43"/>
      <c r="Q424" s="120"/>
      <c r="R424" s="119"/>
      <c r="S424" s="95"/>
    </row>
    <row r="425" spans="1:19" ht="15.75" x14ac:dyDescent="0.25">
      <c r="A425" s="39">
        <v>2701</v>
      </c>
      <c r="B425" s="40"/>
      <c r="C425" s="40"/>
      <c r="D425" s="40"/>
      <c r="E425" s="40"/>
      <c r="F425" s="146"/>
      <c r="G425" s="146"/>
      <c r="H425" s="146"/>
      <c r="I425" s="146"/>
      <c r="J425" s="146"/>
      <c r="K425" s="62"/>
      <c r="L425" s="109"/>
      <c r="M425" s="46"/>
      <c r="N425" s="46"/>
      <c r="O425" s="119"/>
      <c r="P425" s="43"/>
      <c r="Q425" s="120"/>
      <c r="R425" s="119"/>
      <c r="S425" s="95"/>
    </row>
    <row r="426" spans="1:19" ht="15.75" x14ac:dyDescent="0.25">
      <c r="A426" s="39">
        <v>2702</v>
      </c>
      <c r="B426" s="40"/>
      <c r="C426" s="40"/>
      <c r="D426" s="40"/>
      <c r="E426" s="40"/>
      <c r="F426" s="146"/>
      <c r="G426" s="146"/>
      <c r="H426" s="146"/>
      <c r="I426" s="146"/>
      <c r="J426" s="146"/>
      <c r="K426" s="62"/>
      <c r="L426" s="109"/>
      <c r="M426" s="46"/>
      <c r="N426" s="46"/>
      <c r="O426" s="119"/>
      <c r="P426" s="43"/>
      <c r="Q426" s="120"/>
      <c r="R426" s="119"/>
      <c r="S426" s="95"/>
    </row>
    <row r="427" spans="1:19" ht="15.75" x14ac:dyDescent="0.25">
      <c r="A427" s="39">
        <v>2801</v>
      </c>
      <c r="B427" s="40"/>
      <c r="C427" s="40"/>
      <c r="D427" s="40"/>
      <c r="E427" s="40"/>
      <c r="F427" s="146"/>
      <c r="G427" s="146"/>
      <c r="H427" s="146"/>
      <c r="I427" s="146"/>
      <c r="J427" s="146"/>
      <c r="K427" s="62"/>
      <c r="L427" s="109"/>
      <c r="M427" s="46"/>
      <c r="N427" s="46"/>
      <c r="O427" s="119"/>
      <c r="P427" s="43"/>
      <c r="Q427" s="120"/>
      <c r="R427" s="119"/>
      <c r="S427" s="95"/>
    </row>
    <row r="428" spans="1:19" ht="15.75" x14ac:dyDescent="0.25">
      <c r="A428" s="39">
        <v>2802</v>
      </c>
      <c r="B428" s="40"/>
      <c r="C428" s="40"/>
      <c r="D428" s="40"/>
      <c r="E428" s="40"/>
      <c r="F428" s="146"/>
      <c r="G428" s="146"/>
      <c r="H428" s="146"/>
      <c r="I428" s="146"/>
      <c r="J428" s="146"/>
      <c r="K428" s="62"/>
      <c r="L428" s="109"/>
      <c r="M428" s="46"/>
      <c r="N428" s="46"/>
      <c r="O428" s="119"/>
      <c r="P428" s="43"/>
      <c r="Q428" s="120"/>
      <c r="R428" s="119"/>
      <c r="S428" s="95"/>
    </row>
    <row r="429" spans="1:19" ht="15.75" x14ac:dyDescent="0.25">
      <c r="A429" s="39">
        <v>2901</v>
      </c>
      <c r="B429" s="40"/>
      <c r="C429" s="40"/>
      <c r="D429" s="40"/>
      <c r="E429" s="40"/>
      <c r="F429" s="146"/>
      <c r="G429" s="146"/>
      <c r="H429" s="146"/>
      <c r="I429" s="146"/>
      <c r="J429" s="146"/>
      <c r="K429" s="62"/>
      <c r="L429" s="109"/>
      <c r="M429" s="46"/>
      <c r="N429" s="46"/>
      <c r="O429" s="119"/>
      <c r="P429" s="43"/>
      <c r="Q429" s="120"/>
      <c r="R429" s="119"/>
      <c r="S429" s="95"/>
    </row>
    <row r="430" spans="1:19" ht="15.75" x14ac:dyDescent="0.25">
      <c r="A430" s="39">
        <v>2902</v>
      </c>
      <c r="B430" s="40"/>
      <c r="C430" s="40"/>
      <c r="D430" s="40"/>
      <c r="E430" s="40"/>
      <c r="F430" s="146"/>
      <c r="G430" s="146"/>
      <c r="H430" s="146"/>
      <c r="I430" s="146"/>
      <c r="J430" s="146"/>
      <c r="K430" s="62"/>
      <c r="L430" s="109"/>
      <c r="M430" s="46"/>
      <c r="N430" s="111"/>
      <c r="O430" s="119"/>
      <c r="P430" s="47"/>
      <c r="Q430" s="120"/>
      <c r="R430" s="119"/>
      <c r="S430" s="95"/>
    </row>
    <row r="431" spans="1:19" ht="15.75" x14ac:dyDescent="0.25">
      <c r="A431" s="39">
        <v>3001</v>
      </c>
      <c r="B431" s="40"/>
      <c r="C431" s="40"/>
      <c r="D431" s="40"/>
      <c r="E431" s="40"/>
      <c r="F431" s="146"/>
      <c r="G431" s="146"/>
      <c r="H431" s="146"/>
      <c r="I431" s="146"/>
      <c r="J431" s="146"/>
      <c r="K431" s="62"/>
      <c r="L431" s="109"/>
      <c r="M431" s="46"/>
      <c r="N431" s="111"/>
      <c r="O431" s="119"/>
      <c r="P431" s="47"/>
      <c r="Q431" s="120"/>
      <c r="R431" s="119"/>
      <c r="S431" s="95"/>
    </row>
    <row r="432" spans="1:19" ht="15.75" x14ac:dyDescent="0.25">
      <c r="A432" s="39">
        <v>3002</v>
      </c>
      <c r="B432" s="40"/>
      <c r="C432" s="40"/>
      <c r="D432" s="40"/>
      <c r="E432" s="40"/>
      <c r="F432" s="146"/>
      <c r="G432" s="146"/>
      <c r="H432" s="146"/>
      <c r="I432" s="146"/>
      <c r="J432" s="146"/>
      <c r="K432" s="62"/>
      <c r="L432" s="109"/>
      <c r="M432" s="46"/>
      <c r="N432" s="111"/>
      <c r="O432" s="46"/>
      <c r="P432" s="111"/>
      <c r="Q432" s="121"/>
      <c r="R432" s="119"/>
      <c r="S432" s="95"/>
    </row>
    <row r="433" spans="1:19" ht="15.75" x14ac:dyDescent="0.25">
      <c r="A433" s="39">
        <v>3101</v>
      </c>
      <c r="B433" s="40"/>
      <c r="C433" s="40"/>
      <c r="D433" s="40"/>
      <c r="E433" s="40"/>
      <c r="F433" s="146"/>
      <c r="G433" s="146"/>
      <c r="H433" s="146"/>
      <c r="I433" s="146"/>
      <c r="J433" s="146"/>
      <c r="K433" s="62"/>
      <c r="L433" s="109"/>
      <c r="M433" s="46"/>
      <c r="N433" s="111"/>
      <c r="O433" s="122" t="s">
        <v>53</v>
      </c>
      <c r="P433" s="123"/>
      <c r="Q433" s="124" t="str">
        <f>IF(SUM(K422:K433)=0,"",SUM(K422:K433))</f>
        <v/>
      </c>
      <c r="R433" s="125" t="s">
        <v>10</v>
      </c>
      <c r="S433" s="95"/>
    </row>
    <row r="434" spans="1:19" ht="15.75" x14ac:dyDescent="0.25">
      <c r="A434" s="39">
        <v>3102</v>
      </c>
      <c r="B434" s="40"/>
      <c r="C434" s="40"/>
      <c r="D434" s="40"/>
      <c r="E434" s="40"/>
      <c r="F434" s="146"/>
      <c r="G434" s="146"/>
      <c r="H434" s="146"/>
      <c r="I434" s="146"/>
      <c r="J434" s="146"/>
      <c r="K434" s="62"/>
      <c r="L434" s="109"/>
      <c r="M434" s="46"/>
      <c r="N434" s="111"/>
      <c r="O434" s="126" t="s">
        <v>54</v>
      </c>
      <c r="P434" s="53" t="str">
        <f>IF(P433/B420=0,"",P433/B420)</f>
        <v/>
      </c>
      <c r="Q434" s="127" t="e">
        <f>IF(P433/Q433=0,"",P433/Q433)</f>
        <v>#VALUE!</v>
      </c>
      <c r="R434" s="128" t="s">
        <v>55</v>
      </c>
      <c r="S434" s="95"/>
    </row>
    <row r="435" spans="1:19" ht="15.75" x14ac:dyDescent="0.25">
      <c r="A435" s="39">
        <v>3201</v>
      </c>
      <c r="B435" s="40"/>
      <c r="C435" s="40"/>
      <c r="D435" s="40"/>
      <c r="E435" s="40"/>
      <c r="F435" s="146"/>
      <c r="G435" s="146"/>
      <c r="H435" s="146"/>
      <c r="I435" s="146"/>
      <c r="J435" s="146"/>
      <c r="K435" s="62"/>
      <c r="L435" s="112"/>
      <c r="M435" s="113"/>
      <c r="N435" s="114"/>
      <c r="O435" s="83"/>
      <c r="P435" s="129"/>
      <c r="Q435" s="129"/>
      <c r="R435" s="130"/>
      <c r="S435" s="95"/>
    </row>
    <row r="436" spans="1:19" ht="18" customHeight="1" x14ac:dyDescent="0.25">
      <c r="A436" s="24"/>
      <c r="B436" s="160" t="s">
        <v>79</v>
      </c>
      <c r="C436" s="160"/>
      <c r="D436" s="160"/>
      <c r="E436" s="160"/>
      <c r="F436" s="160"/>
      <c r="G436" s="160"/>
      <c r="H436" s="160"/>
      <c r="I436" s="160"/>
      <c r="J436" s="160"/>
      <c r="K436" s="59">
        <f>SUM(K420:K432)</f>
        <v>0</v>
      </c>
      <c r="L436" s="60" t="str">
        <f>IF(K428=0,"",K428/B420)</f>
        <v/>
      </c>
      <c r="M436" s="60" t="str">
        <f>IF(K436=0,"",K436/B420)</f>
        <v/>
      </c>
      <c r="N436" s="60" t="str">
        <f>IF(K428=0,"",M436-L436)</f>
        <v/>
      </c>
      <c r="O436" s="2"/>
      <c r="P436" s="1"/>
      <c r="Q436" s="27"/>
      <c r="R436" s="2"/>
      <c r="S436" s="95"/>
    </row>
    <row r="437" spans="1:19" ht="12.75" x14ac:dyDescent="0.2">
      <c r="L437" s="2"/>
      <c r="M437" s="2"/>
      <c r="O437" s="2"/>
    </row>
    <row r="438" spans="1:19" ht="12.75" customHeight="1" x14ac:dyDescent="0.2">
      <c r="L438" s="2"/>
      <c r="M438" s="2"/>
      <c r="O438" s="2"/>
    </row>
    <row r="439" spans="1:19" ht="26.25" x14ac:dyDescent="0.4">
      <c r="A439" s="96"/>
      <c r="B439" s="161" t="s">
        <v>68</v>
      </c>
      <c r="C439" s="162"/>
      <c r="D439" s="162"/>
      <c r="E439" s="162"/>
      <c r="F439" s="162"/>
      <c r="G439" s="162"/>
      <c r="H439" s="162"/>
      <c r="I439" s="162"/>
      <c r="J439" s="162"/>
      <c r="K439" s="103" t="s">
        <v>107</v>
      </c>
      <c r="L439" s="2"/>
      <c r="M439" s="2"/>
      <c r="N439" s="1"/>
      <c r="O439" s="2"/>
      <c r="P439" s="1"/>
      <c r="Q439" s="1"/>
      <c r="R439" s="1"/>
      <c r="S439" s="96"/>
    </row>
    <row r="440" spans="1:19" ht="20.25" x14ac:dyDescent="0.2">
      <c r="A440" s="163" t="s">
        <v>9</v>
      </c>
      <c r="B440" s="164" t="s">
        <v>69</v>
      </c>
      <c r="C440" s="165"/>
      <c r="D440" s="165"/>
      <c r="E440" s="165"/>
      <c r="F440" s="165"/>
      <c r="G440" s="165"/>
      <c r="H440" s="165"/>
      <c r="I440" s="165"/>
      <c r="J440" s="166"/>
      <c r="K440" s="167" t="s">
        <v>10</v>
      </c>
      <c r="L440" s="159" t="s">
        <v>2</v>
      </c>
      <c r="M440" s="159" t="s">
        <v>3</v>
      </c>
      <c r="N440" s="169" t="s">
        <v>4</v>
      </c>
      <c r="O440" s="159" t="s">
        <v>5</v>
      </c>
      <c r="P440" s="157" t="s">
        <v>6</v>
      </c>
      <c r="Q440" s="157" t="s">
        <v>7</v>
      </c>
      <c r="R440" s="159" t="s">
        <v>8</v>
      </c>
      <c r="S440" s="96"/>
    </row>
    <row r="441" spans="1:19" ht="15.75" x14ac:dyDescent="0.25">
      <c r="A441" s="158"/>
      <c r="B441" s="39" t="s">
        <v>70</v>
      </c>
      <c r="C441" s="39" t="s">
        <v>71</v>
      </c>
      <c r="D441" s="39" t="s">
        <v>72</v>
      </c>
      <c r="E441" s="39" t="s">
        <v>73</v>
      </c>
      <c r="F441" s="39" t="s">
        <v>74</v>
      </c>
      <c r="G441" s="39" t="s">
        <v>75</v>
      </c>
      <c r="H441" s="39" t="s">
        <v>76</v>
      </c>
      <c r="I441" s="39" t="s">
        <v>77</v>
      </c>
      <c r="J441" s="39" t="s">
        <v>78</v>
      </c>
      <c r="K441" s="168"/>
      <c r="L441" s="158"/>
      <c r="M441" s="158"/>
      <c r="N441" s="158"/>
      <c r="O441" s="158"/>
      <c r="P441" s="158"/>
      <c r="Q441" s="158"/>
      <c r="R441" s="158"/>
      <c r="S441" s="96"/>
    </row>
    <row r="442" spans="1:19" ht="15.75" x14ac:dyDescent="0.25">
      <c r="A442" s="39">
        <v>2501</v>
      </c>
      <c r="B442" s="40">
        <v>35</v>
      </c>
      <c r="C442" s="40"/>
      <c r="D442" s="40"/>
      <c r="E442" s="40"/>
      <c r="F442" s="146"/>
      <c r="G442" s="146"/>
      <c r="H442" s="146"/>
      <c r="I442" s="146"/>
      <c r="J442" s="146"/>
      <c r="K442" s="62"/>
      <c r="L442" s="106"/>
      <c r="M442" s="107"/>
      <c r="N442" s="108"/>
      <c r="O442" s="115"/>
      <c r="P442" s="41">
        <f>B442</f>
        <v>35</v>
      </c>
      <c r="Q442" s="116"/>
      <c r="R442" s="115"/>
      <c r="S442" s="96"/>
    </row>
    <row r="443" spans="1:19" ht="15.75" x14ac:dyDescent="0.25">
      <c r="A443" s="39">
        <v>2502</v>
      </c>
      <c r="B443" s="40"/>
      <c r="C443" s="40">
        <v>35</v>
      </c>
      <c r="D443" s="40"/>
      <c r="E443" s="40"/>
      <c r="F443" s="146"/>
      <c r="G443" s="146"/>
      <c r="H443" s="146"/>
      <c r="I443" s="146"/>
      <c r="J443" s="146"/>
      <c r="K443" s="62"/>
      <c r="L443" s="109"/>
      <c r="M443" s="46"/>
      <c r="N443" s="110"/>
      <c r="O443" s="42">
        <f>IF(C443=0,"",C443/B442)</f>
        <v>1</v>
      </c>
      <c r="P443" s="43">
        <v>35</v>
      </c>
      <c r="Q443" s="117">
        <f t="shared" ref="Q443:Q445" si="38">IF(P443=0,"",P443/P442)</f>
        <v>1</v>
      </c>
      <c r="R443" s="117">
        <f t="shared" ref="R443:R445" si="39">IF(P443=0,"",100%-Q443)</f>
        <v>0</v>
      </c>
      <c r="S443" s="96"/>
    </row>
    <row r="444" spans="1:19" ht="15.75" x14ac:dyDescent="0.25">
      <c r="A444" s="39">
        <v>2601</v>
      </c>
      <c r="B444" s="40"/>
      <c r="C444" s="40"/>
      <c r="D444" s="40"/>
      <c r="E444" s="40"/>
      <c r="F444" s="146"/>
      <c r="G444" s="146"/>
      <c r="H444" s="146"/>
      <c r="I444" s="146"/>
      <c r="J444" s="146"/>
      <c r="K444" s="62"/>
      <c r="L444" s="109"/>
      <c r="M444" s="46"/>
      <c r="N444" s="110"/>
      <c r="O444" s="42" t="str">
        <f>IF(D444=0,"",D444/C443)</f>
        <v/>
      </c>
      <c r="P444" s="43"/>
      <c r="Q444" s="117" t="str">
        <f t="shared" si="38"/>
        <v/>
      </c>
      <c r="R444" s="117" t="str">
        <f t="shared" si="39"/>
        <v/>
      </c>
      <c r="S444" s="92">
        <f>P444/P442</f>
        <v>0</v>
      </c>
    </row>
    <row r="445" spans="1:19" ht="15.75" x14ac:dyDescent="0.25">
      <c r="A445" s="39">
        <v>2602</v>
      </c>
      <c r="B445" s="40"/>
      <c r="C445" s="40"/>
      <c r="D445" s="40"/>
      <c r="E445" s="40"/>
      <c r="F445" s="146"/>
      <c r="G445" s="146"/>
      <c r="H445" s="146"/>
      <c r="I445" s="146"/>
      <c r="J445" s="146"/>
      <c r="K445" s="62"/>
      <c r="L445" s="109"/>
      <c r="M445" s="46"/>
      <c r="N445" s="110"/>
      <c r="O445" s="42" t="str">
        <f>IF(E445=0,"",E445/D444)</f>
        <v/>
      </c>
      <c r="P445" s="43"/>
      <c r="Q445" s="117" t="str">
        <f t="shared" si="38"/>
        <v/>
      </c>
      <c r="R445" s="117" t="str">
        <f t="shared" si="39"/>
        <v/>
      </c>
      <c r="S445" s="96"/>
    </row>
    <row r="446" spans="1:19" ht="15.75" x14ac:dyDescent="0.25">
      <c r="A446" s="39">
        <v>2701</v>
      </c>
      <c r="B446" s="40"/>
      <c r="C446" s="40"/>
      <c r="D446" s="40"/>
      <c r="E446" s="40"/>
      <c r="F446" s="146"/>
      <c r="G446" s="146"/>
      <c r="H446" s="146"/>
      <c r="I446" s="146"/>
      <c r="J446" s="146"/>
      <c r="K446" s="62"/>
      <c r="L446" s="109"/>
      <c r="M446" s="46"/>
      <c r="N446" s="46"/>
      <c r="O446" s="119"/>
      <c r="P446" s="43"/>
      <c r="Q446" s="120"/>
      <c r="R446" s="119"/>
      <c r="S446" s="96"/>
    </row>
    <row r="447" spans="1:19" ht="15.75" x14ac:dyDescent="0.25">
      <c r="A447" s="39">
        <v>2702</v>
      </c>
      <c r="B447" s="40"/>
      <c r="C447" s="40"/>
      <c r="D447" s="40"/>
      <c r="E447" s="40"/>
      <c r="F447" s="146"/>
      <c r="G447" s="146"/>
      <c r="H447" s="146"/>
      <c r="I447" s="146"/>
      <c r="J447" s="146"/>
      <c r="K447" s="62"/>
      <c r="L447" s="109"/>
      <c r="M447" s="46"/>
      <c r="N447" s="46"/>
      <c r="O447" s="119"/>
      <c r="P447" s="43"/>
      <c r="Q447" s="120"/>
      <c r="R447" s="119"/>
      <c r="S447" s="96"/>
    </row>
    <row r="448" spans="1:19" ht="15.75" x14ac:dyDescent="0.25">
      <c r="A448" s="39">
        <v>2801</v>
      </c>
      <c r="B448" s="40"/>
      <c r="C448" s="40"/>
      <c r="D448" s="40"/>
      <c r="E448" s="40"/>
      <c r="F448" s="146"/>
      <c r="G448" s="146"/>
      <c r="H448" s="146"/>
      <c r="I448" s="146"/>
      <c r="J448" s="146"/>
      <c r="K448" s="62"/>
      <c r="L448" s="109"/>
      <c r="M448" s="46"/>
      <c r="N448" s="46"/>
      <c r="O448" s="119"/>
      <c r="P448" s="43"/>
      <c r="Q448" s="120"/>
      <c r="R448" s="119"/>
      <c r="S448" s="96"/>
    </row>
    <row r="449" spans="1:19" ht="15.75" x14ac:dyDescent="0.25">
      <c r="A449" s="39">
        <v>2802</v>
      </c>
      <c r="B449" s="40"/>
      <c r="C449" s="40"/>
      <c r="D449" s="40"/>
      <c r="E449" s="40"/>
      <c r="F449" s="146"/>
      <c r="G449" s="146"/>
      <c r="H449" s="146"/>
      <c r="I449" s="146"/>
      <c r="J449" s="146"/>
      <c r="K449" s="62"/>
      <c r="L449" s="109"/>
      <c r="M449" s="46"/>
      <c r="N449" s="46"/>
      <c r="O449" s="119"/>
      <c r="P449" s="43"/>
      <c r="Q449" s="120"/>
      <c r="R449" s="119"/>
      <c r="S449" s="96"/>
    </row>
    <row r="450" spans="1:19" ht="15.75" x14ac:dyDescent="0.25">
      <c r="A450" s="39">
        <v>2901</v>
      </c>
      <c r="B450" s="40"/>
      <c r="C450" s="40"/>
      <c r="D450" s="40"/>
      <c r="E450" s="40"/>
      <c r="F450" s="146"/>
      <c r="G450" s="146"/>
      <c r="H450" s="146"/>
      <c r="I450" s="146"/>
      <c r="J450" s="146"/>
      <c r="K450" s="62"/>
      <c r="L450" s="109"/>
      <c r="M450" s="46"/>
      <c r="N450" s="46"/>
      <c r="O450" s="119"/>
      <c r="P450" s="43"/>
      <c r="Q450" s="120"/>
      <c r="R450" s="119"/>
      <c r="S450" s="96"/>
    </row>
    <row r="451" spans="1:19" ht="15.75" x14ac:dyDescent="0.25">
      <c r="A451" s="39">
        <v>2902</v>
      </c>
      <c r="B451" s="40"/>
      <c r="C451" s="40"/>
      <c r="D451" s="40"/>
      <c r="E451" s="40"/>
      <c r="F451" s="146"/>
      <c r="G451" s="146"/>
      <c r="H451" s="146"/>
      <c r="I451" s="146"/>
      <c r="J451" s="146"/>
      <c r="K451" s="62"/>
      <c r="L451" s="109"/>
      <c r="M451" s="46"/>
      <c r="N451" s="46"/>
      <c r="O451" s="119"/>
      <c r="P451" s="43"/>
      <c r="Q451" s="120"/>
      <c r="R451" s="119"/>
      <c r="S451" s="96"/>
    </row>
    <row r="452" spans="1:19" ht="15.75" x14ac:dyDescent="0.25">
      <c r="A452" s="39">
        <v>3001</v>
      </c>
      <c r="B452" s="40"/>
      <c r="C452" s="40"/>
      <c r="D452" s="40"/>
      <c r="E452" s="40"/>
      <c r="F452" s="146"/>
      <c r="G452" s="146"/>
      <c r="H452" s="146"/>
      <c r="I452" s="146"/>
      <c r="J452" s="146"/>
      <c r="K452" s="62"/>
      <c r="L452" s="109"/>
      <c r="M452" s="46"/>
      <c r="N452" s="46"/>
      <c r="O452" s="119"/>
      <c r="P452" s="47"/>
      <c r="Q452" s="120"/>
      <c r="R452" s="119"/>
      <c r="S452" s="96"/>
    </row>
    <row r="453" spans="1:19" ht="15.75" x14ac:dyDescent="0.25">
      <c r="A453" s="39">
        <v>3002</v>
      </c>
      <c r="B453" s="40"/>
      <c r="C453" s="40"/>
      <c r="D453" s="40"/>
      <c r="E453" s="40"/>
      <c r="F453" s="146"/>
      <c r="G453" s="146"/>
      <c r="H453" s="146"/>
      <c r="I453" s="146"/>
      <c r="J453" s="146"/>
      <c r="K453" s="62"/>
      <c r="L453" s="109"/>
      <c r="M453" s="46"/>
      <c r="N453" s="46"/>
      <c r="O453" s="119"/>
      <c r="P453" s="47"/>
      <c r="Q453" s="120"/>
      <c r="R453" s="119"/>
      <c r="S453" s="96"/>
    </row>
    <row r="454" spans="1:19" ht="15.75" x14ac:dyDescent="0.25">
      <c r="A454" s="39">
        <v>3101</v>
      </c>
      <c r="B454" s="40"/>
      <c r="C454" s="40"/>
      <c r="D454" s="40"/>
      <c r="E454" s="40"/>
      <c r="F454" s="146"/>
      <c r="G454" s="146"/>
      <c r="H454" s="146"/>
      <c r="I454" s="146"/>
      <c r="J454" s="146"/>
      <c r="K454" s="62"/>
      <c r="L454" s="109"/>
      <c r="M454" s="46"/>
      <c r="N454" s="111"/>
      <c r="O454" s="46"/>
      <c r="P454" s="111"/>
      <c r="Q454" s="121"/>
      <c r="R454" s="119"/>
      <c r="S454" s="96"/>
    </row>
    <row r="455" spans="1:19" ht="15.75" x14ac:dyDescent="0.25">
      <c r="A455" s="39">
        <v>3102</v>
      </c>
      <c r="B455" s="40"/>
      <c r="C455" s="40"/>
      <c r="D455" s="40"/>
      <c r="E455" s="40"/>
      <c r="F455" s="146"/>
      <c r="G455" s="146"/>
      <c r="H455" s="146"/>
      <c r="I455" s="146"/>
      <c r="J455" s="146"/>
      <c r="K455" s="62"/>
      <c r="L455" s="109"/>
      <c r="M455" s="46"/>
      <c r="N455" s="111"/>
      <c r="O455" s="122" t="s">
        <v>53</v>
      </c>
      <c r="P455" s="123"/>
      <c r="Q455" s="124" t="str">
        <f>IF(SUM(K444:K455)=0,"",SUM(K444:K455))</f>
        <v/>
      </c>
      <c r="R455" s="125" t="s">
        <v>10</v>
      </c>
      <c r="S455" s="96"/>
    </row>
    <row r="456" spans="1:19" ht="15.75" x14ac:dyDescent="0.25">
      <c r="A456" s="39">
        <v>3201</v>
      </c>
      <c r="B456" s="40"/>
      <c r="C456" s="40"/>
      <c r="D456" s="40"/>
      <c r="E456" s="40"/>
      <c r="F456" s="146"/>
      <c r="G456" s="146"/>
      <c r="H456" s="146"/>
      <c r="I456" s="146"/>
      <c r="J456" s="146"/>
      <c r="K456" s="62"/>
      <c r="L456" s="109"/>
      <c r="M456" s="46"/>
      <c r="N456" s="111"/>
      <c r="O456" s="126" t="s">
        <v>54</v>
      </c>
      <c r="P456" s="53" t="str">
        <f>IF(P455/B442=0,"",P455/B442)</f>
        <v/>
      </c>
      <c r="Q456" s="127" t="e">
        <f>IF(P455/Q455=0,"",P455/Q455)</f>
        <v>#VALUE!</v>
      </c>
      <c r="R456" s="128" t="s">
        <v>55</v>
      </c>
      <c r="S456" s="96"/>
    </row>
    <row r="457" spans="1:19" ht="15.75" x14ac:dyDescent="0.25">
      <c r="A457" s="39">
        <v>3202</v>
      </c>
      <c r="B457" s="40"/>
      <c r="C457" s="40"/>
      <c r="D457" s="40"/>
      <c r="E457" s="40"/>
      <c r="F457" s="146"/>
      <c r="G457" s="146"/>
      <c r="H457" s="146"/>
      <c r="I457" s="146"/>
      <c r="J457" s="146"/>
      <c r="K457" s="62"/>
      <c r="L457" s="112"/>
      <c r="M457" s="113"/>
      <c r="N457" s="114"/>
      <c r="O457" s="83"/>
      <c r="P457" s="129"/>
      <c r="Q457" s="129"/>
      <c r="R457" s="130"/>
      <c r="S457" s="96"/>
    </row>
    <row r="458" spans="1:19" ht="18" customHeight="1" x14ac:dyDescent="0.25">
      <c r="A458" s="24"/>
      <c r="B458" s="160" t="s">
        <v>79</v>
      </c>
      <c r="C458" s="160"/>
      <c r="D458" s="160"/>
      <c r="E458" s="160"/>
      <c r="F458" s="160"/>
      <c r="G458" s="160"/>
      <c r="H458" s="160"/>
      <c r="I458" s="160"/>
      <c r="J458" s="160"/>
      <c r="K458" s="59">
        <f>SUM(K442:K454)</f>
        <v>0</v>
      </c>
      <c r="L458" s="60" t="str">
        <f>IF(K450=0,"",K450/B442)</f>
        <v/>
      </c>
      <c r="M458" s="60" t="str">
        <f>IF(K458=0,"",K458/B442)</f>
        <v/>
      </c>
      <c r="N458" s="60" t="str">
        <f>IF(K450=0,"",M458-L458)</f>
        <v/>
      </c>
      <c r="O458" s="2"/>
      <c r="P458" s="1"/>
      <c r="Q458" s="27"/>
      <c r="R458" s="2"/>
      <c r="S458" s="96"/>
    </row>
    <row r="459" spans="1:19" ht="12.75" customHeight="1" x14ac:dyDescent="0.2">
      <c r="L459" s="2"/>
      <c r="M459" s="2"/>
      <c r="O459" s="2"/>
    </row>
    <row r="460" spans="1:19" ht="12.75" customHeight="1" x14ac:dyDescent="0.2">
      <c r="L460" s="2"/>
      <c r="M460" s="2"/>
      <c r="O460" s="2"/>
    </row>
    <row r="461" spans="1:19" s="155" customFormat="1" ht="26.25" x14ac:dyDescent="0.4">
      <c r="B461" s="161" t="s">
        <v>68</v>
      </c>
      <c r="C461" s="162"/>
      <c r="D461" s="162"/>
      <c r="E461" s="162"/>
      <c r="F461" s="162"/>
      <c r="G461" s="162"/>
      <c r="H461" s="162"/>
      <c r="I461" s="162"/>
      <c r="J461" s="162"/>
      <c r="K461" s="103" t="s">
        <v>108</v>
      </c>
      <c r="L461" s="2"/>
      <c r="M461" s="2"/>
      <c r="N461" s="1"/>
      <c r="O461" s="2"/>
      <c r="P461" s="1"/>
      <c r="Q461" s="1"/>
      <c r="R461" s="1"/>
    </row>
    <row r="462" spans="1:19" s="155" customFormat="1" ht="20.25" x14ac:dyDescent="0.2">
      <c r="A462" s="163" t="s">
        <v>9</v>
      </c>
      <c r="B462" s="164" t="s">
        <v>69</v>
      </c>
      <c r="C462" s="165"/>
      <c r="D462" s="165"/>
      <c r="E462" s="165"/>
      <c r="F462" s="165"/>
      <c r="G462" s="165"/>
      <c r="H462" s="165"/>
      <c r="I462" s="165"/>
      <c r="J462" s="166"/>
      <c r="K462" s="167" t="s">
        <v>10</v>
      </c>
      <c r="L462" s="159" t="s">
        <v>2</v>
      </c>
      <c r="M462" s="159" t="s">
        <v>3</v>
      </c>
      <c r="N462" s="169" t="s">
        <v>4</v>
      </c>
      <c r="O462" s="159" t="s">
        <v>5</v>
      </c>
      <c r="P462" s="157" t="s">
        <v>6</v>
      </c>
      <c r="Q462" s="157" t="s">
        <v>7</v>
      </c>
      <c r="R462" s="159" t="s">
        <v>8</v>
      </c>
    </row>
    <row r="463" spans="1:19" s="155" customFormat="1" ht="15.75" x14ac:dyDescent="0.25">
      <c r="A463" s="158"/>
      <c r="B463" s="39" t="s">
        <v>70</v>
      </c>
      <c r="C463" s="39" t="s">
        <v>71</v>
      </c>
      <c r="D463" s="39" t="s">
        <v>72</v>
      </c>
      <c r="E463" s="39" t="s">
        <v>73</v>
      </c>
      <c r="F463" s="39" t="s">
        <v>74</v>
      </c>
      <c r="G463" s="39" t="s">
        <v>75</v>
      </c>
      <c r="H463" s="39" t="s">
        <v>76</v>
      </c>
      <c r="I463" s="39" t="s">
        <v>77</v>
      </c>
      <c r="J463" s="39" t="s">
        <v>78</v>
      </c>
      <c r="K463" s="168"/>
      <c r="L463" s="158"/>
      <c r="M463" s="158"/>
      <c r="N463" s="158"/>
      <c r="O463" s="158"/>
      <c r="P463" s="158"/>
      <c r="Q463" s="158"/>
      <c r="R463" s="158"/>
    </row>
    <row r="464" spans="1:19" s="155" customFormat="1" ht="15.75" x14ac:dyDescent="0.25">
      <c r="A464" s="39">
        <v>2502</v>
      </c>
      <c r="B464" s="40">
        <v>29</v>
      </c>
      <c r="C464" s="40"/>
      <c r="D464" s="40"/>
      <c r="E464" s="40"/>
      <c r="F464" s="146"/>
      <c r="G464" s="146"/>
      <c r="H464" s="146"/>
      <c r="I464" s="146"/>
      <c r="J464" s="146"/>
      <c r="K464" s="62"/>
      <c r="L464" s="106"/>
      <c r="M464" s="107"/>
      <c r="N464" s="108"/>
      <c r="O464" s="115"/>
      <c r="P464" s="41">
        <f>B464</f>
        <v>29</v>
      </c>
      <c r="Q464" s="116"/>
      <c r="R464" s="115"/>
    </row>
    <row r="465" spans="1:19" s="155" customFormat="1" ht="15.75" x14ac:dyDescent="0.25">
      <c r="A465" s="39">
        <v>2601</v>
      </c>
      <c r="B465" s="40"/>
      <c r="C465" s="40"/>
      <c r="D465" s="40"/>
      <c r="E465" s="40"/>
      <c r="F465" s="146"/>
      <c r="G465" s="146"/>
      <c r="H465" s="146"/>
      <c r="I465" s="146"/>
      <c r="J465" s="146"/>
      <c r="K465" s="62"/>
      <c r="L465" s="109"/>
      <c r="M465" s="46"/>
      <c r="N465" s="110"/>
      <c r="O465" s="42" t="str">
        <f>IF(C465=0,"",C465/B464)</f>
        <v/>
      </c>
      <c r="P465" s="43"/>
      <c r="Q465" s="117" t="str">
        <f t="shared" ref="Q465:Q467" si="40">IF(P465=0,"",P465/P464)</f>
        <v/>
      </c>
      <c r="R465" s="117" t="str">
        <f t="shared" ref="R465:R467" si="41">IF(P465=0,"",100%-Q465)</f>
        <v/>
      </c>
    </row>
    <row r="466" spans="1:19" s="155" customFormat="1" ht="15.75" x14ac:dyDescent="0.25">
      <c r="A466" s="39">
        <v>2602</v>
      </c>
      <c r="B466" s="40"/>
      <c r="C466" s="40"/>
      <c r="D466" s="40"/>
      <c r="E466" s="40"/>
      <c r="F466" s="146"/>
      <c r="G466" s="146"/>
      <c r="H466" s="146"/>
      <c r="I466" s="146"/>
      <c r="J466" s="146"/>
      <c r="K466" s="62"/>
      <c r="L466" s="109"/>
      <c r="M466" s="46"/>
      <c r="N466" s="110"/>
      <c r="O466" s="42" t="str">
        <f>IF(D466=0,"",D466/C465)</f>
        <v/>
      </c>
      <c r="P466" s="43"/>
      <c r="Q466" s="117" t="str">
        <f t="shared" si="40"/>
        <v/>
      </c>
      <c r="R466" s="117" t="str">
        <f t="shared" si="41"/>
        <v/>
      </c>
      <c r="S466" s="92">
        <f>P466/P464</f>
        <v>0</v>
      </c>
    </row>
    <row r="467" spans="1:19" s="155" customFormat="1" ht="15.75" x14ac:dyDescent="0.25">
      <c r="A467" s="39">
        <v>2701</v>
      </c>
      <c r="B467" s="40"/>
      <c r="C467" s="40"/>
      <c r="D467" s="40"/>
      <c r="E467" s="40"/>
      <c r="F467" s="146"/>
      <c r="G467" s="146"/>
      <c r="H467" s="146"/>
      <c r="I467" s="146"/>
      <c r="J467" s="146"/>
      <c r="K467" s="62"/>
      <c r="L467" s="109"/>
      <c r="M467" s="46"/>
      <c r="N467" s="110"/>
      <c r="O467" s="42" t="str">
        <f>IF(E467=0,"",E467/D466)</f>
        <v/>
      </c>
      <c r="P467" s="43"/>
      <c r="Q467" s="117" t="str">
        <f t="shared" si="40"/>
        <v/>
      </c>
      <c r="R467" s="117" t="str">
        <f t="shared" si="41"/>
        <v/>
      </c>
    </row>
    <row r="468" spans="1:19" s="155" customFormat="1" ht="15.75" x14ac:dyDescent="0.25">
      <c r="A468" s="39">
        <v>2702</v>
      </c>
      <c r="B468" s="40"/>
      <c r="C468" s="40"/>
      <c r="D468" s="40"/>
      <c r="E468" s="40"/>
      <c r="F468" s="146"/>
      <c r="G468" s="146"/>
      <c r="H468" s="146"/>
      <c r="I468" s="146"/>
      <c r="J468" s="146"/>
      <c r="K468" s="62"/>
      <c r="L468" s="109"/>
      <c r="M468" s="46"/>
      <c r="N468" s="46"/>
      <c r="O468" s="119"/>
      <c r="P468" s="43"/>
      <c r="Q468" s="120"/>
      <c r="R468" s="119"/>
    </row>
    <row r="469" spans="1:19" s="155" customFormat="1" ht="15.75" x14ac:dyDescent="0.25">
      <c r="A469" s="39">
        <v>2801</v>
      </c>
      <c r="B469" s="40"/>
      <c r="C469" s="40"/>
      <c r="D469" s="40"/>
      <c r="E469" s="40"/>
      <c r="F469" s="146"/>
      <c r="G469" s="146"/>
      <c r="H469" s="146"/>
      <c r="I469" s="146"/>
      <c r="J469" s="146"/>
      <c r="K469" s="62"/>
      <c r="L469" s="109"/>
      <c r="M469" s="46"/>
      <c r="N469" s="46"/>
      <c r="O469" s="119"/>
      <c r="P469" s="43"/>
      <c r="Q469" s="120"/>
      <c r="R469" s="119"/>
    </row>
    <row r="470" spans="1:19" s="155" customFormat="1" ht="15.75" x14ac:dyDescent="0.25">
      <c r="A470" s="39">
        <v>2802</v>
      </c>
      <c r="B470" s="40"/>
      <c r="C470" s="40"/>
      <c r="D470" s="40"/>
      <c r="E470" s="40"/>
      <c r="F470" s="146"/>
      <c r="G470" s="146"/>
      <c r="H470" s="146"/>
      <c r="I470" s="146"/>
      <c r="J470" s="146"/>
      <c r="K470" s="62"/>
      <c r="L470" s="109"/>
      <c r="M470" s="46"/>
      <c r="N470" s="46"/>
      <c r="O470" s="119"/>
      <c r="P470" s="43"/>
      <c r="Q470" s="120"/>
      <c r="R470" s="119"/>
    </row>
    <row r="471" spans="1:19" s="155" customFormat="1" ht="15.75" x14ac:dyDescent="0.25">
      <c r="A471" s="39">
        <v>2901</v>
      </c>
      <c r="B471" s="40"/>
      <c r="C471" s="40"/>
      <c r="D471" s="40"/>
      <c r="E471" s="40"/>
      <c r="F471" s="146"/>
      <c r="G471" s="146"/>
      <c r="H471" s="146"/>
      <c r="I471" s="146"/>
      <c r="J471" s="146"/>
      <c r="K471" s="62"/>
      <c r="L471" s="109"/>
      <c r="M471" s="46"/>
      <c r="N471" s="46"/>
      <c r="O471" s="119"/>
      <c r="P471" s="43"/>
      <c r="Q471" s="120"/>
      <c r="R471" s="119"/>
    </row>
    <row r="472" spans="1:19" s="155" customFormat="1" ht="15.75" x14ac:dyDescent="0.25">
      <c r="A472" s="39">
        <v>2902</v>
      </c>
      <c r="B472" s="40"/>
      <c r="C472" s="40"/>
      <c r="D472" s="40"/>
      <c r="E472" s="40"/>
      <c r="F472" s="146"/>
      <c r="G472" s="146"/>
      <c r="H472" s="146"/>
      <c r="I472" s="146"/>
      <c r="J472" s="146"/>
      <c r="K472" s="62"/>
      <c r="L472" s="109"/>
      <c r="M472" s="46"/>
      <c r="N472" s="46"/>
      <c r="O472" s="119"/>
      <c r="P472" s="43"/>
      <c r="Q472" s="120"/>
      <c r="R472" s="119"/>
    </row>
    <row r="473" spans="1:19" s="155" customFormat="1" ht="15.75" x14ac:dyDescent="0.25">
      <c r="A473" s="39">
        <v>3001</v>
      </c>
      <c r="B473" s="40"/>
      <c r="C473" s="40"/>
      <c r="D473" s="40"/>
      <c r="E473" s="40"/>
      <c r="F473" s="146"/>
      <c r="G473" s="146"/>
      <c r="H473" s="146"/>
      <c r="I473" s="146"/>
      <c r="J473" s="146"/>
      <c r="K473" s="62"/>
      <c r="L473" s="109"/>
      <c r="M473" s="46"/>
      <c r="N473" s="46"/>
      <c r="O473" s="119"/>
      <c r="P473" s="43"/>
      <c r="Q473" s="120"/>
      <c r="R473" s="119"/>
    </row>
    <row r="474" spans="1:19" s="155" customFormat="1" ht="15.75" x14ac:dyDescent="0.25">
      <c r="A474" s="39">
        <v>3002</v>
      </c>
      <c r="B474" s="40"/>
      <c r="C474" s="40"/>
      <c r="D474" s="40"/>
      <c r="E474" s="40"/>
      <c r="F474" s="146"/>
      <c r="G474" s="146"/>
      <c r="H474" s="146"/>
      <c r="I474" s="146"/>
      <c r="J474" s="146"/>
      <c r="K474" s="62"/>
      <c r="L474" s="109"/>
      <c r="M474" s="46"/>
      <c r="N474" s="46"/>
      <c r="O474" s="119"/>
      <c r="P474" s="47"/>
      <c r="Q474" s="120"/>
      <c r="R474" s="119"/>
    </row>
    <row r="475" spans="1:19" s="155" customFormat="1" ht="15.75" x14ac:dyDescent="0.25">
      <c r="A475" s="39">
        <v>3101</v>
      </c>
      <c r="B475" s="40"/>
      <c r="C475" s="40"/>
      <c r="D475" s="40"/>
      <c r="E475" s="40"/>
      <c r="F475" s="146"/>
      <c r="G475" s="146"/>
      <c r="H475" s="146"/>
      <c r="I475" s="146"/>
      <c r="J475" s="146"/>
      <c r="K475" s="62"/>
      <c r="L475" s="109"/>
      <c r="M475" s="46"/>
      <c r="N475" s="46"/>
      <c r="O475" s="119"/>
      <c r="P475" s="47"/>
      <c r="Q475" s="120"/>
      <c r="R475" s="119"/>
    </row>
    <row r="476" spans="1:19" s="155" customFormat="1" ht="15.75" x14ac:dyDescent="0.25">
      <c r="A476" s="39">
        <v>3102</v>
      </c>
      <c r="B476" s="40"/>
      <c r="C476" s="40"/>
      <c r="D476" s="40"/>
      <c r="E476" s="40"/>
      <c r="F476" s="146"/>
      <c r="G476" s="146"/>
      <c r="H476" s="146"/>
      <c r="I476" s="146"/>
      <c r="J476" s="146"/>
      <c r="K476" s="62"/>
      <c r="L476" s="109"/>
      <c r="M476" s="46"/>
      <c r="N476" s="111"/>
      <c r="O476" s="46"/>
      <c r="P476" s="111"/>
      <c r="Q476" s="121"/>
      <c r="R476" s="119"/>
    </row>
    <row r="477" spans="1:19" s="155" customFormat="1" ht="15.75" x14ac:dyDescent="0.25">
      <c r="A477" s="39">
        <v>3201</v>
      </c>
      <c r="B477" s="40"/>
      <c r="C477" s="40"/>
      <c r="D477" s="40"/>
      <c r="E477" s="40"/>
      <c r="F477" s="146"/>
      <c r="G477" s="146"/>
      <c r="H477" s="146"/>
      <c r="I477" s="146"/>
      <c r="J477" s="146"/>
      <c r="K477" s="62"/>
      <c r="L477" s="109"/>
      <c r="M477" s="46"/>
      <c r="N477" s="111"/>
      <c r="O477" s="122" t="s">
        <v>53</v>
      </c>
      <c r="P477" s="123"/>
      <c r="Q477" s="124" t="str">
        <f>IF(SUM(K466:K477)=0,"",SUM(K466:K477))</f>
        <v/>
      </c>
      <c r="R477" s="125" t="s">
        <v>10</v>
      </c>
    </row>
    <row r="478" spans="1:19" s="155" customFormat="1" ht="15.75" x14ac:dyDescent="0.25">
      <c r="A478" s="39">
        <v>3202</v>
      </c>
      <c r="B478" s="40"/>
      <c r="C478" s="40"/>
      <c r="D478" s="40"/>
      <c r="E478" s="40"/>
      <c r="F478" s="146"/>
      <c r="G478" s="146"/>
      <c r="H478" s="146"/>
      <c r="I478" s="146"/>
      <c r="J478" s="146"/>
      <c r="K478" s="62"/>
      <c r="L478" s="109"/>
      <c r="M478" s="46"/>
      <c r="N478" s="111"/>
      <c r="O478" s="126" t="s">
        <v>54</v>
      </c>
      <c r="P478" s="53" t="str">
        <f>IF(P477/B464=0,"",P477/B464)</f>
        <v/>
      </c>
      <c r="Q478" s="127" t="e">
        <f>IF(P477/Q477=0,"",P477/Q477)</f>
        <v>#VALUE!</v>
      </c>
      <c r="R478" s="128" t="s">
        <v>55</v>
      </c>
    </row>
    <row r="479" spans="1:19" s="155" customFormat="1" ht="15.75" x14ac:dyDescent="0.25">
      <c r="A479" s="39">
        <v>3301</v>
      </c>
      <c r="B479" s="40"/>
      <c r="C479" s="40"/>
      <c r="D479" s="40"/>
      <c r="E479" s="40"/>
      <c r="F479" s="146"/>
      <c r="G479" s="146"/>
      <c r="H479" s="146"/>
      <c r="I479" s="146"/>
      <c r="J479" s="146"/>
      <c r="K479" s="62"/>
      <c r="L479" s="112"/>
      <c r="M479" s="113"/>
      <c r="N479" s="114"/>
      <c r="O479" s="83"/>
      <c r="P479" s="129"/>
      <c r="Q479" s="129"/>
      <c r="R479" s="130"/>
    </row>
    <row r="480" spans="1:19" s="155" customFormat="1" ht="18" customHeight="1" x14ac:dyDescent="0.25">
      <c r="A480" s="24"/>
      <c r="B480" s="160" t="s">
        <v>79</v>
      </c>
      <c r="C480" s="160"/>
      <c r="D480" s="160"/>
      <c r="E480" s="160"/>
      <c r="F480" s="160"/>
      <c r="G480" s="160"/>
      <c r="H480" s="160"/>
      <c r="I480" s="160"/>
      <c r="J480" s="160"/>
      <c r="K480" s="59">
        <f>SUM(K464:K476)</f>
        <v>0</v>
      </c>
      <c r="L480" s="60" t="str">
        <f>IF(K472=0,"",K472/B464)</f>
        <v/>
      </c>
      <c r="M480" s="60" t="str">
        <f>IF(K480=0,"",K480/B464)</f>
        <v/>
      </c>
      <c r="N480" s="60" t="str">
        <f>IF(K472=0,"",M480-L480)</f>
        <v/>
      </c>
      <c r="O480" s="2"/>
      <c r="P480" s="1"/>
      <c r="Q480" s="27"/>
      <c r="R480" s="2"/>
    </row>
    <row r="481" spans="12:15" ht="12.75" customHeight="1" x14ac:dyDescent="0.2">
      <c r="L481" s="2"/>
      <c r="M481" s="2"/>
      <c r="O481" s="2"/>
    </row>
    <row r="482" spans="12:15" ht="12.75" customHeight="1" x14ac:dyDescent="0.2">
      <c r="L482" s="2"/>
      <c r="M482" s="2"/>
      <c r="O482" s="2"/>
    </row>
    <row r="483" spans="12:15" ht="12.75" customHeight="1" x14ac:dyDescent="0.2">
      <c r="L483" s="2"/>
      <c r="M483" s="2"/>
      <c r="O483" s="2"/>
    </row>
    <row r="484" spans="12:15" ht="12.75" customHeight="1" x14ac:dyDescent="0.2">
      <c r="L484" s="2"/>
      <c r="M484" s="2"/>
      <c r="O484" s="2"/>
    </row>
    <row r="485" spans="12:15" ht="12.75" customHeight="1" x14ac:dyDescent="0.2">
      <c r="L485" s="2"/>
      <c r="M485" s="2"/>
      <c r="O485" s="2"/>
    </row>
    <row r="486" spans="12:15" ht="12.75" customHeight="1" x14ac:dyDescent="0.2">
      <c r="L486" s="2"/>
      <c r="M486" s="2"/>
      <c r="O486" s="2"/>
    </row>
    <row r="487" spans="12:15" ht="12.75" customHeight="1" x14ac:dyDescent="0.2">
      <c r="L487" s="2"/>
      <c r="M487" s="2"/>
      <c r="O487" s="2"/>
    </row>
    <row r="488" spans="12:15" ht="12.75" customHeight="1" x14ac:dyDescent="0.2">
      <c r="L488" s="2"/>
      <c r="M488" s="2"/>
      <c r="O488" s="2"/>
    </row>
    <row r="489" spans="12:15" ht="12.75" customHeight="1" x14ac:dyDescent="0.2">
      <c r="L489" s="2"/>
      <c r="M489" s="2"/>
      <c r="O489" s="2"/>
    </row>
    <row r="490" spans="12:15" ht="12.75" customHeight="1" x14ac:dyDescent="0.2">
      <c r="L490" s="2"/>
      <c r="M490" s="2"/>
      <c r="O490" s="2"/>
    </row>
    <row r="491" spans="12:15" ht="12.75" customHeight="1" x14ac:dyDescent="0.2">
      <c r="L491" s="2"/>
      <c r="M491" s="2"/>
      <c r="O491" s="2"/>
    </row>
    <row r="492" spans="12:15" ht="12.75" customHeight="1" x14ac:dyDescent="0.2">
      <c r="L492" s="2"/>
      <c r="M492" s="2"/>
      <c r="O492" s="2"/>
    </row>
    <row r="493" spans="12:15" ht="12.75" customHeight="1" x14ac:dyDescent="0.2">
      <c r="L493" s="2"/>
      <c r="M493" s="2"/>
      <c r="O493" s="2"/>
    </row>
    <row r="494" spans="12:15" ht="12.75" customHeight="1" x14ac:dyDescent="0.2">
      <c r="L494" s="2"/>
      <c r="M494" s="2"/>
      <c r="O494" s="2"/>
    </row>
    <row r="495" spans="12:15" ht="12.75" customHeight="1" x14ac:dyDescent="0.2">
      <c r="L495" s="2"/>
      <c r="M495" s="2"/>
      <c r="O495" s="2"/>
    </row>
    <row r="496" spans="12:15" ht="12.75" customHeight="1" x14ac:dyDescent="0.2">
      <c r="L496" s="2"/>
      <c r="M496" s="2"/>
      <c r="O496" s="2"/>
    </row>
    <row r="497" spans="12:15" ht="12.75" customHeight="1" x14ac:dyDescent="0.2">
      <c r="L497" s="2"/>
      <c r="M497" s="2"/>
      <c r="O497" s="2"/>
    </row>
    <row r="498" spans="12:15" ht="12.75" customHeight="1" x14ac:dyDescent="0.2">
      <c r="L498" s="2"/>
      <c r="M498" s="2"/>
      <c r="O498" s="2"/>
    </row>
    <row r="499" spans="12:15" ht="12.75" customHeight="1" x14ac:dyDescent="0.2">
      <c r="L499" s="2"/>
      <c r="M499" s="2"/>
      <c r="O499" s="2"/>
    </row>
    <row r="500" spans="12:15" ht="12.75" customHeight="1" x14ac:dyDescent="0.2">
      <c r="L500" s="2"/>
      <c r="M500" s="2"/>
      <c r="O500" s="2"/>
    </row>
    <row r="501" spans="12:15" ht="12.75" customHeight="1" x14ac:dyDescent="0.2">
      <c r="L501" s="2"/>
      <c r="M501" s="2"/>
      <c r="O501" s="2"/>
    </row>
    <row r="502" spans="12:15" ht="12.75" customHeight="1" x14ac:dyDescent="0.2">
      <c r="L502" s="2"/>
      <c r="M502" s="2"/>
      <c r="O502" s="2"/>
    </row>
    <row r="503" spans="12:15" ht="12.75" customHeight="1" x14ac:dyDescent="0.2">
      <c r="L503" s="2"/>
      <c r="M503" s="2"/>
      <c r="O503" s="2"/>
    </row>
    <row r="504" spans="12:15" ht="12.75" customHeight="1" x14ac:dyDescent="0.2">
      <c r="L504" s="2"/>
      <c r="M504" s="2"/>
      <c r="O504" s="2"/>
    </row>
    <row r="505" spans="12:15" ht="12.75" customHeight="1" x14ac:dyDescent="0.2">
      <c r="L505" s="2"/>
      <c r="M505" s="2"/>
      <c r="O505" s="2"/>
    </row>
    <row r="506" spans="12:15" ht="12.75" customHeight="1" x14ac:dyDescent="0.2">
      <c r="L506" s="2"/>
      <c r="M506" s="2"/>
      <c r="O506" s="2"/>
    </row>
    <row r="507" spans="12:15" ht="12.75" customHeight="1" x14ac:dyDescent="0.2">
      <c r="L507" s="2"/>
      <c r="M507" s="2"/>
      <c r="O507" s="2"/>
    </row>
    <row r="508" spans="12:15" ht="12.75" customHeight="1" x14ac:dyDescent="0.2">
      <c r="L508" s="2"/>
      <c r="M508" s="2"/>
      <c r="O508" s="2"/>
    </row>
    <row r="509" spans="12:15" ht="12.75" customHeight="1" x14ac:dyDescent="0.2">
      <c r="L509" s="2"/>
      <c r="M509" s="2"/>
      <c r="O509" s="2"/>
    </row>
    <row r="510" spans="12:15" ht="12.75" customHeight="1" x14ac:dyDescent="0.2">
      <c r="L510" s="2"/>
      <c r="M510" s="2"/>
      <c r="O510" s="2"/>
    </row>
    <row r="511" spans="12:15" ht="12.75" customHeight="1" x14ac:dyDescent="0.2">
      <c r="L511" s="2"/>
      <c r="M511" s="2"/>
      <c r="O511" s="2"/>
    </row>
    <row r="512" spans="12:15" ht="12.75" customHeight="1" x14ac:dyDescent="0.2">
      <c r="L512" s="2"/>
      <c r="M512" s="2"/>
      <c r="O512" s="2"/>
    </row>
    <row r="513" spans="12:15" ht="12.75" customHeight="1" x14ac:dyDescent="0.2">
      <c r="L513" s="2"/>
      <c r="M513" s="2"/>
      <c r="O513" s="2"/>
    </row>
    <row r="514" spans="12:15" ht="12.75" customHeight="1" x14ac:dyDescent="0.2">
      <c r="L514" s="2"/>
      <c r="M514" s="2"/>
      <c r="O514" s="2"/>
    </row>
    <row r="515" spans="12:15" ht="12.75" customHeight="1" x14ac:dyDescent="0.2">
      <c r="L515" s="2"/>
      <c r="M515" s="2"/>
      <c r="O515" s="2"/>
    </row>
    <row r="516" spans="12:15" ht="12.75" customHeight="1" x14ac:dyDescent="0.2">
      <c r="L516" s="2"/>
      <c r="M516" s="2"/>
      <c r="O516" s="2"/>
    </row>
    <row r="517" spans="12:15" ht="12.75" customHeight="1" x14ac:dyDescent="0.2">
      <c r="L517" s="2"/>
      <c r="M517" s="2"/>
      <c r="O517" s="2"/>
    </row>
    <row r="518" spans="12:15" ht="12.75" customHeight="1" x14ac:dyDescent="0.2">
      <c r="L518" s="2"/>
      <c r="M518" s="2"/>
      <c r="O518" s="2"/>
    </row>
    <row r="519" spans="12:15" ht="12.75" customHeight="1" x14ac:dyDescent="0.2">
      <c r="L519" s="2"/>
      <c r="M519" s="2"/>
      <c r="O519" s="2"/>
    </row>
    <row r="520" spans="12:15" ht="12.75" customHeight="1" x14ac:dyDescent="0.2">
      <c r="L520" s="2"/>
      <c r="M520" s="2"/>
      <c r="O520" s="2"/>
    </row>
    <row r="521" spans="12:15" ht="12.75" customHeight="1" x14ac:dyDescent="0.2">
      <c r="L521" s="2"/>
      <c r="M521" s="2"/>
      <c r="O521" s="2"/>
    </row>
    <row r="522" spans="12:15" ht="12.75" customHeight="1" x14ac:dyDescent="0.2">
      <c r="L522" s="2"/>
      <c r="M522" s="2"/>
      <c r="O522" s="2"/>
    </row>
    <row r="523" spans="12:15" ht="12.75" customHeight="1" x14ac:dyDescent="0.2">
      <c r="L523" s="2"/>
      <c r="M523" s="2"/>
      <c r="O523" s="2"/>
    </row>
    <row r="524" spans="12:15" ht="12.75" customHeight="1" x14ac:dyDescent="0.2">
      <c r="L524" s="2"/>
      <c r="M524" s="2"/>
      <c r="O524" s="2"/>
    </row>
    <row r="525" spans="12:15" ht="12.75" customHeight="1" x14ac:dyDescent="0.2">
      <c r="L525" s="2"/>
      <c r="M525" s="2"/>
      <c r="O525" s="2"/>
    </row>
    <row r="526" spans="12:15" ht="12.75" customHeight="1" x14ac:dyDescent="0.2">
      <c r="L526" s="2"/>
      <c r="M526" s="2"/>
      <c r="O526" s="2"/>
    </row>
    <row r="527" spans="12:15" ht="12.75" customHeight="1" x14ac:dyDescent="0.2">
      <c r="L527" s="2"/>
      <c r="M527" s="2"/>
      <c r="O527" s="2"/>
    </row>
    <row r="528" spans="12:15" ht="12.75" customHeight="1" x14ac:dyDescent="0.2">
      <c r="L528" s="2"/>
      <c r="M528" s="2"/>
      <c r="O528" s="2"/>
    </row>
    <row r="529" spans="12:15" ht="12.75" customHeight="1" x14ac:dyDescent="0.2">
      <c r="L529" s="2"/>
      <c r="M529" s="2"/>
      <c r="O529" s="2"/>
    </row>
    <row r="530" spans="12:15" ht="12.75" customHeight="1" x14ac:dyDescent="0.2">
      <c r="L530" s="2"/>
      <c r="M530" s="2"/>
      <c r="O530" s="2"/>
    </row>
    <row r="531" spans="12:15" ht="12.75" customHeight="1" x14ac:dyDescent="0.2">
      <c r="L531" s="2"/>
      <c r="M531" s="2"/>
      <c r="O531" s="2"/>
    </row>
    <row r="532" spans="12:15" ht="12.75" customHeight="1" x14ac:dyDescent="0.2">
      <c r="L532" s="2"/>
      <c r="M532" s="2"/>
      <c r="O532" s="2"/>
    </row>
    <row r="533" spans="12:15" ht="12.75" customHeight="1" x14ac:dyDescent="0.2">
      <c r="L533" s="2"/>
      <c r="M533" s="2"/>
      <c r="O533" s="2"/>
    </row>
    <row r="534" spans="12:15" ht="12.75" customHeight="1" x14ac:dyDescent="0.2">
      <c r="L534" s="2"/>
      <c r="M534" s="2"/>
      <c r="O534" s="2"/>
    </row>
    <row r="535" spans="12:15" ht="12.75" customHeight="1" x14ac:dyDescent="0.2">
      <c r="L535" s="2"/>
      <c r="M535" s="2"/>
      <c r="O535" s="2"/>
    </row>
    <row r="536" spans="12:15" ht="12.75" customHeight="1" x14ac:dyDescent="0.2">
      <c r="L536" s="2"/>
      <c r="M536" s="2"/>
      <c r="O536" s="2"/>
    </row>
    <row r="537" spans="12:15" ht="12.75" customHeight="1" x14ac:dyDescent="0.2">
      <c r="L537" s="2"/>
      <c r="M537" s="2"/>
      <c r="O537" s="2"/>
    </row>
    <row r="538" spans="12:15" ht="12.75" customHeight="1" x14ac:dyDescent="0.2">
      <c r="L538" s="2"/>
      <c r="M538" s="2"/>
      <c r="O538" s="2"/>
    </row>
    <row r="539" spans="12:15" ht="12.75" customHeight="1" x14ac:dyDescent="0.2">
      <c r="L539" s="2"/>
      <c r="M539" s="2"/>
      <c r="O539" s="2"/>
    </row>
    <row r="540" spans="12:15" ht="12.75" customHeight="1" x14ac:dyDescent="0.2">
      <c r="L540" s="2"/>
      <c r="M540" s="2"/>
      <c r="O540" s="2"/>
    </row>
    <row r="541" spans="12:15" ht="12.75" customHeight="1" x14ac:dyDescent="0.2">
      <c r="L541" s="2"/>
      <c r="M541" s="2"/>
      <c r="O541" s="2"/>
    </row>
    <row r="542" spans="12:15" ht="12.75" customHeight="1" x14ac:dyDescent="0.2">
      <c r="L542" s="2"/>
      <c r="M542" s="2"/>
      <c r="O542" s="2"/>
    </row>
    <row r="543" spans="12:15" ht="12.75" customHeight="1" x14ac:dyDescent="0.2">
      <c r="L543" s="2"/>
      <c r="M543" s="2"/>
      <c r="O543" s="2"/>
    </row>
    <row r="544" spans="12:15" ht="12.75" customHeight="1" x14ac:dyDescent="0.2">
      <c r="L544" s="2"/>
      <c r="M544" s="2"/>
      <c r="O544" s="2"/>
    </row>
    <row r="545" spans="12:15" ht="12.75" customHeight="1" x14ac:dyDescent="0.2">
      <c r="L545" s="2"/>
      <c r="M545" s="2"/>
      <c r="O545" s="2"/>
    </row>
    <row r="546" spans="12:15" ht="12.75" customHeight="1" x14ac:dyDescent="0.2">
      <c r="L546" s="2"/>
      <c r="M546" s="2"/>
      <c r="O546" s="2"/>
    </row>
    <row r="547" spans="12:15" ht="12.75" customHeight="1" x14ac:dyDescent="0.2">
      <c r="L547" s="2"/>
      <c r="M547" s="2"/>
      <c r="O547" s="2"/>
    </row>
    <row r="548" spans="12:15" ht="12.75" customHeight="1" x14ac:dyDescent="0.2">
      <c r="L548" s="2"/>
      <c r="M548" s="2"/>
      <c r="O548" s="2"/>
    </row>
    <row r="549" spans="12:15" ht="12.75" customHeight="1" x14ac:dyDescent="0.2">
      <c r="L549" s="2"/>
      <c r="M549" s="2"/>
      <c r="O549" s="2"/>
    </row>
    <row r="550" spans="12:15" ht="12.75" customHeight="1" x14ac:dyDescent="0.2">
      <c r="L550" s="2"/>
      <c r="M550" s="2"/>
      <c r="O550" s="2"/>
    </row>
    <row r="551" spans="12:15" ht="12.75" customHeight="1" x14ac:dyDescent="0.2">
      <c r="L551" s="2"/>
      <c r="M551" s="2"/>
      <c r="O551" s="2"/>
    </row>
    <row r="552" spans="12:15" ht="12.75" customHeight="1" x14ac:dyDescent="0.2">
      <c r="L552" s="2"/>
      <c r="M552" s="2"/>
      <c r="O552" s="2"/>
    </row>
    <row r="553" spans="12:15" ht="12.75" customHeight="1" x14ac:dyDescent="0.2">
      <c r="L553" s="2"/>
      <c r="M553" s="2"/>
      <c r="O553" s="2"/>
    </row>
    <row r="554" spans="12:15" ht="12.75" customHeight="1" x14ac:dyDescent="0.2">
      <c r="L554" s="2"/>
      <c r="M554" s="2"/>
      <c r="O554" s="2"/>
    </row>
    <row r="555" spans="12:15" ht="12.75" customHeight="1" x14ac:dyDescent="0.2">
      <c r="L555" s="2"/>
      <c r="M555" s="2"/>
      <c r="O555" s="2"/>
    </row>
    <row r="556" spans="12:15" ht="12.75" customHeight="1" x14ac:dyDescent="0.2">
      <c r="L556" s="2"/>
      <c r="M556" s="2"/>
      <c r="O556" s="2"/>
    </row>
    <row r="557" spans="12:15" ht="12.75" customHeight="1" x14ac:dyDescent="0.2">
      <c r="L557" s="2"/>
      <c r="M557" s="2"/>
      <c r="O557" s="2"/>
    </row>
    <row r="558" spans="12:15" ht="12.75" customHeight="1" x14ac:dyDescent="0.2">
      <c r="L558" s="2"/>
      <c r="M558" s="2"/>
      <c r="O558" s="2"/>
    </row>
    <row r="559" spans="12:15" ht="12.75" customHeight="1" x14ac:dyDescent="0.2">
      <c r="L559" s="2"/>
      <c r="M559" s="2"/>
      <c r="O559" s="2"/>
    </row>
    <row r="560" spans="12:15" ht="12.75" customHeight="1" x14ac:dyDescent="0.2">
      <c r="L560" s="2"/>
      <c r="M560" s="2"/>
      <c r="O560" s="2"/>
    </row>
    <row r="561" spans="12:15" ht="12.75" customHeight="1" x14ac:dyDescent="0.2">
      <c r="L561" s="2"/>
      <c r="M561" s="2"/>
      <c r="O561" s="2"/>
    </row>
    <row r="562" spans="12:15" ht="12.75" customHeight="1" x14ac:dyDescent="0.2">
      <c r="L562" s="2"/>
      <c r="M562" s="2"/>
      <c r="O562" s="2"/>
    </row>
    <row r="563" spans="12:15" ht="12.75" customHeight="1" x14ac:dyDescent="0.2">
      <c r="L563" s="2"/>
      <c r="M563" s="2"/>
      <c r="O563" s="2"/>
    </row>
    <row r="564" spans="12:15" ht="12.75" customHeight="1" x14ac:dyDescent="0.2">
      <c r="L564" s="2"/>
      <c r="M564" s="2"/>
      <c r="O564" s="2"/>
    </row>
    <row r="565" spans="12:15" ht="12.75" customHeight="1" x14ac:dyDescent="0.2">
      <c r="L565" s="2"/>
      <c r="M565" s="2"/>
      <c r="O565" s="2"/>
    </row>
    <row r="566" spans="12:15" ht="12.75" customHeight="1" x14ac:dyDescent="0.2">
      <c r="L566" s="2"/>
      <c r="M566" s="2"/>
      <c r="O566" s="2"/>
    </row>
    <row r="567" spans="12:15" ht="12.75" customHeight="1" x14ac:dyDescent="0.2">
      <c r="L567" s="2"/>
      <c r="M567" s="2"/>
      <c r="O567" s="2"/>
    </row>
    <row r="568" spans="12:15" ht="12.75" customHeight="1" x14ac:dyDescent="0.2">
      <c r="L568" s="2"/>
      <c r="M568" s="2"/>
      <c r="O568" s="2"/>
    </row>
    <row r="569" spans="12:15" ht="12.75" customHeight="1" x14ac:dyDescent="0.2">
      <c r="L569" s="2"/>
      <c r="M569" s="2"/>
      <c r="O569" s="2"/>
    </row>
    <row r="570" spans="12:15" ht="12.75" customHeight="1" x14ac:dyDescent="0.2">
      <c r="L570" s="2"/>
      <c r="M570" s="2"/>
      <c r="O570" s="2"/>
    </row>
    <row r="571" spans="12:15" ht="12.75" customHeight="1" x14ac:dyDescent="0.2">
      <c r="L571" s="2"/>
      <c r="M571" s="2"/>
      <c r="O571" s="2"/>
    </row>
    <row r="572" spans="12:15" ht="12.75" customHeight="1" x14ac:dyDescent="0.2">
      <c r="L572" s="2"/>
      <c r="M572" s="2"/>
      <c r="O572" s="2"/>
    </row>
    <row r="573" spans="12:15" ht="12.75" customHeight="1" x14ac:dyDescent="0.2">
      <c r="L573" s="2"/>
      <c r="M573" s="2"/>
      <c r="O573" s="2"/>
    </row>
    <row r="574" spans="12:15" ht="12.75" customHeight="1" x14ac:dyDescent="0.2">
      <c r="L574" s="2"/>
      <c r="M574" s="2"/>
      <c r="O574" s="2"/>
    </row>
    <row r="575" spans="12:15" ht="12.75" customHeight="1" x14ac:dyDescent="0.2">
      <c r="L575" s="2"/>
      <c r="M575" s="2"/>
      <c r="O575" s="2"/>
    </row>
    <row r="576" spans="12:15" ht="12.75" customHeight="1" x14ac:dyDescent="0.2">
      <c r="L576" s="2"/>
      <c r="M576" s="2"/>
      <c r="O576" s="2"/>
    </row>
    <row r="577" spans="12:15" ht="12.75" customHeight="1" x14ac:dyDescent="0.2">
      <c r="L577" s="2"/>
      <c r="M577" s="2"/>
      <c r="O577" s="2"/>
    </row>
    <row r="578" spans="12:15" ht="12.75" customHeight="1" x14ac:dyDescent="0.2">
      <c r="L578" s="2"/>
      <c r="M578" s="2"/>
      <c r="O578" s="2"/>
    </row>
    <row r="579" spans="12:15" ht="12.75" customHeight="1" x14ac:dyDescent="0.2">
      <c r="L579" s="2"/>
      <c r="M579" s="2"/>
      <c r="O579" s="2"/>
    </row>
    <row r="580" spans="12:15" ht="12.75" customHeight="1" x14ac:dyDescent="0.2">
      <c r="L580" s="2"/>
      <c r="M580" s="2"/>
      <c r="O580" s="2"/>
    </row>
    <row r="581" spans="12:15" ht="12.75" customHeight="1" x14ac:dyDescent="0.2">
      <c r="L581" s="2"/>
      <c r="M581" s="2"/>
      <c r="O581" s="2"/>
    </row>
    <row r="582" spans="12:15" ht="12.75" customHeight="1" x14ac:dyDescent="0.2">
      <c r="L582" s="2"/>
      <c r="M582" s="2"/>
      <c r="O582" s="2"/>
    </row>
    <row r="583" spans="12:15" ht="12.75" customHeight="1" x14ac:dyDescent="0.2">
      <c r="L583" s="2"/>
      <c r="M583" s="2"/>
      <c r="O583" s="2"/>
    </row>
    <row r="584" spans="12:15" ht="12.75" customHeight="1" x14ac:dyDescent="0.2">
      <c r="L584" s="2"/>
      <c r="M584" s="2"/>
      <c r="O584" s="2"/>
    </row>
    <row r="585" spans="12:15" ht="12.75" customHeight="1" x14ac:dyDescent="0.2">
      <c r="L585" s="2"/>
      <c r="M585" s="2"/>
      <c r="O585" s="2"/>
    </row>
    <row r="586" spans="12:15" ht="12.75" customHeight="1" x14ac:dyDescent="0.2">
      <c r="L586" s="2"/>
      <c r="M586" s="2"/>
      <c r="O586" s="2"/>
    </row>
    <row r="587" spans="12:15" ht="12.75" customHeight="1" x14ac:dyDescent="0.2">
      <c r="L587" s="2"/>
      <c r="M587" s="2"/>
      <c r="O587" s="2"/>
    </row>
    <row r="588" spans="12:15" ht="12.75" customHeight="1" x14ac:dyDescent="0.2">
      <c r="L588" s="2"/>
      <c r="M588" s="2"/>
      <c r="O588" s="2"/>
    </row>
    <row r="589" spans="12:15" ht="12.75" customHeight="1" x14ac:dyDescent="0.2">
      <c r="L589" s="2"/>
      <c r="M589" s="2"/>
      <c r="O589" s="2"/>
    </row>
    <row r="590" spans="12:15" ht="12.75" customHeight="1" x14ac:dyDescent="0.2">
      <c r="L590" s="2"/>
      <c r="M590" s="2"/>
      <c r="O590" s="2"/>
    </row>
    <row r="591" spans="12:15" ht="12.75" customHeight="1" x14ac:dyDescent="0.2">
      <c r="L591" s="2"/>
      <c r="M591" s="2"/>
      <c r="O591" s="2"/>
    </row>
    <row r="592" spans="12:15" ht="12.75" customHeight="1" x14ac:dyDescent="0.2">
      <c r="L592" s="2"/>
      <c r="M592" s="2"/>
      <c r="O592" s="2"/>
    </row>
    <row r="593" spans="12:15" ht="12.75" customHeight="1" x14ac:dyDescent="0.2">
      <c r="L593" s="2"/>
      <c r="M593" s="2"/>
      <c r="O593" s="2"/>
    </row>
    <row r="594" spans="12:15" ht="12.75" customHeight="1" x14ac:dyDescent="0.2">
      <c r="L594" s="2"/>
      <c r="M594" s="2"/>
      <c r="O594" s="2"/>
    </row>
    <row r="595" spans="12:15" ht="12.75" customHeight="1" x14ac:dyDescent="0.2">
      <c r="L595" s="2"/>
      <c r="M595" s="2"/>
      <c r="O595" s="2"/>
    </row>
    <row r="596" spans="12:15" ht="12.75" customHeight="1" x14ac:dyDescent="0.2">
      <c r="L596" s="2"/>
      <c r="M596" s="2"/>
      <c r="O596" s="2"/>
    </row>
    <row r="597" spans="12:15" ht="12.75" customHeight="1" x14ac:dyDescent="0.2">
      <c r="L597" s="2"/>
      <c r="M597" s="2"/>
      <c r="O597" s="2"/>
    </row>
    <row r="598" spans="12:15" ht="12.75" customHeight="1" x14ac:dyDescent="0.2">
      <c r="L598" s="2"/>
      <c r="M598" s="2"/>
      <c r="O598" s="2"/>
    </row>
    <row r="599" spans="12:15" ht="12.75" customHeight="1" x14ac:dyDescent="0.2">
      <c r="L599" s="2"/>
      <c r="M599" s="2"/>
      <c r="O599" s="2"/>
    </row>
    <row r="600" spans="12:15" ht="12.75" customHeight="1" x14ac:dyDescent="0.2">
      <c r="L600" s="2"/>
      <c r="M600" s="2"/>
      <c r="O600" s="2"/>
    </row>
    <row r="601" spans="12:15" ht="12.75" customHeight="1" x14ac:dyDescent="0.2">
      <c r="L601" s="2"/>
      <c r="M601" s="2"/>
      <c r="O601" s="2"/>
    </row>
    <row r="602" spans="12:15" ht="12.75" customHeight="1" x14ac:dyDescent="0.2">
      <c r="L602" s="2"/>
      <c r="M602" s="2"/>
      <c r="O602" s="2"/>
    </row>
    <row r="603" spans="12:15" ht="12.75" customHeight="1" x14ac:dyDescent="0.2">
      <c r="L603" s="2"/>
      <c r="M603" s="2"/>
      <c r="O603" s="2"/>
    </row>
    <row r="604" spans="12:15" ht="12.75" customHeight="1" x14ac:dyDescent="0.2">
      <c r="L604" s="2"/>
      <c r="M604" s="2"/>
      <c r="O604" s="2"/>
    </row>
    <row r="605" spans="12:15" ht="12.75" customHeight="1" x14ac:dyDescent="0.2">
      <c r="L605" s="2"/>
      <c r="M605" s="2"/>
      <c r="O605" s="2"/>
    </row>
    <row r="606" spans="12:15" ht="12.75" customHeight="1" x14ac:dyDescent="0.2">
      <c r="L606" s="2"/>
      <c r="M606" s="2"/>
      <c r="O606" s="2"/>
    </row>
    <row r="607" spans="12:15" ht="12.75" customHeight="1" x14ac:dyDescent="0.2">
      <c r="L607" s="2"/>
      <c r="M607" s="2"/>
      <c r="O607" s="2"/>
    </row>
    <row r="608" spans="12:15" ht="12.75" customHeight="1" x14ac:dyDescent="0.2">
      <c r="L608" s="2"/>
      <c r="M608" s="2"/>
      <c r="O608" s="2"/>
    </row>
    <row r="609" spans="12:15" ht="12.75" customHeight="1" x14ac:dyDescent="0.2">
      <c r="L609" s="2"/>
      <c r="M609" s="2"/>
      <c r="O609" s="2"/>
    </row>
    <row r="610" spans="12:15" ht="12.75" customHeight="1" x14ac:dyDescent="0.2">
      <c r="L610" s="2"/>
      <c r="M610" s="2"/>
      <c r="O610" s="2"/>
    </row>
    <row r="611" spans="12:15" ht="12.75" customHeight="1" x14ac:dyDescent="0.2">
      <c r="L611" s="2"/>
      <c r="M611" s="2"/>
      <c r="O611" s="2"/>
    </row>
    <row r="612" spans="12:15" ht="12.75" customHeight="1" x14ac:dyDescent="0.2">
      <c r="L612" s="2"/>
      <c r="M612" s="2"/>
      <c r="O612" s="2"/>
    </row>
    <row r="613" spans="12:15" ht="12.75" customHeight="1" x14ac:dyDescent="0.2">
      <c r="L613" s="2"/>
      <c r="M613" s="2"/>
      <c r="O613" s="2"/>
    </row>
    <row r="614" spans="12:15" ht="12.75" customHeight="1" x14ac:dyDescent="0.2">
      <c r="L614" s="2"/>
      <c r="M614" s="2"/>
      <c r="O614" s="2"/>
    </row>
    <row r="615" spans="12:15" ht="12.75" customHeight="1" x14ac:dyDescent="0.2">
      <c r="L615" s="2"/>
      <c r="M615" s="2"/>
      <c r="O615" s="2"/>
    </row>
    <row r="616" spans="12:15" ht="12.75" customHeight="1" x14ac:dyDescent="0.2">
      <c r="L616" s="2"/>
      <c r="M616" s="2"/>
      <c r="O616" s="2"/>
    </row>
    <row r="617" spans="12:15" ht="12.75" customHeight="1" x14ac:dyDescent="0.2">
      <c r="L617" s="2"/>
      <c r="M617" s="2"/>
      <c r="O617" s="2"/>
    </row>
    <row r="618" spans="12:15" ht="12.75" customHeight="1" x14ac:dyDescent="0.2">
      <c r="L618" s="2"/>
      <c r="M618" s="2"/>
      <c r="O618" s="2"/>
    </row>
    <row r="619" spans="12:15" ht="12.75" customHeight="1" x14ac:dyDescent="0.2">
      <c r="L619" s="2"/>
      <c r="M619" s="2"/>
      <c r="O619" s="2"/>
    </row>
    <row r="620" spans="12:15" ht="12.75" customHeight="1" x14ac:dyDescent="0.2">
      <c r="L620" s="2"/>
      <c r="M620" s="2"/>
      <c r="O620" s="2"/>
    </row>
    <row r="621" spans="12:15" ht="12.75" customHeight="1" x14ac:dyDescent="0.2">
      <c r="L621" s="2"/>
      <c r="M621" s="2"/>
      <c r="O621" s="2"/>
    </row>
    <row r="622" spans="12:15" ht="12.75" customHeight="1" x14ac:dyDescent="0.2">
      <c r="L622" s="2"/>
      <c r="M622" s="2"/>
      <c r="O622" s="2"/>
    </row>
    <row r="623" spans="12:15" ht="12.75" customHeight="1" x14ac:dyDescent="0.2">
      <c r="L623" s="2"/>
      <c r="M623" s="2"/>
      <c r="O623" s="2"/>
    </row>
    <row r="624" spans="12:15" ht="12.75" customHeight="1" x14ac:dyDescent="0.2">
      <c r="L624" s="2"/>
      <c r="M624" s="2"/>
      <c r="O624" s="2"/>
    </row>
    <row r="625" spans="12:15" ht="12.75" customHeight="1" x14ac:dyDescent="0.2">
      <c r="L625" s="2"/>
      <c r="M625" s="2"/>
      <c r="O625" s="2"/>
    </row>
    <row r="626" spans="12:15" ht="12.75" customHeight="1" x14ac:dyDescent="0.2">
      <c r="L626" s="2"/>
      <c r="M626" s="2"/>
      <c r="O626" s="2"/>
    </row>
    <row r="627" spans="12:15" ht="12.75" customHeight="1" x14ac:dyDescent="0.2">
      <c r="L627" s="2"/>
      <c r="M627" s="2"/>
      <c r="O627" s="2"/>
    </row>
    <row r="628" spans="12:15" ht="12.75" customHeight="1" x14ac:dyDescent="0.2">
      <c r="L628" s="2"/>
      <c r="M628" s="2"/>
      <c r="O628" s="2"/>
    </row>
    <row r="629" spans="12:15" ht="12.75" customHeight="1" x14ac:dyDescent="0.2">
      <c r="L629" s="2"/>
      <c r="M629" s="2"/>
      <c r="O629" s="2"/>
    </row>
    <row r="630" spans="12:15" ht="12.75" customHeight="1" x14ac:dyDescent="0.2">
      <c r="L630" s="2"/>
      <c r="M630" s="2"/>
      <c r="O630" s="2"/>
    </row>
    <row r="631" spans="12:15" ht="12.75" customHeight="1" x14ac:dyDescent="0.2">
      <c r="L631" s="2"/>
      <c r="M631" s="2"/>
      <c r="O631" s="2"/>
    </row>
    <row r="632" spans="12:15" ht="12.75" customHeight="1" x14ac:dyDescent="0.2">
      <c r="L632" s="2"/>
      <c r="M632" s="2"/>
      <c r="O632" s="2"/>
    </row>
    <row r="633" spans="12:15" ht="12.75" customHeight="1" x14ac:dyDescent="0.2">
      <c r="L633" s="2"/>
      <c r="M633" s="2"/>
      <c r="O633" s="2"/>
    </row>
    <row r="634" spans="12:15" ht="12.75" customHeight="1" x14ac:dyDescent="0.2">
      <c r="L634" s="2"/>
      <c r="M634" s="2"/>
      <c r="O634" s="2"/>
    </row>
    <row r="635" spans="12:15" ht="12.75" customHeight="1" x14ac:dyDescent="0.2">
      <c r="L635" s="2"/>
      <c r="M635" s="2"/>
      <c r="O635" s="2"/>
    </row>
    <row r="636" spans="12:15" ht="12.75" customHeight="1" x14ac:dyDescent="0.2">
      <c r="L636" s="2"/>
      <c r="M636" s="2"/>
      <c r="O636" s="2"/>
    </row>
    <row r="637" spans="12:15" ht="12.75" customHeight="1" x14ac:dyDescent="0.2">
      <c r="L637" s="2"/>
      <c r="M637" s="2"/>
      <c r="O637" s="2"/>
    </row>
    <row r="638" spans="12:15" ht="12.75" customHeight="1" x14ac:dyDescent="0.2">
      <c r="L638" s="2"/>
      <c r="M638" s="2"/>
      <c r="O638" s="2"/>
    </row>
    <row r="639" spans="12:15" ht="12.75" customHeight="1" x14ac:dyDescent="0.2">
      <c r="L639" s="2"/>
      <c r="M639" s="2"/>
      <c r="O639" s="2"/>
    </row>
    <row r="640" spans="12:15" ht="12.75" customHeight="1" x14ac:dyDescent="0.2">
      <c r="L640" s="2"/>
      <c r="M640" s="2"/>
      <c r="O640" s="2"/>
    </row>
    <row r="641" spans="12:15" ht="12.75" customHeight="1" x14ac:dyDescent="0.2">
      <c r="L641" s="2"/>
      <c r="M641" s="2"/>
      <c r="O641" s="2"/>
    </row>
    <row r="642" spans="12:15" ht="12.75" customHeight="1" x14ac:dyDescent="0.2">
      <c r="L642" s="2"/>
      <c r="M642" s="2"/>
      <c r="O642" s="2"/>
    </row>
    <row r="643" spans="12:15" ht="12.75" customHeight="1" x14ac:dyDescent="0.2">
      <c r="L643" s="2"/>
      <c r="M643" s="2"/>
      <c r="O643" s="2"/>
    </row>
    <row r="644" spans="12:15" ht="12.75" customHeight="1" x14ac:dyDescent="0.2">
      <c r="L644" s="2"/>
      <c r="M644" s="2"/>
      <c r="O644" s="2"/>
    </row>
    <row r="645" spans="12:15" ht="12.75" customHeight="1" x14ac:dyDescent="0.2">
      <c r="L645" s="2"/>
      <c r="M645" s="2"/>
      <c r="O645" s="2"/>
    </row>
    <row r="646" spans="12:15" ht="12.75" customHeight="1" x14ac:dyDescent="0.2">
      <c r="L646" s="2"/>
      <c r="M646" s="2"/>
      <c r="O646" s="2"/>
    </row>
    <row r="647" spans="12:15" ht="12.75" customHeight="1" x14ac:dyDescent="0.2">
      <c r="L647" s="2"/>
      <c r="M647" s="2"/>
      <c r="O647" s="2"/>
    </row>
    <row r="648" spans="12:15" ht="12.75" customHeight="1" x14ac:dyDescent="0.2">
      <c r="L648" s="2"/>
      <c r="M648" s="2"/>
      <c r="O648" s="2"/>
    </row>
    <row r="649" spans="12:15" ht="12.75" customHeight="1" x14ac:dyDescent="0.2">
      <c r="L649" s="2"/>
      <c r="M649" s="2"/>
      <c r="O649" s="2"/>
    </row>
    <row r="650" spans="12:15" ht="12.75" customHeight="1" x14ac:dyDescent="0.2">
      <c r="L650" s="2"/>
      <c r="M650" s="2"/>
      <c r="O650" s="2"/>
    </row>
    <row r="651" spans="12:15" ht="12.75" customHeight="1" x14ac:dyDescent="0.2">
      <c r="L651" s="2"/>
      <c r="M651" s="2"/>
      <c r="O651" s="2"/>
    </row>
    <row r="652" spans="12:15" ht="12.75" customHeight="1" x14ac:dyDescent="0.2">
      <c r="L652" s="2"/>
      <c r="M652" s="2"/>
      <c r="O652" s="2"/>
    </row>
    <row r="653" spans="12:15" ht="12.75" customHeight="1" x14ac:dyDescent="0.2">
      <c r="L653" s="2"/>
      <c r="M653" s="2"/>
      <c r="O653" s="2"/>
    </row>
    <row r="654" spans="12:15" ht="12.75" customHeight="1" x14ac:dyDescent="0.2">
      <c r="L654" s="2"/>
      <c r="M654" s="2"/>
      <c r="O654" s="2"/>
    </row>
    <row r="655" spans="12:15" ht="12.75" customHeight="1" x14ac:dyDescent="0.2">
      <c r="L655" s="2"/>
      <c r="M655" s="2"/>
      <c r="O655" s="2"/>
    </row>
    <row r="656" spans="12:15" ht="12.75" customHeight="1" x14ac:dyDescent="0.2">
      <c r="L656" s="2"/>
      <c r="M656" s="2"/>
      <c r="O656" s="2"/>
    </row>
    <row r="657" spans="12:15" ht="12.75" customHeight="1" x14ac:dyDescent="0.2">
      <c r="L657" s="2"/>
      <c r="M657" s="2"/>
      <c r="O657" s="2"/>
    </row>
    <row r="658" spans="12:15" ht="12.75" customHeight="1" x14ac:dyDescent="0.2">
      <c r="L658" s="2"/>
      <c r="M658" s="2"/>
      <c r="O658" s="2"/>
    </row>
    <row r="659" spans="12:15" ht="12.75" customHeight="1" x14ac:dyDescent="0.2">
      <c r="L659" s="2"/>
      <c r="M659" s="2"/>
      <c r="O659" s="2"/>
    </row>
    <row r="660" spans="12:15" ht="12.75" customHeight="1" x14ac:dyDescent="0.2">
      <c r="L660" s="2"/>
      <c r="M660" s="2"/>
      <c r="O660" s="2"/>
    </row>
    <row r="661" spans="12:15" ht="12.75" customHeight="1" x14ac:dyDescent="0.2">
      <c r="L661" s="2"/>
      <c r="M661" s="2"/>
      <c r="O661" s="2"/>
    </row>
    <row r="662" spans="12:15" ht="12.75" customHeight="1" x14ac:dyDescent="0.2">
      <c r="L662" s="2"/>
      <c r="M662" s="2"/>
      <c r="O662" s="2"/>
    </row>
    <row r="663" spans="12:15" ht="12.75" customHeight="1" x14ac:dyDescent="0.2">
      <c r="L663" s="2"/>
      <c r="M663" s="2"/>
      <c r="O663" s="2"/>
    </row>
    <row r="664" spans="12:15" ht="12.75" customHeight="1" x14ac:dyDescent="0.2">
      <c r="L664" s="2"/>
      <c r="M664" s="2"/>
      <c r="O664" s="2"/>
    </row>
    <row r="665" spans="12:15" ht="12.75" customHeight="1" x14ac:dyDescent="0.2">
      <c r="L665" s="2"/>
      <c r="M665" s="2"/>
      <c r="O665" s="2"/>
    </row>
    <row r="666" spans="12:15" ht="12.75" customHeight="1" x14ac:dyDescent="0.2">
      <c r="L666" s="2"/>
      <c r="M666" s="2"/>
      <c r="O666" s="2"/>
    </row>
    <row r="667" spans="12:15" ht="12.75" customHeight="1" x14ac:dyDescent="0.2">
      <c r="L667" s="2"/>
      <c r="M667" s="2"/>
      <c r="O667" s="2"/>
    </row>
    <row r="668" spans="12:15" ht="12.75" customHeight="1" x14ac:dyDescent="0.2">
      <c r="L668" s="2"/>
      <c r="M668" s="2"/>
      <c r="O668" s="2"/>
    </row>
    <row r="669" spans="12:15" ht="12.75" customHeight="1" x14ac:dyDescent="0.2">
      <c r="L669" s="2"/>
      <c r="M669" s="2"/>
      <c r="O669" s="2"/>
    </row>
    <row r="670" spans="12:15" ht="12.75" customHeight="1" x14ac:dyDescent="0.2">
      <c r="L670" s="2"/>
      <c r="M670" s="2"/>
      <c r="O670" s="2"/>
    </row>
    <row r="671" spans="12:15" ht="12.75" customHeight="1" x14ac:dyDescent="0.2">
      <c r="L671" s="2"/>
      <c r="M671" s="2"/>
      <c r="O671" s="2"/>
    </row>
    <row r="672" spans="12:15" ht="12.75" customHeight="1" x14ac:dyDescent="0.2">
      <c r="L672" s="2"/>
      <c r="M672" s="2"/>
      <c r="O672" s="2"/>
    </row>
    <row r="673" spans="12:15" ht="12.75" customHeight="1" x14ac:dyDescent="0.2">
      <c r="L673" s="2"/>
      <c r="M673" s="2"/>
      <c r="O673" s="2"/>
    </row>
    <row r="674" spans="12:15" ht="12.75" customHeight="1" x14ac:dyDescent="0.2">
      <c r="L674" s="2"/>
      <c r="M674" s="2"/>
      <c r="O674" s="2"/>
    </row>
    <row r="675" spans="12:15" ht="12.75" customHeight="1" x14ac:dyDescent="0.2">
      <c r="L675" s="2"/>
      <c r="M675" s="2"/>
      <c r="O675" s="2"/>
    </row>
    <row r="676" spans="12:15" ht="12.75" customHeight="1" x14ac:dyDescent="0.2">
      <c r="L676" s="2"/>
      <c r="M676" s="2"/>
      <c r="O676" s="2"/>
    </row>
    <row r="677" spans="12:15" ht="12.75" customHeight="1" x14ac:dyDescent="0.2">
      <c r="L677" s="2"/>
      <c r="M677" s="2"/>
      <c r="O677" s="2"/>
    </row>
    <row r="678" spans="12:15" ht="12.75" customHeight="1" x14ac:dyDescent="0.2">
      <c r="L678" s="2"/>
      <c r="M678" s="2"/>
      <c r="O678" s="2"/>
    </row>
    <row r="679" spans="12:15" ht="12.75" customHeight="1" x14ac:dyDescent="0.2">
      <c r="L679" s="2"/>
      <c r="M679" s="2"/>
      <c r="O679" s="2"/>
    </row>
    <row r="680" spans="12:15" ht="12.75" customHeight="1" x14ac:dyDescent="0.2">
      <c r="L680" s="2"/>
      <c r="M680" s="2"/>
      <c r="O680" s="2"/>
    </row>
    <row r="681" spans="12:15" ht="12.75" customHeight="1" x14ac:dyDescent="0.2">
      <c r="L681" s="2"/>
      <c r="M681" s="2"/>
      <c r="O681" s="2"/>
    </row>
    <row r="682" spans="12:15" ht="12.75" customHeight="1" x14ac:dyDescent="0.2">
      <c r="L682" s="2"/>
      <c r="M682" s="2"/>
      <c r="O682" s="2"/>
    </row>
    <row r="683" spans="12:15" ht="12.75" customHeight="1" x14ac:dyDescent="0.2">
      <c r="L683" s="2"/>
      <c r="M683" s="2"/>
      <c r="O683" s="2"/>
    </row>
    <row r="684" spans="12:15" ht="12.75" customHeight="1" x14ac:dyDescent="0.2">
      <c r="L684" s="2"/>
      <c r="M684" s="2"/>
      <c r="O684" s="2"/>
    </row>
    <row r="685" spans="12:15" ht="12.75" customHeight="1" x14ac:dyDescent="0.2">
      <c r="L685" s="2"/>
      <c r="M685" s="2"/>
      <c r="O685" s="2"/>
    </row>
    <row r="686" spans="12:15" ht="12.75" customHeight="1" x14ac:dyDescent="0.2">
      <c r="L686" s="2"/>
      <c r="M686" s="2"/>
      <c r="O686" s="2"/>
    </row>
    <row r="687" spans="12:15" ht="12.75" customHeight="1" x14ac:dyDescent="0.2">
      <c r="L687" s="2"/>
      <c r="M687" s="2"/>
      <c r="O687" s="2"/>
    </row>
    <row r="688" spans="12:15" ht="12.75" customHeight="1" x14ac:dyDescent="0.2">
      <c r="L688" s="2"/>
      <c r="M688" s="2"/>
      <c r="O688" s="2"/>
    </row>
    <row r="689" spans="12:15" ht="12.75" customHeight="1" x14ac:dyDescent="0.2">
      <c r="L689" s="2"/>
      <c r="M689" s="2"/>
      <c r="O689" s="2"/>
    </row>
    <row r="690" spans="12:15" ht="12.75" customHeight="1" x14ac:dyDescent="0.2">
      <c r="L690" s="2"/>
      <c r="M690" s="2"/>
      <c r="O690" s="2"/>
    </row>
    <row r="691" spans="12:15" ht="12.75" customHeight="1" x14ac:dyDescent="0.2">
      <c r="L691" s="2"/>
      <c r="M691" s="2"/>
      <c r="O691" s="2"/>
    </row>
    <row r="692" spans="12:15" ht="12.75" customHeight="1" x14ac:dyDescent="0.2">
      <c r="L692" s="2"/>
      <c r="M692" s="2"/>
      <c r="O692" s="2"/>
    </row>
    <row r="693" spans="12:15" ht="12.75" customHeight="1" x14ac:dyDescent="0.2">
      <c r="L693" s="2"/>
      <c r="M693" s="2"/>
      <c r="O693" s="2"/>
    </row>
    <row r="694" spans="12:15" ht="12.75" customHeight="1" x14ac:dyDescent="0.2">
      <c r="L694" s="2"/>
      <c r="M694" s="2"/>
      <c r="O694" s="2"/>
    </row>
    <row r="695" spans="12:15" ht="12.75" customHeight="1" x14ac:dyDescent="0.2">
      <c r="L695" s="2"/>
      <c r="M695" s="2"/>
      <c r="O695" s="2"/>
    </row>
    <row r="696" spans="12:15" ht="12.75" customHeight="1" x14ac:dyDescent="0.2">
      <c r="L696" s="2"/>
      <c r="M696" s="2"/>
      <c r="O696" s="2"/>
    </row>
    <row r="697" spans="12:15" ht="12.75" customHeight="1" x14ac:dyDescent="0.2">
      <c r="L697" s="2"/>
      <c r="M697" s="2"/>
      <c r="O697" s="2"/>
    </row>
    <row r="698" spans="12:15" ht="12.75" customHeight="1" x14ac:dyDescent="0.2">
      <c r="L698" s="2"/>
      <c r="M698" s="2"/>
      <c r="O698" s="2"/>
    </row>
    <row r="699" spans="12:15" ht="12.75" customHeight="1" x14ac:dyDescent="0.2">
      <c r="L699" s="2"/>
      <c r="M699" s="2"/>
      <c r="O699" s="2"/>
    </row>
    <row r="700" spans="12:15" ht="12.75" customHeight="1" x14ac:dyDescent="0.2">
      <c r="L700" s="2"/>
      <c r="M700" s="2"/>
      <c r="O700" s="2"/>
    </row>
    <row r="701" spans="12:15" ht="12.75" customHeight="1" x14ac:dyDescent="0.2">
      <c r="L701" s="2"/>
      <c r="M701" s="2"/>
      <c r="O701" s="2"/>
    </row>
    <row r="702" spans="12:15" ht="12.75" customHeight="1" x14ac:dyDescent="0.2">
      <c r="L702" s="2"/>
      <c r="M702" s="2"/>
      <c r="O702" s="2"/>
    </row>
    <row r="703" spans="12:15" ht="12.75" customHeight="1" x14ac:dyDescent="0.2">
      <c r="L703" s="2"/>
      <c r="M703" s="2"/>
      <c r="O703" s="2"/>
    </row>
    <row r="704" spans="12:15" ht="12.75" customHeight="1" x14ac:dyDescent="0.2">
      <c r="L704" s="2"/>
      <c r="M704" s="2"/>
      <c r="O704" s="2"/>
    </row>
    <row r="705" spans="12:15" ht="12.75" customHeight="1" x14ac:dyDescent="0.2">
      <c r="L705" s="2"/>
      <c r="M705" s="2"/>
      <c r="O705" s="2"/>
    </row>
    <row r="706" spans="12:15" ht="12.75" customHeight="1" x14ac:dyDescent="0.2">
      <c r="L706" s="2"/>
      <c r="M706" s="2"/>
      <c r="O706" s="2"/>
    </row>
    <row r="707" spans="12:15" ht="12.75" customHeight="1" x14ac:dyDescent="0.2">
      <c r="L707" s="2"/>
      <c r="M707" s="2"/>
      <c r="O707" s="2"/>
    </row>
    <row r="708" spans="12:15" ht="12.75" customHeight="1" x14ac:dyDescent="0.2">
      <c r="L708" s="2"/>
      <c r="M708" s="2"/>
      <c r="O708" s="2"/>
    </row>
    <row r="709" spans="12:15" ht="12.75" customHeight="1" x14ac:dyDescent="0.2">
      <c r="L709" s="2"/>
      <c r="M709" s="2"/>
      <c r="O709" s="2"/>
    </row>
    <row r="710" spans="12:15" ht="12.75" customHeight="1" x14ac:dyDescent="0.2">
      <c r="L710" s="2"/>
      <c r="M710" s="2"/>
      <c r="O710" s="2"/>
    </row>
    <row r="711" spans="12:15" ht="12.75" customHeight="1" x14ac:dyDescent="0.2">
      <c r="L711" s="2"/>
      <c r="M711" s="2"/>
      <c r="O711" s="2"/>
    </row>
    <row r="712" spans="12:15" ht="12.75" customHeight="1" x14ac:dyDescent="0.2">
      <c r="L712" s="2"/>
      <c r="M712" s="2"/>
      <c r="O712" s="2"/>
    </row>
    <row r="713" spans="12:15" ht="12.75" customHeight="1" x14ac:dyDescent="0.2">
      <c r="L713" s="2"/>
      <c r="M713" s="2"/>
      <c r="O713" s="2"/>
    </row>
    <row r="714" spans="12:15" ht="12.75" customHeight="1" x14ac:dyDescent="0.2">
      <c r="L714" s="2"/>
      <c r="M714" s="2"/>
      <c r="O714" s="2"/>
    </row>
    <row r="715" spans="12:15" ht="12.75" customHeight="1" x14ac:dyDescent="0.2">
      <c r="L715" s="2"/>
      <c r="M715" s="2"/>
      <c r="O715" s="2"/>
    </row>
    <row r="716" spans="12:15" ht="12.75" customHeight="1" x14ac:dyDescent="0.2">
      <c r="L716" s="2"/>
      <c r="M716" s="2"/>
      <c r="O716" s="2"/>
    </row>
    <row r="717" spans="12:15" ht="12.75" customHeight="1" x14ac:dyDescent="0.2">
      <c r="L717" s="2"/>
      <c r="M717" s="2"/>
      <c r="O717" s="2"/>
    </row>
    <row r="718" spans="12:15" ht="12.75" customHeight="1" x14ac:dyDescent="0.2">
      <c r="L718" s="2"/>
      <c r="M718" s="2"/>
      <c r="O718" s="2"/>
    </row>
    <row r="719" spans="12:15" ht="12.75" customHeight="1" x14ac:dyDescent="0.2">
      <c r="L719" s="2"/>
      <c r="M719" s="2"/>
      <c r="O719" s="2"/>
    </row>
    <row r="720" spans="12:15" ht="12.75" customHeight="1" x14ac:dyDescent="0.2">
      <c r="L720" s="2"/>
      <c r="M720" s="2"/>
      <c r="O720" s="2"/>
    </row>
    <row r="721" spans="12:15" ht="12.75" customHeight="1" x14ac:dyDescent="0.2">
      <c r="L721" s="2"/>
      <c r="M721" s="2"/>
      <c r="O721" s="2"/>
    </row>
    <row r="722" spans="12:15" ht="12.75" customHeight="1" x14ac:dyDescent="0.2">
      <c r="L722" s="2"/>
      <c r="M722" s="2"/>
      <c r="O722" s="2"/>
    </row>
    <row r="723" spans="12:15" ht="12.75" customHeight="1" x14ac:dyDescent="0.2">
      <c r="L723" s="2"/>
      <c r="M723" s="2"/>
      <c r="O723" s="2"/>
    </row>
    <row r="724" spans="12:15" ht="12.75" customHeight="1" x14ac:dyDescent="0.2">
      <c r="L724" s="2"/>
      <c r="M724" s="2"/>
      <c r="O724" s="2"/>
    </row>
    <row r="725" spans="12:15" ht="12.75" customHeight="1" x14ac:dyDescent="0.2">
      <c r="L725" s="2"/>
      <c r="M725" s="2"/>
      <c r="O725" s="2"/>
    </row>
    <row r="726" spans="12:15" ht="12.75" customHeight="1" x14ac:dyDescent="0.2">
      <c r="L726" s="2"/>
      <c r="M726" s="2"/>
      <c r="O726" s="2"/>
    </row>
    <row r="727" spans="12:15" ht="12.75" customHeight="1" x14ac:dyDescent="0.2">
      <c r="L727" s="2"/>
      <c r="M727" s="2"/>
      <c r="O727" s="2"/>
    </row>
    <row r="728" spans="12:15" ht="12.75" customHeight="1" x14ac:dyDescent="0.2">
      <c r="L728" s="2"/>
      <c r="M728" s="2"/>
      <c r="O728" s="2"/>
    </row>
    <row r="729" spans="12:15" ht="12.75" customHeight="1" x14ac:dyDescent="0.2">
      <c r="L729" s="2"/>
      <c r="M729" s="2"/>
      <c r="O729" s="2"/>
    </row>
    <row r="730" spans="12:15" ht="12.75" customHeight="1" x14ac:dyDescent="0.2">
      <c r="L730" s="2"/>
      <c r="M730" s="2"/>
      <c r="O730" s="2"/>
    </row>
    <row r="731" spans="12:15" ht="12.75" customHeight="1" x14ac:dyDescent="0.2">
      <c r="L731" s="2"/>
      <c r="M731" s="2"/>
      <c r="O731" s="2"/>
    </row>
    <row r="732" spans="12:15" ht="12.75" customHeight="1" x14ac:dyDescent="0.2">
      <c r="L732" s="2"/>
      <c r="M732" s="2"/>
      <c r="O732" s="2"/>
    </row>
    <row r="733" spans="12:15" ht="12.75" customHeight="1" x14ac:dyDescent="0.2">
      <c r="L733" s="2"/>
      <c r="M733" s="2"/>
      <c r="O733" s="2"/>
    </row>
    <row r="734" spans="12:15" ht="12.75" customHeight="1" x14ac:dyDescent="0.2">
      <c r="L734" s="2"/>
      <c r="M734" s="2"/>
      <c r="O734" s="2"/>
    </row>
    <row r="735" spans="12:15" ht="12.75" customHeight="1" x14ac:dyDescent="0.2">
      <c r="L735" s="2"/>
      <c r="M735" s="2"/>
      <c r="O735" s="2"/>
    </row>
    <row r="736" spans="12:15" ht="12.75" customHeight="1" x14ac:dyDescent="0.2">
      <c r="L736" s="2"/>
      <c r="M736" s="2"/>
      <c r="O736" s="2"/>
    </row>
    <row r="737" spans="12:15" ht="12.75" customHeight="1" x14ac:dyDescent="0.2">
      <c r="L737" s="2"/>
      <c r="M737" s="2"/>
      <c r="O737" s="2"/>
    </row>
    <row r="738" spans="12:15" ht="12.75" customHeight="1" x14ac:dyDescent="0.2">
      <c r="L738" s="2"/>
      <c r="M738" s="2"/>
      <c r="O738" s="2"/>
    </row>
    <row r="739" spans="12:15" ht="12.75" customHeight="1" x14ac:dyDescent="0.2">
      <c r="L739" s="2"/>
      <c r="M739" s="2"/>
      <c r="O739" s="2"/>
    </row>
    <row r="740" spans="12:15" ht="12.75" customHeight="1" x14ac:dyDescent="0.2">
      <c r="L740" s="2"/>
      <c r="M740" s="2"/>
      <c r="O740" s="2"/>
    </row>
    <row r="741" spans="12:15" ht="12.75" customHeight="1" x14ac:dyDescent="0.2">
      <c r="L741" s="2"/>
      <c r="M741" s="2"/>
      <c r="O741" s="2"/>
    </row>
    <row r="742" spans="12:15" ht="12.75" customHeight="1" x14ac:dyDescent="0.2">
      <c r="L742" s="2"/>
      <c r="M742" s="2"/>
      <c r="O742" s="2"/>
    </row>
    <row r="743" spans="12:15" ht="12.75" customHeight="1" x14ac:dyDescent="0.2">
      <c r="L743" s="2"/>
      <c r="M743" s="2"/>
      <c r="O743" s="2"/>
    </row>
    <row r="744" spans="12:15" ht="12.75" customHeight="1" x14ac:dyDescent="0.2">
      <c r="L744" s="2"/>
      <c r="M744" s="2"/>
      <c r="O744" s="2"/>
    </row>
    <row r="745" spans="12:15" ht="12.75" customHeight="1" x14ac:dyDescent="0.2">
      <c r="L745" s="2"/>
      <c r="M745" s="2"/>
      <c r="O745" s="2"/>
    </row>
    <row r="746" spans="12:15" ht="12.75" customHeight="1" x14ac:dyDescent="0.2">
      <c r="L746" s="2"/>
      <c r="M746" s="2"/>
      <c r="O746" s="2"/>
    </row>
    <row r="747" spans="12:15" ht="12.75" customHeight="1" x14ac:dyDescent="0.2">
      <c r="L747" s="2"/>
      <c r="M747" s="2"/>
      <c r="O747" s="2"/>
    </row>
    <row r="748" spans="12:15" ht="12.75" customHeight="1" x14ac:dyDescent="0.2">
      <c r="L748" s="2"/>
      <c r="M748" s="2"/>
      <c r="O748" s="2"/>
    </row>
    <row r="749" spans="12:15" ht="12.75" customHeight="1" x14ac:dyDescent="0.2">
      <c r="L749" s="2"/>
      <c r="M749" s="2"/>
      <c r="O749" s="2"/>
    </row>
    <row r="750" spans="12:15" ht="12.75" customHeight="1" x14ac:dyDescent="0.2">
      <c r="L750" s="2"/>
      <c r="M750" s="2"/>
      <c r="O750" s="2"/>
    </row>
    <row r="751" spans="12:15" ht="12.75" customHeight="1" x14ac:dyDescent="0.2">
      <c r="L751" s="2"/>
      <c r="M751" s="2"/>
      <c r="O751" s="2"/>
    </row>
    <row r="752" spans="12:15" ht="12.75" customHeight="1" x14ac:dyDescent="0.2">
      <c r="L752" s="2"/>
      <c r="M752" s="2"/>
      <c r="O752" s="2"/>
    </row>
    <row r="753" spans="12:15" ht="12.75" customHeight="1" x14ac:dyDescent="0.2">
      <c r="L753" s="2"/>
      <c r="M753" s="2"/>
      <c r="O753" s="2"/>
    </row>
    <row r="754" spans="12:15" ht="12.75" customHeight="1" x14ac:dyDescent="0.2">
      <c r="L754" s="2"/>
      <c r="M754" s="2"/>
      <c r="O754" s="2"/>
    </row>
    <row r="755" spans="12:15" ht="12.75" customHeight="1" x14ac:dyDescent="0.2">
      <c r="L755" s="2"/>
      <c r="M755" s="2"/>
      <c r="O755" s="2"/>
    </row>
    <row r="756" spans="12:15" ht="12.75" customHeight="1" x14ac:dyDescent="0.2">
      <c r="L756" s="2"/>
      <c r="M756" s="2"/>
      <c r="O756" s="2"/>
    </row>
    <row r="757" spans="12:15" ht="12.75" customHeight="1" x14ac:dyDescent="0.2">
      <c r="L757" s="2"/>
      <c r="M757" s="2"/>
      <c r="O757" s="2"/>
    </row>
    <row r="758" spans="12:15" ht="12.75" customHeight="1" x14ac:dyDescent="0.2">
      <c r="L758" s="2"/>
      <c r="M758" s="2"/>
      <c r="O758" s="2"/>
    </row>
    <row r="759" spans="12:15" ht="12.75" customHeight="1" x14ac:dyDescent="0.2">
      <c r="L759" s="2"/>
      <c r="M759" s="2"/>
      <c r="O759" s="2"/>
    </row>
    <row r="760" spans="12:15" ht="12.75" customHeight="1" x14ac:dyDescent="0.2">
      <c r="L760" s="2"/>
      <c r="M760" s="2"/>
      <c r="O760" s="2"/>
    </row>
    <row r="761" spans="12:15" ht="12.75" customHeight="1" x14ac:dyDescent="0.2">
      <c r="L761" s="2"/>
      <c r="M761" s="2"/>
      <c r="O761" s="2"/>
    </row>
    <row r="762" spans="12:15" ht="12.75" customHeight="1" x14ac:dyDescent="0.2">
      <c r="L762" s="2"/>
      <c r="M762" s="2"/>
      <c r="O762" s="2"/>
    </row>
    <row r="763" spans="12:15" ht="12.75" customHeight="1" x14ac:dyDescent="0.2">
      <c r="L763" s="2"/>
      <c r="M763" s="2"/>
      <c r="O763" s="2"/>
    </row>
    <row r="764" spans="12:15" ht="12.75" customHeight="1" x14ac:dyDescent="0.2">
      <c r="L764" s="2"/>
      <c r="M764" s="2"/>
      <c r="O764" s="2"/>
    </row>
    <row r="765" spans="12:15" ht="12.75" customHeight="1" x14ac:dyDescent="0.2">
      <c r="L765" s="2"/>
      <c r="M765" s="2"/>
      <c r="O765" s="2"/>
    </row>
    <row r="766" spans="12:15" ht="12.75" customHeight="1" x14ac:dyDescent="0.2">
      <c r="L766" s="2"/>
      <c r="M766" s="2"/>
      <c r="O766" s="2"/>
    </row>
    <row r="767" spans="12:15" ht="12.75" customHeight="1" x14ac:dyDescent="0.2">
      <c r="L767" s="2"/>
      <c r="M767" s="2"/>
      <c r="O767" s="2"/>
    </row>
    <row r="768" spans="12:15" ht="12.75" customHeight="1" x14ac:dyDescent="0.2">
      <c r="L768" s="2"/>
      <c r="M768" s="2"/>
      <c r="O768" s="2"/>
    </row>
    <row r="769" spans="12:15" ht="12.75" customHeight="1" x14ac:dyDescent="0.2">
      <c r="L769" s="2"/>
      <c r="M769" s="2"/>
      <c r="O769" s="2"/>
    </row>
    <row r="770" spans="12:15" ht="12.75" customHeight="1" x14ac:dyDescent="0.2">
      <c r="L770" s="2"/>
      <c r="M770" s="2"/>
      <c r="O770" s="2"/>
    </row>
    <row r="771" spans="12:15" ht="12.75" customHeight="1" x14ac:dyDescent="0.2">
      <c r="L771" s="2"/>
      <c r="M771" s="2"/>
      <c r="O771" s="2"/>
    </row>
    <row r="772" spans="12:15" ht="12.75" customHeight="1" x14ac:dyDescent="0.2">
      <c r="L772" s="2"/>
      <c r="M772" s="2"/>
      <c r="O772" s="2"/>
    </row>
    <row r="773" spans="12:15" ht="12.75" customHeight="1" x14ac:dyDescent="0.2">
      <c r="L773" s="2"/>
      <c r="M773" s="2"/>
      <c r="O773" s="2"/>
    </row>
    <row r="774" spans="12:15" ht="12.75" customHeight="1" x14ac:dyDescent="0.2">
      <c r="L774" s="2"/>
      <c r="M774" s="2"/>
      <c r="O774" s="2"/>
    </row>
    <row r="775" spans="12:15" ht="12.75" customHeight="1" x14ac:dyDescent="0.2">
      <c r="L775" s="2"/>
      <c r="M775" s="2"/>
      <c r="O775" s="2"/>
    </row>
    <row r="776" spans="12:15" ht="12.75" customHeight="1" x14ac:dyDescent="0.2">
      <c r="L776" s="2"/>
      <c r="M776" s="2"/>
      <c r="O776" s="2"/>
    </row>
    <row r="777" spans="12:15" ht="12.75" customHeight="1" x14ac:dyDescent="0.2">
      <c r="L777" s="2"/>
      <c r="M777" s="2"/>
      <c r="O777" s="2"/>
    </row>
    <row r="778" spans="12:15" ht="12.75" customHeight="1" x14ac:dyDescent="0.2">
      <c r="L778" s="2"/>
      <c r="M778" s="2"/>
      <c r="O778" s="2"/>
    </row>
    <row r="779" spans="12:15" ht="12.75" customHeight="1" x14ac:dyDescent="0.2">
      <c r="L779" s="2"/>
      <c r="M779" s="2"/>
      <c r="O779" s="2"/>
    </row>
    <row r="780" spans="12:15" ht="12.75" customHeight="1" x14ac:dyDescent="0.2">
      <c r="L780" s="2"/>
      <c r="M780" s="2"/>
      <c r="O780" s="2"/>
    </row>
    <row r="781" spans="12:15" ht="12.75" customHeight="1" x14ac:dyDescent="0.2">
      <c r="L781" s="2"/>
      <c r="M781" s="2"/>
      <c r="O781" s="2"/>
    </row>
    <row r="782" spans="12:15" ht="12.75" customHeight="1" x14ac:dyDescent="0.2">
      <c r="L782" s="2"/>
      <c r="M782" s="2"/>
      <c r="O782" s="2"/>
    </row>
    <row r="783" spans="12:15" ht="12.75" customHeight="1" x14ac:dyDescent="0.2">
      <c r="L783" s="2"/>
      <c r="M783" s="2"/>
      <c r="O783" s="2"/>
    </row>
    <row r="784" spans="12:15" ht="12.75" customHeight="1" x14ac:dyDescent="0.2">
      <c r="L784" s="2"/>
      <c r="M784" s="2"/>
      <c r="O784" s="2"/>
    </row>
    <row r="785" spans="12:15" ht="12.75" customHeight="1" x14ac:dyDescent="0.2">
      <c r="L785" s="2"/>
      <c r="M785" s="2"/>
      <c r="O785" s="2"/>
    </row>
    <row r="786" spans="12:15" ht="12.75" customHeight="1" x14ac:dyDescent="0.2">
      <c r="L786" s="2"/>
      <c r="M786" s="2"/>
      <c r="O786" s="2"/>
    </row>
    <row r="787" spans="12:15" ht="12.75" customHeight="1" x14ac:dyDescent="0.2">
      <c r="L787" s="2"/>
      <c r="M787" s="2"/>
      <c r="O787" s="2"/>
    </row>
    <row r="788" spans="12:15" ht="12.75" customHeight="1" x14ac:dyDescent="0.2">
      <c r="L788" s="2"/>
      <c r="M788" s="2"/>
      <c r="O788" s="2"/>
    </row>
    <row r="789" spans="12:15" ht="12.75" customHeight="1" x14ac:dyDescent="0.2">
      <c r="L789" s="2"/>
      <c r="M789" s="2"/>
      <c r="O789" s="2"/>
    </row>
    <row r="790" spans="12:15" ht="12.75" customHeight="1" x14ac:dyDescent="0.2">
      <c r="L790" s="2"/>
      <c r="M790" s="2"/>
      <c r="O790" s="2"/>
    </row>
    <row r="791" spans="12:15" ht="12.75" customHeight="1" x14ac:dyDescent="0.2">
      <c r="L791" s="2"/>
      <c r="M791" s="2"/>
      <c r="O791" s="2"/>
    </row>
    <row r="792" spans="12:15" ht="12.75" customHeight="1" x14ac:dyDescent="0.2">
      <c r="L792" s="2"/>
      <c r="M792" s="2"/>
      <c r="O792" s="2"/>
    </row>
    <row r="793" spans="12:15" ht="12.75" customHeight="1" x14ac:dyDescent="0.2">
      <c r="L793" s="2"/>
      <c r="M793" s="2"/>
      <c r="O793" s="2"/>
    </row>
    <row r="794" spans="12:15" ht="12.75" customHeight="1" x14ac:dyDescent="0.2">
      <c r="L794" s="2"/>
      <c r="M794" s="2"/>
      <c r="O794" s="2"/>
    </row>
    <row r="795" spans="12:15" ht="12.75" customHeight="1" x14ac:dyDescent="0.2">
      <c r="L795" s="2"/>
      <c r="M795" s="2"/>
      <c r="O795" s="2"/>
    </row>
    <row r="796" spans="12:15" ht="12.75" customHeight="1" x14ac:dyDescent="0.2">
      <c r="L796" s="2"/>
      <c r="M796" s="2"/>
      <c r="O796" s="2"/>
    </row>
    <row r="797" spans="12:15" ht="12.75" customHeight="1" x14ac:dyDescent="0.2">
      <c r="L797" s="2"/>
      <c r="M797" s="2"/>
      <c r="O797" s="2"/>
    </row>
    <row r="798" spans="12:15" ht="12.75" customHeight="1" x14ac:dyDescent="0.2">
      <c r="L798" s="2"/>
      <c r="M798" s="2"/>
      <c r="O798" s="2"/>
    </row>
    <row r="799" spans="12:15" ht="12.75" customHeight="1" x14ac:dyDescent="0.2">
      <c r="L799" s="2"/>
      <c r="M799" s="2"/>
      <c r="O799" s="2"/>
    </row>
    <row r="800" spans="12:15" ht="12.75" customHeight="1" x14ac:dyDescent="0.2">
      <c r="L800" s="2"/>
      <c r="M800" s="2"/>
      <c r="O800" s="2"/>
    </row>
    <row r="801" spans="12:15" ht="12.75" customHeight="1" x14ac:dyDescent="0.2">
      <c r="L801" s="2"/>
      <c r="M801" s="2"/>
      <c r="O801" s="2"/>
    </row>
    <row r="802" spans="12:15" ht="12.75" customHeight="1" x14ac:dyDescent="0.2">
      <c r="L802" s="2"/>
      <c r="M802" s="2"/>
      <c r="O802" s="2"/>
    </row>
    <row r="803" spans="12:15" ht="12.75" customHeight="1" x14ac:dyDescent="0.2">
      <c r="L803" s="2"/>
      <c r="M803" s="2"/>
      <c r="O803" s="2"/>
    </row>
    <row r="804" spans="12:15" ht="12.75" customHeight="1" x14ac:dyDescent="0.2">
      <c r="L804" s="2"/>
      <c r="M804" s="2"/>
      <c r="O804" s="2"/>
    </row>
    <row r="805" spans="12:15" ht="12.75" customHeight="1" x14ac:dyDescent="0.2">
      <c r="L805" s="2"/>
      <c r="M805" s="2"/>
      <c r="O805" s="2"/>
    </row>
    <row r="806" spans="12:15" ht="12.75" customHeight="1" x14ac:dyDescent="0.2">
      <c r="L806" s="2"/>
      <c r="M806" s="2"/>
      <c r="O806" s="2"/>
    </row>
    <row r="807" spans="12:15" ht="12.75" customHeight="1" x14ac:dyDescent="0.2">
      <c r="L807" s="2"/>
      <c r="M807" s="2"/>
      <c r="O807" s="2"/>
    </row>
    <row r="808" spans="12:15" ht="12.75" customHeight="1" x14ac:dyDescent="0.2">
      <c r="L808" s="2"/>
      <c r="M808" s="2"/>
      <c r="O808" s="2"/>
    </row>
    <row r="809" spans="12:15" ht="12.75" customHeight="1" x14ac:dyDescent="0.2">
      <c r="L809" s="2"/>
      <c r="M809" s="2"/>
      <c r="O809" s="2"/>
    </row>
    <row r="810" spans="12:15" ht="12.75" customHeight="1" x14ac:dyDescent="0.2">
      <c r="L810" s="2"/>
      <c r="M810" s="2"/>
      <c r="O810" s="2"/>
    </row>
    <row r="811" spans="12:15" ht="12.75" customHeight="1" x14ac:dyDescent="0.2">
      <c r="L811" s="2"/>
      <c r="M811" s="2"/>
      <c r="O811" s="2"/>
    </row>
    <row r="812" spans="12:15" ht="12.75" customHeight="1" x14ac:dyDescent="0.2">
      <c r="L812" s="2"/>
      <c r="M812" s="2"/>
      <c r="O812" s="2"/>
    </row>
    <row r="813" spans="12:15" ht="12.75" customHeight="1" x14ac:dyDescent="0.2">
      <c r="L813" s="2"/>
      <c r="M813" s="2"/>
      <c r="O813" s="2"/>
    </row>
    <row r="814" spans="12:15" ht="12.75" customHeight="1" x14ac:dyDescent="0.2">
      <c r="L814" s="2"/>
      <c r="M814" s="2"/>
      <c r="O814" s="2"/>
    </row>
    <row r="815" spans="12:15" ht="12.75" customHeight="1" x14ac:dyDescent="0.2">
      <c r="L815" s="2"/>
      <c r="M815" s="2"/>
      <c r="O815" s="2"/>
    </row>
    <row r="816" spans="12:15" ht="12.75" customHeight="1" x14ac:dyDescent="0.2">
      <c r="L816" s="2"/>
      <c r="M816" s="2"/>
      <c r="O816" s="2"/>
    </row>
    <row r="817" spans="12:15" ht="12.75" customHeight="1" x14ac:dyDescent="0.2">
      <c r="L817" s="2"/>
      <c r="M817" s="2"/>
      <c r="O817" s="2"/>
    </row>
    <row r="818" spans="12:15" ht="12.75" customHeight="1" x14ac:dyDescent="0.2">
      <c r="L818" s="2"/>
      <c r="M818" s="2"/>
      <c r="O818" s="2"/>
    </row>
    <row r="819" spans="12:15" ht="12.75" customHeight="1" x14ac:dyDescent="0.2">
      <c r="L819" s="2"/>
      <c r="M819" s="2"/>
      <c r="O819" s="2"/>
    </row>
    <row r="820" spans="12:15" ht="12.75" customHeight="1" x14ac:dyDescent="0.2">
      <c r="L820" s="2"/>
      <c r="M820" s="2"/>
      <c r="O820" s="2"/>
    </row>
    <row r="821" spans="12:15" ht="12.75" customHeight="1" x14ac:dyDescent="0.2">
      <c r="L821" s="2"/>
      <c r="M821" s="2"/>
      <c r="O821" s="2"/>
    </row>
    <row r="822" spans="12:15" ht="12.75" customHeight="1" x14ac:dyDescent="0.2">
      <c r="L822" s="2"/>
      <c r="M822" s="2"/>
      <c r="O822" s="2"/>
    </row>
    <row r="823" spans="12:15" ht="12.75" customHeight="1" x14ac:dyDescent="0.2">
      <c r="L823" s="2"/>
      <c r="M823" s="2"/>
      <c r="O823" s="2"/>
    </row>
    <row r="824" spans="12:15" ht="12.75" customHeight="1" x14ac:dyDescent="0.2">
      <c r="L824" s="2"/>
      <c r="M824" s="2"/>
      <c r="O824" s="2"/>
    </row>
    <row r="825" spans="12:15" ht="12.75" customHeight="1" x14ac:dyDescent="0.2">
      <c r="L825" s="2"/>
      <c r="M825" s="2"/>
      <c r="O825" s="2"/>
    </row>
    <row r="826" spans="12:15" ht="12.75" customHeight="1" x14ac:dyDescent="0.2">
      <c r="L826" s="2"/>
      <c r="M826" s="2"/>
      <c r="O826" s="2"/>
    </row>
    <row r="827" spans="12:15" ht="12.75" customHeight="1" x14ac:dyDescent="0.2">
      <c r="L827" s="2"/>
      <c r="M827" s="2"/>
      <c r="O827" s="2"/>
    </row>
    <row r="828" spans="12:15" ht="12.75" customHeight="1" x14ac:dyDescent="0.2">
      <c r="L828" s="2"/>
      <c r="M828" s="2"/>
      <c r="O828" s="2"/>
    </row>
    <row r="829" spans="12:15" ht="12.75" customHeight="1" x14ac:dyDescent="0.2">
      <c r="L829" s="2"/>
      <c r="M829" s="2"/>
      <c r="O829" s="2"/>
    </row>
    <row r="830" spans="12:15" ht="12.75" customHeight="1" x14ac:dyDescent="0.2">
      <c r="L830" s="2"/>
      <c r="M830" s="2"/>
      <c r="O830" s="2"/>
    </row>
    <row r="831" spans="12:15" ht="12.75" customHeight="1" x14ac:dyDescent="0.2">
      <c r="L831" s="2"/>
      <c r="M831" s="2"/>
      <c r="O831" s="2"/>
    </row>
    <row r="832" spans="12:15" ht="12.75" customHeight="1" x14ac:dyDescent="0.2">
      <c r="L832" s="2"/>
      <c r="M832" s="2"/>
      <c r="O832" s="2"/>
    </row>
    <row r="833" spans="12:15" ht="12.75" customHeight="1" x14ac:dyDescent="0.2">
      <c r="L833" s="2"/>
      <c r="M833" s="2"/>
      <c r="O833" s="2"/>
    </row>
    <row r="834" spans="12:15" ht="12.75" customHeight="1" x14ac:dyDescent="0.2">
      <c r="L834" s="2"/>
      <c r="M834" s="2"/>
      <c r="O834" s="2"/>
    </row>
    <row r="835" spans="12:15" ht="12.75" customHeight="1" x14ac:dyDescent="0.2">
      <c r="L835" s="2"/>
      <c r="M835" s="2"/>
      <c r="O835" s="2"/>
    </row>
    <row r="836" spans="12:15" ht="12.75" customHeight="1" x14ac:dyDescent="0.2">
      <c r="L836" s="2"/>
      <c r="M836" s="2"/>
      <c r="O836" s="2"/>
    </row>
    <row r="837" spans="12:15" ht="12.75" customHeight="1" x14ac:dyDescent="0.2">
      <c r="L837" s="2"/>
      <c r="M837" s="2"/>
      <c r="O837" s="2"/>
    </row>
    <row r="838" spans="12:15" ht="12.75" customHeight="1" x14ac:dyDescent="0.2">
      <c r="L838" s="2"/>
      <c r="M838" s="2"/>
      <c r="O838" s="2"/>
    </row>
    <row r="839" spans="12:15" ht="12.75" customHeight="1" x14ac:dyDescent="0.2">
      <c r="L839" s="2"/>
      <c r="M839" s="2"/>
      <c r="O839" s="2"/>
    </row>
    <row r="840" spans="12:15" ht="12.75" customHeight="1" x14ac:dyDescent="0.2">
      <c r="L840" s="2"/>
      <c r="M840" s="2"/>
      <c r="O840" s="2"/>
    </row>
    <row r="841" spans="12:15" ht="12.75" customHeight="1" x14ac:dyDescent="0.2">
      <c r="L841" s="2"/>
      <c r="M841" s="2"/>
      <c r="O841" s="2"/>
    </row>
    <row r="842" spans="12:15" ht="12.75" customHeight="1" x14ac:dyDescent="0.2">
      <c r="L842" s="2"/>
      <c r="M842" s="2"/>
      <c r="O842" s="2"/>
    </row>
    <row r="843" spans="12:15" ht="12.75" customHeight="1" x14ac:dyDescent="0.2">
      <c r="L843" s="2"/>
      <c r="M843" s="2"/>
      <c r="O843" s="2"/>
    </row>
    <row r="844" spans="12:15" ht="12.75" customHeight="1" x14ac:dyDescent="0.2">
      <c r="L844" s="2"/>
      <c r="M844" s="2"/>
      <c r="O844" s="2"/>
    </row>
    <row r="845" spans="12:15" ht="12.75" customHeight="1" x14ac:dyDescent="0.2">
      <c r="L845" s="2"/>
      <c r="M845" s="2"/>
      <c r="O845" s="2"/>
    </row>
    <row r="846" spans="12:15" ht="12.75" customHeight="1" x14ac:dyDescent="0.2">
      <c r="L846" s="2"/>
      <c r="M846" s="2"/>
      <c r="O846" s="2"/>
    </row>
    <row r="847" spans="12:15" ht="12.75" customHeight="1" x14ac:dyDescent="0.2">
      <c r="L847" s="2"/>
      <c r="M847" s="2"/>
      <c r="O847" s="2"/>
    </row>
    <row r="848" spans="12:15" ht="12.75" customHeight="1" x14ac:dyDescent="0.2">
      <c r="L848" s="2"/>
      <c r="M848" s="2"/>
      <c r="O848" s="2"/>
    </row>
    <row r="849" spans="12:15" ht="12.75" customHeight="1" x14ac:dyDescent="0.2">
      <c r="L849" s="2"/>
      <c r="M849" s="2"/>
      <c r="O849" s="2"/>
    </row>
    <row r="850" spans="12:15" ht="12.75" customHeight="1" x14ac:dyDescent="0.2">
      <c r="L850" s="2"/>
      <c r="M850" s="2"/>
      <c r="O850" s="2"/>
    </row>
    <row r="851" spans="12:15" ht="12.75" customHeight="1" x14ac:dyDescent="0.2">
      <c r="L851" s="2"/>
      <c r="M851" s="2"/>
      <c r="O851" s="2"/>
    </row>
    <row r="852" spans="12:15" ht="12.75" customHeight="1" x14ac:dyDescent="0.2">
      <c r="L852" s="2"/>
      <c r="M852" s="2"/>
      <c r="O852" s="2"/>
    </row>
    <row r="853" spans="12:15" ht="12.75" customHeight="1" x14ac:dyDescent="0.2">
      <c r="L853" s="2"/>
      <c r="M853" s="2"/>
      <c r="O853" s="2"/>
    </row>
    <row r="854" spans="12:15" ht="12.75" customHeight="1" x14ac:dyDescent="0.2">
      <c r="L854" s="2"/>
      <c r="M854" s="2"/>
      <c r="O854" s="2"/>
    </row>
    <row r="855" spans="12:15" ht="12.75" customHeight="1" x14ac:dyDescent="0.2">
      <c r="L855" s="2"/>
      <c r="M855" s="2"/>
      <c r="O855" s="2"/>
    </row>
    <row r="856" spans="12:15" ht="12.75" customHeight="1" x14ac:dyDescent="0.2">
      <c r="L856" s="2"/>
      <c r="M856" s="2"/>
      <c r="O856" s="2"/>
    </row>
    <row r="857" spans="12:15" ht="12.75" customHeight="1" x14ac:dyDescent="0.2">
      <c r="L857" s="2"/>
      <c r="M857" s="2"/>
      <c r="O857" s="2"/>
    </row>
    <row r="858" spans="12:15" ht="12.75" customHeight="1" x14ac:dyDescent="0.2">
      <c r="L858" s="2"/>
      <c r="M858" s="2"/>
      <c r="O858" s="2"/>
    </row>
    <row r="859" spans="12:15" ht="12.75" customHeight="1" x14ac:dyDescent="0.2">
      <c r="L859" s="2"/>
      <c r="M859" s="2"/>
      <c r="O859" s="2"/>
    </row>
    <row r="860" spans="12:15" ht="12.75" customHeight="1" x14ac:dyDescent="0.2">
      <c r="L860" s="2"/>
      <c r="M860" s="2"/>
      <c r="O860" s="2"/>
    </row>
    <row r="861" spans="12:15" ht="12.75" customHeight="1" x14ac:dyDescent="0.2">
      <c r="L861" s="2"/>
      <c r="M861" s="2"/>
      <c r="O861" s="2"/>
    </row>
    <row r="862" spans="12:15" ht="12.75" customHeight="1" x14ac:dyDescent="0.2">
      <c r="L862" s="2"/>
      <c r="M862" s="2"/>
      <c r="O862" s="2"/>
    </row>
    <row r="863" spans="12:15" ht="12.75" customHeight="1" x14ac:dyDescent="0.2">
      <c r="L863" s="2"/>
      <c r="M863" s="2"/>
      <c r="O863" s="2"/>
    </row>
    <row r="864" spans="12:15" ht="12.75" customHeight="1" x14ac:dyDescent="0.2">
      <c r="L864" s="2"/>
      <c r="M864" s="2"/>
      <c r="O864" s="2"/>
    </row>
    <row r="865" spans="12:15" ht="12.75" customHeight="1" x14ac:dyDescent="0.2">
      <c r="L865" s="2"/>
      <c r="M865" s="2"/>
      <c r="O865" s="2"/>
    </row>
    <row r="866" spans="12:15" ht="12.75" customHeight="1" x14ac:dyDescent="0.2">
      <c r="L866" s="2"/>
      <c r="M866" s="2"/>
      <c r="O866" s="2"/>
    </row>
    <row r="867" spans="12:15" ht="12.75" customHeight="1" x14ac:dyDescent="0.2">
      <c r="L867" s="2"/>
      <c r="M867" s="2"/>
      <c r="O867" s="2"/>
    </row>
    <row r="868" spans="12:15" ht="12.75" customHeight="1" x14ac:dyDescent="0.2">
      <c r="L868" s="2"/>
      <c r="M868" s="2"/>
      <c r="O868" s="2"/>
    </row>
    <row r="869" spans="12:15" ht="12.75" customHeight="1" x14ac:dyDescent="0.2">
      <c r="L869" s="2"/>
      <c r="M869" s="2"/>
      <c r="O869" s="2"/>
    </row>
    <row r="870" spans="12:15" ht="12.75" customHeight="1" x14ac:dyDescent="0.2">
      <c r="L870" s="2"/>
      <c r="M870" s="2"/>
      <c r="O870" s="2"/>
    </row>
    <row r="871" spans="12:15" ht="12.75" customHeight="1" x14ac:dyDescent="0.2">
      <c r="L871" s="2"/>
      <c r="M871" s="2"/>
      <c r="O871" s="2"/>
    </row>
    <row r="872" spans="12:15" ht="12.75" customHeight="1" x14ac:dyDescent="0.2">
      <c r="L872" s="2"/>
      <c r="M872" s="2"/>
      <c r="O872" s="2"/>
    </row>
    <row r="873" spans="12:15" ht="12.75" customHeight="1" x14ac:dyDescent="0.2">
      <c r="L873" s="2"/>
      <c r="M873" s="2"/>
      <c r="O873" s="2"/>
    </row>
    <row r="874" spans="12:15" ht="12.75" customHeight="1" x14ac:dyDescent="0.2">
      <c r="L874" s="2"/>
      <c r="M874" s="2"/>
      <c r="O874" s="2"/>
    </row>
    <row r="875" spans="12:15" ht="12.75" customHeight="1" x14ac:dyDescent="0.2">
      <c r="L875" s="2"/>
      <c r="M875" s="2"/>
      <c r="O875" s="2"/>
    </row>
    <row r="876" spans="12:15" ht="12.75" customHeight="1" x14ac:dyDescent="0.2">
      <c r="L876" s="2"/>
      <c r="M876" s="2"/>
      <c r="O876" s="2"/>
    </row>
    <row r="877" spans="12:15" ht="12.75" customHeight="1" x14ac:dyDescent="0.2">
      <c r="L877" s="2"/>
      <c r="M877" s="2"/>
      <c r="O877" s="2"/>
    </row>
    <row r="878" spans="12:15" ht="12.75" customHeight="1" x14ac:dyDescent="0.2">
      <c r="L878" s="2"/>
      <c r="M878" s="2"/>
      <c r="O878" s="2"/>
    </row>
    <row r="879" spans="12:15" ht="12.75" customHeight="1" x14ac:dyDescent="0.2">
      <c r="L879" s="2"/>
      <c r="M879" s="2"/>
      <c r="O879" s="2"/>
    </row>
    <row r="880" spans="12:15" ht="12.75" customHeight="1" x14ac:dyDescent="0.2">
      <c r="L880" s="2"/>
      <c r="M880" s="2"/>
      <c r="O880" s="2"/>
    </row>
    <row r="881" spans="12:15" ht="12.75" customHeight="1" x14ac:dyDescent="0.2">
      <c r="L881" s="2"/>
      <c r="M881" s="2"/>
      <c r="O881" s="2"/>
    </row>
    <row r="882" spans="12:15" ht="12.75" customHeight="1" x14ac:dyDescent="0.2">
      <c r="L882" s="2"/>
      <c r="M882" s="2"/>
      <c r="O882" s="2"/>
    </row>
    <row r="883" spans="12:15" ht="12.75" customHeight="1" x14ac:dyDescent="0.2">
      <c r="L883" s="2"/>
      <c r="M883" s="2"/>
      <c r="O883" s="2"/>
    </row>
    <row r="884" spans="12:15" ht="12.75" customHeight="1" x14ac:dyDescent="0.2">
      <c r="L884" s="2"/>
      <c r="M884" s="2"/>
      <c r="O884" s="2"/>
    </row>
    <row r="885" spans="12:15" ht="12.75" customHeight="1" x14ac:dyDescent="0.2">
      <c r="L885" s="2"/>
      <c r="M885" s="2"/>
      <c r="O885" s="2"/>
    </row>
    <row r="886" spans="12:15" ht="12.75" customHeight="1" x14ac:dyDescent="0.2">
      <c r="L886" s="2"/>
      <c r="M886" s="2"/>
      <c r="O886" s="2"/>
    </row>
    <row r="887" spans="12:15" ht="12.75" customHeight="1" x14ac:dyDescent="0.2">
      <c r="L887" s="2"/>
      <c r="M887" s="2"/>
      <c r="O887" s="2"/>
    </row>
    <row r="888" spans="12:15" ht="12.75" customHeight="1" x14ac:dyDescent="0.2">
      <c r="L888" s="2"/>
      <c r="M888" s="2"/>
      <c r="O888" s="2"/>
    </row>
    <row r="889" spans="12:15" ht="12.75" customHeight="1" x14ac:dyDescent="0.2">
      <c r="L889" s="2"/>
      <c r="M889" s="2"/>
      <c r="O889" s="2"/>
    </row>
    <row r="890" spans="12:15" ht="12.75" customHeight="1" x14ac:dyDescent="0.2">
      <c r="L890" s="2"/>
      <c r="M890" s="2"/>
      <c r="O890" s="2"/>
    </row>
    <row r="891" spans="12:15" ht="12.75" customHeight="1" x14ac:dyDescent="0.2">
      <c r="L891" s="2"/>
      <c r="M891" s="2"/>
      <c r="O891" s="2"/>
    </row>
    <row r="892" spans="12:15" ht="12.75" customHeight="1" x14ac:dyDescent="0.2">
      <c r="L892" s="2"/>
      <c r="M892" s="2"/>
      <c r="O892" s="2"/>
    </row>
    <row r="893" spans="12:15" ht="12.75" customHeight="1" x14ac:dyDescent="0.2">
      <c r="L893" s="2"/>
      <c r="M893" s="2"/>
      <c r="O893" s="2"/>
    </row>
    <row r="894" spans="12:15" ht="12.75" customHeight="1" x14ac:dyDescent="0.2">
      <c r="L894" s="2"/>
      <c r="M894" s="2"/>
      <c r="O894" s="2"/>
    </row>
    <row r="895" spans="12:15" ht="12.75" customHeight="1" x14ac:dyDescent="0.2">
      <c r="L895" s="2"/>
      <c r="M895" s="2"/>
      <c r="O895" s="2"/>
    </row>
    <row r="896" spans="12:15" ht="12.75" customHeight="1" x14ac:dyDescent="0.2">
      <c r="L896" s="2"/>
      <c r="M896" s="2"/>
      <c r="O896" s="2"/>
    </row>
    <row r="897" spans="12:15" ht="12.75" customHeight="1" x14ac:dyDescent="0.2">
      <c r="L897" s="2"/>
      <c r="M897" s="2"/>
      <c r="O897" s="2"/>
    </row>
    <row r="898" spans="12:15" ht="12.75" customHeight="1" x14ac:dyDescent="0.2">
      <c r="L898" s="2"/>
      <c r="M898" s="2"/>
      <c r="O898" s="2"/>
    </row>
    <row r="899" spans="12:15" ht="12.75" customHeight="1" x14ac:dyDescent="0.2">
      <c r="L899" s="2"/>
      <c r="M899" s="2"/>
      <c r="O899" s="2"/>
    </row>
    <row r="900" spans="12:15" ht="12.75" customHeight="1" x14ac:dyDescent="0.2">
      <c r="L900" s="2"/>
      <c r="M900" s="2"/>
      <c r="O900" s="2"/>
    </row>
    <row r="901" spans="12:15" ht="12.75" customHeight="1" x14ac:dyDescent="0.2">
      <c r="L901" s="2"/>
      <c r="M901" s="2"/>
      <c r="O901" s="2"/>
    </row>
    <row r="902" spans="12:15" ht="12.75" customHeight="1" x14ac:dyDescent="0.2">
      <c r="L902" s="2"/>
      <c r="M902" s="2"/>
      <c r="O902" s="2"/>
    </row>
    <row r="903" spans="12:15" ht="12.75" customHeight="1" x14ac:dyDescent="0.2">
      <c r="L903" s="2"/>
      <c r="M903" s="2"/>
      <c r="O903" s="2"/>
    </row>
    <row r="904" spans="12:15" ht="12.75" customHeight="1" x14ac:dyDescent="0.2">
      <c r="L904" s="2"/>
      <c r="M904" s="2"/>
      <c r="O904" s="2"/>
    </row>
    <row r="905" spans="12:15" ht="12.75" customHeight="1" x14ac:dyDescent="0.2">
      <c r="L905" s="2"/>
      <c r="M905" s="2"/>
      <c r="O905" s="2"/>
    </row>
    <row r="906" spans="12:15" ht="12.75" customHeight="1" x14ac:dyDescent="0.2">
      <c r="L906" s="2"/>
      <c r="M906" s="2"/>
      <c r="O906" s="2"/>
    </row>
    <row r="907" spans="12:15" ht="12.75" customHeight="1" x14ac:dyDescent="0.2">
      <c r="L907" s="2"/>
      <c r="M907" s="2"/>
      <c r="O907" s="2"/>
    </row>
    <row r="908" spans="12:15" ht="12.75" customHeight="1" x14ac:dyDescent="0.2">
      <c r="L908" s="2"/>
      <c r="M908" s="2"/>
      <c r="O908" s="2"/>
    </row>
    <row r="909" spans="12:15" ht="12.75" customHeight="1" x14ac:dyDescent="0.2">
      <c r="L909" s="2"/>
      <c r="M909" s="2"/>
      <c r="O909" s="2"/>
    </row>
    <row r="910" spans="12:15" ht="12.75" customHeight="1" x14ac:dyDescent="0.2">
      <c r="L910" s="2"/>
      <c r="M910" s="2"/>
      <c r="O910" s="2"/>
    </row>
    <row r="911" spans="12:15" ht="12.75" customHeight="1" x14ac:dyDescent="0.2">
      <c r="L911" s="2"/>
      <c r="M911" s="2"/>
      <c r="O911" s="2"/>
    </row>
    <row r="912" spans="12:15" ht="12.75" customHeight="1" x14ac:dyDescent="0.2">
      <c r="L912" s="2"/>
      <c r="M912" s="2"/>
      <c r="O912" s="2"/>
    </row>
    <row r="913" spans="12:15" ht="12.75" customHeight="1" x14ac:dyDescent="0.2">
      <c r="L913" s="2"/>
      <c r="M913" s="2"/>
      <c r="O913" s="2"/>
    </row>
    <row r="914" spans="12:15" ht="12.75" customHeight="1" x14ac:dyDescent="0.2">
      <c r="L914" s="2"/>
      <c r="M914" s="2"/>
      <c r="O914" s="2"/>
    </row>
    <row r="915" spans="12:15" ht="12.75" customHeight="1" x14ac:dyDescent="0.2">
      <c r="L915" s="2"/>
      <c r="M915" s="2"/>
      <c r="O915" s="2"/>
    </row>
    <row r="916" spans="12:15" ht="12.75" customHeight="1" x14ac:dyDescent="0.2">
      <c r="L916" s="2"/>
      <c r="M916" s="2"/>
      <c r="O916" s="2"/>
    </row>
    <row r="917" spans="12:15" ht="12.75" customHeight="1" x14ac:dyDescent="0.2">
      <c r="L917" s="2"/>
      <c r="M917" s="2"/>
      <c r="O917" s="2"/>
    </row>
    <row r="918" spans="12:15" ht="12.75" customHeight="1" x14ac:dyDescent="0.2">
      <c r="L918" s="2"/>
      <c r="M918" s="2"/>
      <c r="O918" s="2"/>
    </row>
    <row r="919" spans="12:15" ht="12.75" customHeight="1" x14ac:dyDescent="0.2">
      <c r="L919" s="2"/>
      <c r="M919" s="2"/>
      <c r="O919" s="2"/>
    </row>
    <row r="920" spans="12:15" ht="12.75" customHeight="1" x14ac:dyDescent="0.2">
      <c r="L920" s="2"/>
      <c r="M920" s="2"/>
      <c r="O920" s="2"/>
    </row>
    <row r="921" spans="12:15" ht="12.75" customHeight="1" x14ac:dyDescent="0.2">
      <c r="L921" s="2"/>
      <c r="M921" s="2"/>
      <c r="O921" s="2"/>
    </row>
    <row r="922" spans="12:15" ht="12.75" customHeight="1" x14ac:dyDescent="0.2">
      <c r="L922" s="2"/>
      <c r="M922" s="2"/>
      <c r="O922" s="2"/>
    </row>
    <row r="923" spans="12:15" ht="12.75" customHeight="1" x14ac:dyDescent="0.2">
      <c r="L923" s="2"/>
      <c r="M923" s="2"/>
      <c r="O923" s="2"/>
    </row>
    <row r="924" spans="12:15" ht="12.75" customHeight="1" x14ac:dyDescent="0.2">
      <c r="L924" s="2"/>
      <c r="M924" s="2"/>
      <c r="O924" s="2"/>
    </row>
    <row r="925" spans="12:15" ht="12.75" customHeight="1" x14ac:dyDescent="0.2">
      <c r="L925" s="2"/>
      <c r="M925" s="2"/>
      <c r="O925" s="2"/>
    </row>
    <row r="926" spans="12:15" ht="12.75" customHeight="1" x14ac:dyDescent="0.2">
      <c r="L926" s="2"/>
      <c r="M926" s="2"/>
      <c r="O926" s="2"/>
    </row>
    <row r="927" spans="12:15" ht="12.75" customHeight="1" x14ac:dyDescent="0.2">
      <c r="L927" s="2"/>
      <c r="M927" s="2"/>
      <c r="O927" s="2"/>
    </row>
    <row r="928" spans="12:15" ht="12.75" customHeight="1" x14ac:dyDescent="0.2">
      <c r="L928" s="2"/>
      <c r="M928" s="2"/>
      <c r="O928" s="2"/>
    </row>
    <row r="929" spans="12:15" ht="12.75" customHeight="1" x14ac:dyDescent="0.2">
      <c r="L929" s="2"/>
      <c r="M929" s="2"/>
      <c r="O929" s="2"/>
    </row>
    <row r="930" spans="12:15" ht="12.75" customHeight="1" x14ac:dyDescent="0.2">
      <c r="L930" s="2"/>
      <c r="M930" s="2"/>
      <c r="O930" s="2"/>
    </row>
    <row r="931" spans="12:15" ht="12.75" customHeight="1" x14ac:dyDescent="0.2">
      <c r="L931" s="2"/>
      <c r="M931" s="2"/>
      <c r="O931" s="2"/>
    </row>
    <row r="932" spans="12:15" ht="12.75" customHeight="1" x14ac:dyDescent="0.2">
      <c r="L932" s="2"/>
      <c r="M932" s="2"/>
      <c r="O932" s="2"/>
    </row>
    <row r="933" spans="12:15" ht="12.75" customHeight="1" x14ac:dyDescent="0.2">
      <c r="L933" s="2"/>
      <c r="M933" s="2"/>
      <c r="O933" s="2"/>
    </row>
    <row r="934" spans="12:15" ht="12.75" customHeight="1" x14ac:dyDescent="0.2">
      <c r="L934" s="2"/>
      <c r="M934" s="2"/>
      <c r="O934" s="2"/>
    </row>
    <row r="935" spans="12:15" ht="12.75" customHeight="1" x14ac:dyDescent="0.2">
      <c r="L935" s="2"/>
      <c r="M935" s="2"/>
      <c r="O935" s="2"/>
    </row>
    <row r="936" spans="12:15" ht="12.75" customHeight="1" x14ac:dyDescent="0.2">
      <c r="L936" s="2"/>
      <c r="M936" s="2"/>
      <c r="O936" s="2"/>
    </row>
    <row r="937" spans="12:15" ht="12.75" customHeight="1" x14ac:dyDescent="0.2">
      <c r="L937" s="2"/>
      <c r="M937" s="2"/>
      <c r="O937" s="2"/>
    </row>
    <row r="938" spans="12:15" ht="12.75" customHeight="1" x14ac:dyDescent="0.2">
      <c r="L938" s="2"/>
      <c r="M938" s="2"/>
      <c r="O938" s="2"/>
    </row>
    <row r="939" spans="12:15" ht="12.75" customHeight="1" x14ac:dyDescent="0.2">
      <c r="L939" s="2"/>
      <c r="M939" s="2"/>
      <c r="O939" s="2"/>
    </row>
    <row r="940" spans="12:15" ht="12.75" customHeight="1" x14ac:dyDescent="0.2">
      <c r="L940" s="2"/>
      <c r="M940" s="2"/>
      <c r="O940" s="2"/>
    </row>
    <row r="941" spans="12:15" ht="12.75" customHeight="1" x14ac:dyDescent="0.2">
      <c r="L941" s="2"/>
      <c r="M941" s="2"/>
      <c r="O941" s="2"/>
    </row>
    <row r="942" spans="12:15" ht="12.75" customHeight="1" x14ac:dyDescent="0.2">
      <c r="L942" s="2"/>
      <c r="M942" s="2"/>
      <c r="O942" s="2"/>
    </row>
    <row r="943" spans="12:15" ht="12.75" customHeight="1" x14ac:dyDescent="0.2">
      <c r="L943" s="2"/>
      <c r="M943" s="2"/>
      <c r="O943" s="2"/>
    </row>
    <row r="944" spans="12:15" ht="12.75" customHeight="1" x14ac:dyDescent="0.2">
      <c r="L944" s="2"/>
      <c r="M944" s="2"/>
      <c r="O944" s="2"/>
    </row>
    <row r="945" spans="12:15" ht="12.75" customHeight="1" x14ac:dyDescent="0.2">
      <c r="L945" s="2"/>
      <c r="M945" s="2"/>
      <c r="O945" s="2"/>
    </row>
    <row r="946" spans="12:15" ht="12.75" customHeight="1" x14ac:dyDescent="0.2">
      <c r="L946" s="2"/>
      <c r="M946" s="2"/>
      <c r="O946" s="2"/>
    </row>
    <row r="947" spans="12:15" ht="12.75" customHeight="1" x14ac:dyDescent="0.2">
      <c r="L947" s="2"/>
      <c r="M947" s="2"/>
      <c r="O947" s="2"/>
    </row>
    <row r="948" spans="12:15" ht="12.75" customHeight="1" x14ac:dyDescent="0.2">
      <c r="L948" s="2"/>
      <c r="M948" s="2"/>
      <c r="O948" s="2"/>
    </row>
    <row r="949" spans="12:15" ht="12.75" customHeight="1" x14ac:dyDescent="0.2">
      <c r="L949" s="2"/>
      <c r="M949" s="2"/>
      <c r="O949" s="2"/>
    </row>
    <row r="950" spans="12:15" ht="12.75" customHeight="1" x14ac:dyDescent="0.2">
      <c r="L950" s="2"/>
      <c r="M950" s="2"/>
      <c r="O950" s="2"/>
    </row>
    <row r="951" spans="12:15" ht="12.75" customHeight="1" x14ac:dyDescent="0.2">
      <c r="L951" s="2"/>
      <c r="M951" s="2"/>
      <c r="O951" s="2"/>
    </row>
    <row r="952" spans="12:15" ht="12.75" customHeight="1" x14ac:dyDescent="0.2">
      <c r="L952" s="2"/>
      <c r="M952" s="2"/>
      <c r="O952" s="2"/>
    </row>
    <row r="953" spans="12:15" ht="12.75" customHeight="1" x14ac:dyDescent="0.2">
      <c r="L953" s="2"/>
      <c r="M953" s="2"/>
      <c r="O953" s="2"/>
    </row>
    <row r="954" spans="12:15" ht="12.75" customHeight="1" x14ac:dyDescent="0.2">
      <c r="L954" s="2"/>
      <c r="M954" s="2"/>
      <c r="O954" s="2"/>
    </row>
    <row r="955" spans="12:15" ht="12.75" customHeight="1" x14ac:dyDescent="0.2">
      <c r="L955" s="2"/>
      <c r="M955" s="2"/>
      <c r="O955" s="2"/>
    </row>
    <row r="956" spans="12:15" ht="12.75" customHeight="1" x14ac:dyDescent="0.2">
      <c r="L956" s="2"/>
      <c r="M956" s="2"/>
      <c r="O956" s="2"/>
    </row>
    <row r="957" spans="12:15" ht="12.75" customHeight="1" x14ac:dyDescent="0.2">
      <c r="L957" s="2"/>
      <c r="M957" s="2"/>
      <c r="O957" s="2"/>
    </row>
    <row r="958" spans="12:15" ht="12.75" customHeight="1" x14ac:dyDescent="0.2">
      <c r="L958" s="2"/>
      <c r="M958" s="2"/>
      <c r="O958" s="2"/>
    </row>
    <row r="959" spans="12:15" ht="12.75" customHeight="1" x14ac:dyDescent="0.2">
      <c r="L959" s="2"/>
      <c r="M959" s="2"/>
      <c r="O959" s="2"/>
    </row>
    <row r="960" spans="12:15" ht="12.75" customHeight="1" x14ac:dyDescent="0.2">
      <c r="L960" s="2"/>
      <c r="M960" s="2"/>
      <c r="O960" s="2"/>
    </row>
    <row r="961" spans="12:15" ht="12.75" customHeight="1" x14ac:dyDescent="0.2">
      <c r="L961" s="2"/>
      <c r="M961" s="2"/>
      <c r="O961" s="2"/>
    </row>
    <row r="962" spans="12:15" ht="12.75" customHeight="1" x14ac:dyDescent="0.2">
      <c r="L962" s="2"/>
      <c r="M962" s="2"/>
      <c r="O962" s="2"/>
    </row>
    <row r="963" spans="12:15" ht="12.75" customHeight="1" x14ac:dyDescent="0.2">
      <c r="L963" s="2"/>
      <c r="M963" s="2"/>
      <c r="O963" s="2"/>
    </row>
    <row r="964" spans="12:15" ht="12.75" customHeight="1" x14ac:dyDescent="0.2">
      <c r="L964" s="2"/>
      <c r="M964" s="2"/>
      <c r="O964" s="2"/>
    </row>
    <row r="965" spans="12:15" ht="12.75" customHeight="1" x14ac:dyDescent="0.2">
      <c r="L965" s="2"/>
      <c r="M965" s="2"/>
      <c r="O965" s="2"/>
    </row>
    <row r="966" spans="12:15" ht="12.75" customHeight="1" x14ac:dyDescent="0.2">
      <c r="L966" s="2"/>
      <c r="M966" s="2"/>
      <c r="O966" s="2"/>
    </row>
    <row r="967" spans="12:15" ht="12.75" customHeight="1" x14ac:dyDescent="0.2">
      <c r="L967" s="2"/>
      <c r="M967" s="2"/>
      <c r="O967" s="2"/>
    </row>
    <row r="968" spans="12:15" ht="12.75" customHeight="1" x14ac:dyDescent="0.2">
      <c r="L968" s="2"/>
      <c r="M968" s="2"/>
      <c r="O968" s="2"/>
    </row>
    <row r="969" spans="12:15" ht="12.75" customHeight="1" x14ac:dyDescent="0.2">
      <c r="L969" s="2"/>
      <c r="M969" s="2"/>
      <c r="O969" s="2"/>
    </row>
    <row r="970" spans="12:15" ht="12.75" customHeight="1" x14ac:dyDescent="0.2">
      <c r="L970" s="2"/>
      <c r="M970" s="2"/>
      <c r="O970" s="2"/>
    </row>
    <row r="971" spans="12:15" ht="12.75" customHeight="1" x14ac:dyDescent="0.2">
      <c r="L971" s="2"/>
      <c r="M971" s="2"/>
      <c r="O971" s="2"/>
    </row>
    <row r="972" spans="12:15" ht="12.75" customHeight="1" x14ac:dyDescent="0.2">
      <c r="L972" s="2"/>
      <c r="M972" s="2"/>
      <c r="O972" s="2"/>
    </row>
    <row r="973" spans="12:15" ht="12.75" customHeight="1" x14ac:dyDescent="0.2">
      <c r="L973" s="2"/>
      <c r="M973" s="2"/>
      <c r="O973" s="2"/>
    </row>
    <row r="974" spans="12:15" ht="12.75" customHeight="1" x14ac:dyDescent="0.2">
      <c r="L974" s="2"/>
      <c r="M974" s="2"/>
      <c r="O974" s="2"/>
    </row>
    <row r="975" spans="12:15" ht="12.75" customHeight="1" x14ac:dyDescent="0.2">
      <c r="L975" s="2"/>
      <c r="M975" s="2"/>
      <c r="O975" s="2"/>
    </row>
    <row r="976" spans="12:15" ht="12.75" customHeight="1" x14ac:dyDescent="0.2">
      <c r="L976" s="2"/>
      <c r="M976" s="2"/>
      <c r="O976" s="2"/>
    </row>
    <row r="977" spans="12:15" ht="12.75" customHeight="1" x14ac:dyDescent="0.2">
      <c r="L977" s="2"/>
      <c r="M977" s="2"/>
      <c r="O977" s="2"/>
    </row>
    <row r="978" spans="12:15" ht="12.75" customHeight="1" x14ac:dyDescent="0.2">
      <c r="L978" s="2"/>
      <c r="M978" s="2"/>
      <c r="O978" s="2"/>
    </row>
    <row r="979" spans="12:15" ht="12.75" customHeight="1" x14ac:dyDescent="0.2">
      <c r="L979" s="2"/>
      <c r="M979" s="2"/>
      <c r="O979" s="2"/>
    </row>
    <row r="980" spans="12:15" ht="12.75" customHeight="1" x14ac:dyDescent="0.2">
      <c r="L980" s="2"/>
      <c r="M980" s="2"/>
      <c r="O980" s="2"/>
    </row>
    <row r="981" spans="12:15" ht="12.75" customHeight="1" x14ac:dyDescent="0.2">
      <c r="L981" s="2"/>
      <c r="M981" s="2"/>
      <c r="O981" s="2"/>
    </row>
    <row r="982" spans="12:15" ht="12.75" customHeight="1" x14ac:dyDescent="0.2">
      <c r="L982" s="2"/>
      <c r="M982" s="2"/>
      <c r="O982" s="2"/>
    </row>
    <row r="983" spans="12:15" ht="12.75" customHeight="1" x14ac:dyDescent="0.2">
      <c r="L983" s="2"/>
      <c r="M983" s="2"/>
      <c r="O983" s="2"/>
    </row>
    <row r="984" spans="12:15" ht="12.75" customHeight="1" x14ac:dyDescent="0.2">
      <c r="L984" s="2"/>
      <c r="M984" s="2"/>
      <c r="O984" s="2"/>
    </row>
    <row r="985" spans="12:15" ht="12.75" customHeight="1" x14ac:dyDescent="0.2">
      <c r="L985" s="2"/>
      <c r="M985" s="2"/>
      <c r="O985" s="2"/>
    </row>
    <row r="986" spans="12:15" ht="12.75" customHeight="1" x14ac:dyDescent="0.2">
      <c r="L986" s="2"/>
      <c r="M986" s="2"/>
      <c r="O986" s="2"/>
    </row>
    <row r="987" spans="12:15" ht="12.75" customHeight="1" x14ac:dyDescent="0.2">
      <c r="L987" s="2"/>
      <c r="M987" s="2"/>
      <c r="O987" s="2"/>
    </row>
    <row r="988" spans="12:15" ht="12.75" customHeight="1" x14ac:dyDescent="0.2">
      <c r="L988" s="2"/>
      <c r="M988" s="2"/>
      <c r="O988" s="2"/>
    </row>
    <row r="989" spans="12:15" ht="12.75" customHeight="1" x14ac:dyDescent="0.2">
      <c r="L989" s="2"/>
      <c r="M989" s="2"/>
      <c r="O989" s="2"/>
    </row>
    <row r="990" spans="12:15" ht="12.75" customHeight="1" x14ac:dyDescent="0.2">
      <c r="L990" s="2"/>
      <c r="M990" s="2"/>
      <c r="O990" s="2"/>
    </row>
    <row r="991" spans="12:15" ht="12.75" customHeight="1" x14ac:dyDescent="0.2">
      <c r="L991" s="2"/>
      <c r="M991" s="2"/>
      <c r="O991" s="2"/>
    </row>
    <row r="992" spans="12:15" ht="12.75" customHeight="1" x14ac:dyDescent="0.2">
      <c r="L992" s="2"/>
      <c r="M992" s="2"/>
      <c r="O992" s="2"/>
    </row>
    <row r="993" spans="12:15" ht="12.75" customHeight="1" x14ac:dyDescent="0.2">
      <c r="L993" s="2"/>
      <c r="M993" s="2"/>
      <c r="O993" s="2"/>
    </row>
    <row r="994" spans="12:15" ht="12.75" customHeight="1" x14ac:dyDescent="0.2">
      <c r="L994" s="2"/>
      <c r="M994" s="2"/>
      <c r="O994" s="2"/>
    </row>
    <row r="995" spans="12:15" ht="12.75" customHeight="1" x14ac:dyDescent="0.2">
      <c r="L995" s="2"/>
      <c r="M995" s="2"/>
      <c r="O995" s="2"/>
    </row>
    <row r="996" spans="12:15" ht="12.75" customHeight="1" x14ac:dyDescent="0.2">
      <c r="L996" s="2"/>
      <c r="M996" s="2"/>
      <c r="O996" s="2"/>
    </row>
    <row r="997" spans="12:15" ht="12.75" customHeight="1" x14ac:dyDescent="0.2">
      <c r="L997" s="2"/>
      <c r="M997" s="2"/>
      <c r="O997" s="2"/>
    </row>
    <row r="998" spans="12:15" ht="12.75" customHeight="1" x14ac:dyDescent="0.2">
      <c r="L998" s="2"/>
      <c r="M998" s="2"/>
      <c r="O998" s="2"/>
    </row>
    <row r="999" spans="12:15" ht="12.75" customHeight="1" x14ac:dyDescent="0.2">
      <c r="L999" s="2"/>
      <c r="M999" s="2"/>
      <c r="O999" s="2"/>
    </row>
    <row r="1000" spans="12:15" ht="12.75" customHeight="1" x14ac:dyDescent="0.2">
      <c r="L1000" s="2"/>
      <c r="M1000" s="2"/>
      <c r="O1000" s="2"/>
    </row>
    <row r="1001" spans="12:15" ht="12.75" customHeight="1" x14ac:dyDescent="0.2">
      <c r="L1001" s="2"/>
      <c r="M1001" s="2"/>
      <c r="O1001" s="2"/>
    </row>
    <row r="1002" spans="12:15" ht="12.75" customHeight="1" x14ac:dyDescent="0.2">
      <c r="L1002" s="2"/>
      <c r="M1002" s="2"/>
      <c r="O1002" s="2"/>
    </row>
    <row r="1003" spans="12:15" ht="12.75" customHeight="1" x14ac:dyDescent="0.2">
      <c r="L1003" s="2"/>
      <c r="M1003" s="2"/>
      <c r="O1003" s="2"/>
    </row>
    <row r="1004" spans="12:15" ht="12.75" customHeight="1" x14ac:dyDescent="0.2">
      <c r="L1004" s="2"/>
      <c r="M1004" s="2"/>
      <c r="O1004" s="2"/>
    </row>
    <row r="1005" spans="12:15" ht="12.75" customHeight="1" x14ac:dyDescent="0.2">
      <c r="L1005" s="2"/>
      <c r="M1005" s="2"/>
      <c r="O1005" s="2"/>
    </row>
    <row r="1006" spans="12:15" ht="12.75" customHeight="1" x14ac:dyDescent="0.2">
      <c r="L1006" s="2"/>
      <c r="M1006" s="2"/>
      <c r="O1006" s="2"/>
    </row>
    <row r="1007" spans="12:15" ht="12.75" customHeight="1" x14ac:dyDescent="0.2">
      <c r="L1007" s="2"/>
      <c r="M1007" s="2"/>
      <c r="O1007" s="2"/>
    </row>
    <row r="1008" spans="12:15" ht="12.75" customHeight="1" x14ac:dyDescent="0.2">
      <c r="L1008" s="2"/>
      <c r="M1008" s="2"/>
      <c r="O1008" s="2"/>
    </row>
    <row r="1009" spans="12:15" ht="12.75" customHeight="1" x14ac:dyDescent="0.2">
      <c r="L1009" s="2"/>
      <c r="M1009" s="2"/>
      <c r="O1009" s="2"/>
    </row>
  </sheetData>
  <mergeCells count="252">
    <mergeCell ref="B348:J348"/>
    <mergeCell ref="B370:J370"/>
    <mergeCell ref="B392:J392"/>
    <mergeCell ref="B414:J414"/>
    <mergeCell ref="B436:J436"/>
    <mergeCell ref="B458:J458"/>
    <mergeCell ref="B84:J84"/>
    <mergeCell ref="B61:J61"/>
    <mergeCell ref="B38:J38"/>
    <mergeCell ref="B150:J150"/>
    <mergeCell ref="B304:J304"/>
    <mergeCell ref="B282:J282"/>
    <mergeCell ref="B260:J260"/>
    <mergeCell ref="B216:J216"/>
    <mergeCell ref="B85:J85"/>
    <mergeCell ref="B15:J15"/>
    <mergeCell ref="B35:J35"/>
    <mergeCell ref="B58:J58"/>
    <mergeCell ref="B81:J81"/>
    <mergeCell ref="B104:J104"/>
    <mergeCell ref="B127:J127"/>
    <mergeCell ref="Q440:Q441"/>
    <mergeCell ref="R440:R441"/>
    <mergeCell ref="B439:J439"/>
    <mergeCell ref="R396:R397"/>
    <mergeCell ref="B395:J395"/>
    <mergeCell ref="Q352:Q353"/>
    <mergeCell ref="R352:R353"/>
    <mergeCell ref="B351:J351"/>
    <mergeCell ref="Q242:Q243"/>
    <mergeCell ref="R242:R243"/>
    <mergeCell ref="B241:J241"/>
    <mergeCell ref="B238:J238"/>
    <mergeCell ref="N198:N199"/>
    <mergeCell ref="O198:O199"/>
    <mergeCell ref="P198:P199"/>
    <mergeCell ref="Q198:Q199"/>
    <mergeCell ref="R198:R199"/>
    <mergeCell ref="B197:J197"/>
    <mergeCell ref="A440:A441"/>
    <mergeCell ref="B440:J440"/>
    <mergeCell ref="K440:K441"/>
    <mergeCell ref="L440:L441"/>
    <mergeCell ref="M440:M441"/>
    <mergeCell ref="N440:N441"/>
    <mergeCell ref="O440:O441"/>
    <mergeCell ref="P440:P441"/>
    <mergeCell ref="Q396:Q397"/>
    <mergeCell ref="A396:A397"/>
    <mergeCell ref="B396:J396"/>
    <mergeCell ref="K396:K397"/>
    <mergeCell ref="L396:L397"/>
    <mergeCell ref="M396:M397"/>
    <mergeCell ref="N396:N397"/>
    <mergeCell ref="O396:O397"/>
    <mergeCell ref="P396:P397"/>
    <mergeCell ref="Q418:Q419"/>
    <mergeCell ref="A352:A353"/>
    <mergeCell ref="B352:J352"/>
    <mergeCell ref="K352:K353"/>
    <mergeCell ref="L352:L353"/>
    <mergeCell ref="M352:M353"/>
    <mergeCell ref="N352:N353"/>
    <mergeCell ref="O352:O353"/>
    <mergeCell ref="P352:P353"/>
    <mergeCell ref="N242:N243"/>
    <mergeCell ref="O242:O243"/>
    <mergeCell ref="P242:P243"/>
    <mergeCell ref="A242:A243"/>
    <mergeCell ref="B242:J242"/>
    <mergeCell ref="K242:K243"/>
    <mergeCell ref="L242:L243"/>
    <mergeCell ref="M242:M243"/>
    <mergeCell ref="N330:N331"/>
    <mergeCell ref="O330:O331"/>
    <mergeCell ref="P330:P331"/>
    <mergeCell ref="N308:N309"/>
    <mergeCell ref="O308:O309"/>
    <mergeCell ref="N286:N287"/>
    <mergeCell ref="O286:O287"/>
    <mergeCell ref="N264:N265"/>
    <mergeCell ref="A198:A199"/>
    <mergeCell ref="B198:J198"/>
    <mergeCell ref="K198:K199"/>
    <mergeCell ref="L198:L199"/>
    <mergeCell ref="M198:M199"/>
    <mergeCell ref="B194:J194"/>
    <mergeCell ref="N176:N177"/>
    <mergeCell ref="O176:O177"/>
    <mergeCell ref="P176:P177"/>
    <mergeCell ref="Q176:Q177"/>
    <mergeCell ref="R176:R177"/>
    <mergeCell ref="B175:J175"/>
    <mergeCell ref="A176:A177"/>
    <mergeCell ref="B176:J176"/>
    <mergeCell ref="K176:K177"/>
    <mergeCell ref="L176:L177"/>
    <mergeCell ref="M176:M177"/>
    <mergeCell ref="B172:J172"/>
    <mergeCell ref="N154:N155"/>
    <mergeCell ref="O154:O155"/>
    <mergeCell ref="P154:P155"/>
    <mergeCell ref="Q154:Q155"/>
    <mergeCell ref="R154:R155"/>
    <mergeCell ref="B153:J153"/>
    <mergeCell ref="A154:A155"/>
    <mergeCell ref="B154:J154"/>
    <mergeCell ref="K154:K155"/>
    <mergeCell ref="L154:L155"/>
    <mergeCell ref="M154:M155"/>
    <mergeCell ref="K85:K86"/>
    <mergeCell ref="L85:L86"/>
    <mergeCell ref="P131:P132"/>
    <mergeCell ref="Q131:Q132"/>
    <mergeCell ref="R131:R132"/>
    <mergeCell ref="B130:J130"/>
    <mergeCell ref="B131:J131"/>
    <mergeCell ref="K131:K132"/>
    <mergeCell ref="L131:L132"/>
    <mergeCell ref="M131:M132"/>
    <mergeCell ref="Q330:Q331"/>
    <mergeCell ref="R330:R331"/>
    <mergeCell ref="B329:J329"/>
    <mergeCell ref="A330:A331"/>
    <mergeCell ref="B330:J330"/>
    <mergeCell ref="K330:K331"/>
    <mergeCell ref="L330:L331"/>
    <mergeCell ref="M330:M331"/>
    <mergeCell ref="B326:J326"/>
    <mergeCell ref="A16:A17"/>
    <mergeCell ref="B16:J16"/>
    <mergeCell ref="K16:K17"/>
    <mergeCell ref="L16:L17"/>
    <mergeCell ref="M16:M17"/>
    <mergeCell ref="P62:P63"/>
    <mergeCell ref="Q62:Q63"/>
    <mergeCell ref="M39:M40"/>
    <mergeCell ref="N39:N40"/>
    <mergeCell ref="O39:O40"/>
    <mergeCell ref="P39:P40"/>
    <mergeCell ref="Q39:Q40"/>
    <mergeCell ref="B62:J62"/>
    <mergeCell ref="K62:K63"/>
    <mergeCell ref="L62:L63"/>
    <mergeCell ref="N16:N17"/>
    <mergeCell ref="O16:O17"/>
    <mergeCell ref="P16:P17"/>
    <mergeCell ref="Q16:Q17"/>
    <mergeCell ref="A39:A40"/>
    <mergeCell ref="A62:A63"/>
    <mergeCell ref="R16:R17"/>
    <mergeCell ref="B39:J39"/>
    <mergeCell ref="K39:K40"/>
    <mergeCell ref="L39:L40"/>
    <mergeCell ref="R62:R63"/>
    <mergeCell ref="R39:R40"/>
    <mergeCell ref="N108:N109"/>
    <mergeCell ref="O108:O109"/>
    <mergeCell ref="P108:P109"/>
    <mergeCell ref="Q108:Q109"/>
    <mergeCell ref="R108:R109"/>
    <mergeCell ref="B107:J107"/>
    <mergeCell ref="B108:J108"/>
    <mergeCell ref="K108:K109"/>
    <mergeCell ref="L108:L109"/>
    <mergeCell ref="M108:M109"/>
    <mergeCell ref="M85:M86"/>
    <mergeCell ref="N85:N86"/>
    <mergeCell ref="M62:M63"/>
    <mergeCell ref="N62:N63"/>
    <mergeCell ref="O62:O63"/>
    <mergeCell ref="P85:P86"/>
    <mergeCell ref="Q85:Q86"/>
    <mergeCell ref="R85:R86"/>
    <mergeCell ref="A85:A86"/>
    <mergeCell ref="A108:A109"/>
    <mergeCell ref="N131:N132"/>
    <mergeCell ref="O131:O132"/>
    <mergeCell ref="O85:O86"/>
    <mergeCell ref="A131:A132"/>
    <mergeCell ref="P308:P309"/>
    <mergeCell ref="Q308:Q309"/>
    <mergeCell ref="R308:R309"/>
    <mergeCell ref="B307:J307"/>
    <mergeCell ref="A308:A309"/>
    <mergeCell ref="B308:J308"/>
    <mergeCell ref="K308:K309"/>
    <mergeCell ref="L308:L309"/>
    <mergeCell ref="M308:M309"/>
    <mergeCell ref="P286:P287"/>
    <mergeCell ref="Q286:Q287"/>
    <mergeCell ref="R286:R287"/>
    <mergeCell ref="B285:J285"/>
    <mergeCell ref="A286:A287"/>
    <mergeCell ref="B286:J286"/>
    <mergeCell ref="K286:K287"/>
    <mergeCell ref="L286:L287"/>
    <mergeCell ref="M286:M287"/>
    <mergeCell ref="P264:P265"/>
    <mergeCell ref="Q264:Q265"/>
    <mergeCell ref="R264:R265"/>
    <mergeCell ref="B263:J263"/>
    <mergeCell ref="A264:A265"/>
    <mergeCell ref="B264:J264"/>
    <mergeCell ref="K264:K265"/>
    <mergeCell ref="L264:L265"/>
    <mergeCell ref="M264:M265"/>
    <mergeCell ref="O264:O265"/>
    <mergeCell ref="P220:P221"/>
    <mergeCell ref="Q220:Q221"/>
    <mergeCell ref="R220:R221"/>
    <mergeCell ref="B219:J219"/>
    <mergeCell ref="A220:A221"/>
    <mergeCell ref="B220:J220"/>
    <mergeCell ref="K220:K221"/>
    <mergeCell ref="L220:L221"/>
    <mergeCell ref="M220:M221"/>
    <mergeCell ref="N220:N221"/>
    <mergeCell ref="O220:O221"/>
    <mergeCell ref="Q374:Q375"/>
    <mergeCell ref="R374:R375"/>
    <mergeCell ref="B373:J373"/>
    <mergeCell ref="A374:A375"/>
    <mergeCell ref="B374:J374"/>
    <mergeCell ref="K374:K375"/>
    <mergeCell ref="L374:L375"/>
    <mergeCell ref="M374:M375"/>
    <mergeCell ref="N374:N375"/>
    <mergeCell ref="O374:O375"/>
    <mergeCell ref="P374:P375"/>
    <mergeCell ref="R418:R419"/>
    <mergeCell ref="B417:J417"/>
    <mergeCell ref="A418:A419"/>
    <mergeCell ref="B418:J418"/>
    <mergeCell ref="K418:K419"/>
    <mergeCell ref="L418:L419"/>
    <mergeCell ref="M418:M419"/>
    <mergeCell ref="N418:N419"/>
    <mergeCell ref="O418:O419"/>
    <mergeCell ref="P418:P419"/>
    <mergeCell ref="Q462:Q463"/>
    <mergeCell ref="R462:R463"/>
    <mergeCell ref="B480:J480"/>
    <mergeCell ref="B461:J461"/>
    <mergeCell ref="A462:A463"/>
    <mergeCell ref="B462:J462"/>
    <mergeCell ref="K462:K463"/>
    <mergeCell ref="L462:L463"/>
    <mergeCell ref="M462:M463"/>
    <mergeCell ref="N462:N463"/>
    <mergeCell ref="O462:O463"/>
    <mergeCell ref="P462:P46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F1009"/>
  <sheetViews>
    <sheetView topLeftCell="A562" workbookViewId="0">
      <selection activeCell="J603" sqref="J603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style="98" customWidth="1"/>
    <col min="9" max="15" width="12.85546875" customWidth="1"/>
    <col min="16" max="32" width="10" customWidth="1"/>
  </cols>
  <sheetData>
    <row r="1" spans="1:19" s="153" customFormat="1" ht="15" customHeight="1" x14ac:dyDescent="0.2">
      <c r="K1" s="98"/>
    </row>
    <row r="2" spans="1:19" s="153" customFormat="1" ht="15" customHeight="1" x14ac:dyDescent="0.2">
      <c r="K2" s="98"/>
    </row>
    <row r="3" spans="1:19" s="153" customFormat="1" ht="15" customHeight="1" x14ac:dyDescent="0.2">
      <c r="K3" s="98"/>
    </row>
    <row r="4" spans="1:19" s="153" customFormat="1" ht="15" customHeight="1" x14ac:dyDescent="0.2">
      <c r="K4" s="98"/>
    </row>
    <row r="5" spans="1:19" s="153" customFormat="1" ht="15" customHeight="1" x14ac:dyDescent="0.2">
      <c r="K5" s="98"/>
    </row>
    <row r="6" spans="1:19" s="153" customFormat="1" ht="15" customHeight="1" x14ac:dyDescent="0.2">
      <c r="K6" s="98"/>
    </row>
    <row r="7" spans="1:19" s="153" customFormat="1" ht="15" customHeight="1" x14ac:dyDescent="0.2">
      <c r="K7" s="98"/>
    </row>
    <row r="8" spans="1:19" s="153" customFormat="1" ht="15" customHeight="1" x14ac:dyDescent="0.2">
      <c r="K8" s="98"/>
    </row>
    <row r="9" spans="1:19" s="153" customFormat="1" ht="15" customHeight="1" x14ac:dyDescent="0.2">
      <c r="K9" s="98"/>
    </row>
    <row r="10" spans="1:19" s="153" customFormat="1" ht="15" customHeight="1" x14ac:dyDescent="0.2">
      <c r="K10" s="98"/>
    </row>
    <row r="11" spans="1:19" s="153" customFormat="1" ht="15" customHeight="1" x14ac:dyDescent="0.2">
      <c r="K11" s="98"/>
    </row>
    <row r="12" spans="1:19" s="153" customFormat="1" ht="12.75" x14ac:dyDescent="0.2">
      <c r="K12" s="98"/>
    </row>
    <row r="13" spans="1:19" s="153" customFormat="1" ht="12.75" x14ac:dyDescent="0.2">
      <c r="K13" s="98"/>
    </row>
    <row r="14" spans="1:19" ht="12.75" customHeight="1" x14ac:dyDescent="0.2">
      <c r="H14" s="97"/>
      <c r="I14" s="2"/>
      <c r="J14" s="2"/>
      <c r="L14" s="2"/>
    </row>
    <row r="15" spans="1:19" ht="12.75" customHeight="1" x14ac:dyDescent="0.3">
      <c r="A15" s="3" t="s">
        <v>0</v>
      </c>
      <c r="I15" s="2"/>
      <c r="J15" s="2"/>
      <c r="L15" s="2"/>
    </row>
    <row r="16" spans="1:19" ht="25.5" customHeight="1" x14ac:dyDescent="0.2">
      <c r="B16" s="170" t="s">
        <v>1</v>
      </c>
      <c r="C16" s="171"/>
      <c r="D16" s="171"/>
      <c r="E16" s="171"/>
      <c r="F16" s="171"/>
      <c r="G16" s="171"/>
      <c r="I16" s="4" t="s">
        <v>2</v>
      </c>
      <c r="J16" s="4" t="s">
        <v>3</v>
      </c>
      <c r="K16" s="5" t="s">
        <v>4</v>
      </c>
      <c r="L16" s="4" t="s">
        <v>5</v>
      </c>
      <c r="M16" s="6" t="s">
        <v>6</v>
      </c>
      <c r="N16" s="6" t="s">
        <v>7</v>
      </c>
      <c r="O16" s="7" t="s">
        <v>8</v>
      </c>
      <c r="R16" s="8" t="s">
        <v>5</v>
      </c>
      <c r="S16" s="8"/>
    </row>
    <row r="17" spans="1:21" ht="12.75" customHeight="1" x14ac:dyDescent="0.2">
      <c r="A17" s="9" t="s">
        <v>9</v>
      </c>
      <c r="B17" s="10">
        <v>1</v>
      </c>
      <c r="C17" s="10">
        <v>2</v>
      </c>
      <c r="D17" s="10">
        <v>3</v>
      </c>
      <c r="E17" s="10">
        <v>4</v>
      </c>
      <c r="F17" s="10">
        <v>5</v>
      </c>
      <c r="G17" s="10">
        <v>6</v>
      </c>
      <c r="H17" s="99" t="s">
        <v>10</v>
      </c>
      <c r="I17" s="12"/>
      <c r="J17" s="12"/>
      <c r="K17" s="13"/>
      <c r="L17" s="14"/>
      <c r="M17" s="15"/>
      <c r="N17" s="15"/>
      <c r="O17" s="2"/>
      <c r="R17" s="16" t="s">
        <v>11</v>
      </c>
      <c r="S17" s="17"/>
      <c r="T17" s="8"/>
      <c r="U17" s="8"/>
    </row>
    <row r="18" spans="1:21" ht="12.75" customHeight="1" x14ac:dyDescent="0.2">
      <c r="A18" s="18" t="s">
        <v>12</v>
      </c>
      <c r="B18" s="19">
        <v>105</v>
      </c>
      <c r="C18" s="19"/>
      <c r="D18" s="19"/>
      <c r="E18" s="19"/>
      <c r="F18" s="19"/>
      <c r="G18" s="19"/>
      <c r="H18" s="100"/>
      <c r="I18" s="12"/>
      <c r="J18" s="12"/>
      <c r="K18" s="13"/>
      <c r="L18" s="14"/>
      <c r="M18" s="21">
        <f>B18</f>
        <v>105</v>
      </c>
      <c r="N18" s="15"/>
      <c r="O18" s="2"/>
      <c r="Q18" s="22" t="s">
        <v>13</v>
      </c>
      <c r="R18" s="23" t="s">
        <v>12</v>
      </c>
      <c r="S18" s="23" t="s">
        <v>14</v>
      </c>
      <c r="T18" s="17"/>
      <c r="U18" s="17"/>
    </row>
    <row r="19" spans="1:21" ht="12.75" customHeight="1" x14ac:dyDescent="0.2">
      <c r="A19" s="24" t="s">
        <v>14</v>
      </c>
      <c r="B19" s="1"/>
      <c r="C19" s="1">
        <v>78</v>
      </c>
      <c r="D19" s="1"/>
      <c r="E19" s="1"/>
      <c r="F19" s="1"/>
      <c r="G19" s="1"/>
      <c r="H19" s="101"/>
      <c r="I19" s="2"/>
      <c r="J19" s="2"/>
      <c r="K19" s="1"/>
      <c r="L19" s="14">
        <f>C19/B18</f>
        <v>0.74285714285714288</v>
      </c>
      <c r="M19" s="26">
        <v>79</v>
      </c>
      <c r="N19" s="27">
        <f t="shared" ref="N19:N23" si="0">M19/M18</f>
        <v>0.75238095238095237</v>
      </c>
      <c r="O19" s="2">
        <f t="shared" ref="O19:O23" si="1">100%-N19</f>
        <v>0.24761904761904763</v>
      </c>
      <c r="Q19" s="28" t="s">
        <v>15</v>
      </c>
      <c r="R19" s="2">
        <f>L19</f>
        <v>0.74285714285714288</v>
      </c>
      <c r="S19" s="2">
        <f>L34</f>
        <v>0.5641025641025641</v>
      </c>
    </row>
    <row r="20" spans="1:21" ht="12.75" customHeight="1" x14ac:dyDescent="0.2">
      <c r="A20" s="24" t="s">
        <v>16</v>
      </c>
      <c r="B20" s="1"/>
      <c r="C20" s="1"/>
      <c r="D20" s="1">
        <v>53</v>
      </c>
      <c r="E20" s="1"/>
      <c r="F20" s="1"/>
      <c r="G20" s="1"/>
      <c r="H20" s="101"/>
      <c r="I20" s="2"/>
      <c r="J20" s="2"/>
      <c r="K20" s="1"/>
      <c r="L20" s="14">
        <f>D20/C19</f>
        <v>0.67948717948717952</v>
      </c>
      <c r="M20" s="26">
        <v>66</v>
      </c>
      <c r="N20" s="27">
        <f t="shared" si="0"/>
        <v>0.83544303797468356</v>
      </c>
      <c r="O20" s="2">
        <f t="shared" si="1"/>
        <v>0.16455696202531644</v>
      </c>
      <c r="Q20" s="28" t="s">
        <v>17</v>
      </c>
      <c r="R20" s="2"/>
    </row>
    <row r="21" spans="1:21" ht="12.75" customHeight="1" x14ac:dyDescent="0.2">
      <c r="A21" s="24" t="s">
        <v>18</v>
      </c>
      <c r="B21" s="1"/>
      <c r="C21" s="1"/>
      <c r="D21" s="1"/>
      <c r="E21" s="1">
        <v>43</v>
      </c>
      <c r="F21" s="1"/>
      <c r="G21" s="1"/>
      <c r="H21" s="101"/>
      <c r="I21" s="2"/>
      <c r="J21" s="2"/>
      <c r="K21" s="1"/>
      <c r="L21" s="14">
        <f>E21/D20</f>
        <v>0.81132075471698117</v>
      </c>
      <c r="M21" s="26">
        <v>57</v>
      </c>
      <c r="N21" s="27">
        <f t="shared" si="0"/>
        <v>0.86363636363636365</v>
      </c>
      <c r="O21" s="2">
        <f t="shared" si="1"/>
        <v>0.13636363636363635</v>
      </c>
      <c r="Q21" s="28"/>
      <c r="R21" s="2"/>
    </row>
    <row r="22" spans="1:21" ht="12.75" customHeight="1" x14ac:dyDescent="0.2">
      <c r="A22" s="24" t="s">
        <v>19</v>
      </c>
      <c r="B22" s="1"/>
      <c r="C22" s="1"/>
      <c r="D22" s="1"/>
      <c r="E22" s="1"/>
      <c r="F22" s="1">
        <v>38</v>
      </c>
      <c r="G22" s="1"/>
      <c r="H22" s="101"/>
      <c r="I22" s="2"/>
      <c r="J22" s="2"/>
      <c r="K22" s="1"/>
      <c r="L22" s="14">
        <f>F22/E21</f>
        <v>0.88372093023255816</v>
      </c>
      <c r="M22" s="26">
        <v>43</v>
      </c>
      <c r="N22" s="27">
        <f t="shared" si="0"/>
        <v>0.75438596491228072</v>
      </c>
      <c r="O22" s="2">
        <f t="shared" si="1"/>
        <v>0.24561403508771928</v>
      </c>
      <c r="Q22" s="28"/>
      <c r="R22" s="2"/>
    </row>
    <row r="23" spans="1:21" ht="12.75" customHeight="1" x14ac:dyDescent="0.2">
      <c r="A23" s="24" t="s">
        <v>20</v>
      </c>
      <c r="B23" s="1"/>
      <c r="C23" s="1"/>
      <c r="D23" s="1"/>
      <c r="E23" s="1"/>
      <c r="F23" s="1"/>
      <c r="G23" s="1">
        <v>38</v>
      </c>
      <c r="H23" s="101">
        <v>30</v>
      </c>
      <c r="I23" s="2"/>
      <c r="J23" s="2"/>
      <c r="K23" s="1"/>
      <c r="L23" s="14">
        <f>G23/F22</f>
        <v>1</v>
      </c>
      <c r="M23" s="26">
        <v>42</v>
      </c>
      <c r="N23" s="27">
        <f t="shared" si="0"/>
        <v>0.97674418604651159</v>
      </c>
      <c r="O23" s="2">
        <f t="shared" si="1"/>
        <v>2.3255813953488413E-2</v>
      </c>
      <c r="Q23" s="28"/>
      <c r="R23" s="2"/>
    </row>
    <row r="24" spans="1:21" ht="12.75" customHeight="1" x14ac:dyDescent="0.2">
      <c r="A24" s="24" t="s">
        <v>22</v>
      </c>
      <c r="B24" s="1"/>
      <c r="C24" s="1"/>
      <c r="D24" s="1"/>
      <c r="E24" s="1"/>
      <c r="F24" s="1"/>
      <c r="G24" s="1">
        <v>9</v>
      </c>
      <c r="H24" s="101">
        <v>9</v>
      </c>
      <c r="I24" s="2"/>
      <c r="J24" s="2"/>
      <c r="K24" s="1"/>
      <c r="L24" s="14"/>
      <c r="M24" s="26">
        <v>9</v>
      </c>
      <c r="N24" s="27"/>
      <c r="O24" s="2"/>
      <c r="Q24" s="28"/>
      <c r="R24" s="2"/>
    </row>
    <row r="25" spans="1:21" ht="12.75" customHeight="1" x14ac:dyDescent="0.2">
      <c r="A25" s="24" t="s">
        <v>24</v>
      </c>
      <c r="B25" s="1"/>
      <c r="C25" s="1"/>
      <c r="D25" s="1"/>
      <c r="E25" s="1"/>
      <c r="F25" s="1"/>
      <c r="G25" s="1">
        <v>1</v>
      </c>
      <c r="H25" s="101"/>
      <c r="I25" s="2"/>
      <c r="J25" s="2"/>
      <c r="K25" s="1"/>
      <c r="L25" s="14"/>
      <c r="M25" s="26">
        <v>1</v>
      </c>
      <c r="N25" s="27"/>
      <c r="O25" s="2"/>
      <c r="Q25" s="28"/>
      <c r="R25" s="2"/>
    </row>
    <row r="26" spans="1:21" ht="12.75" customHeight="1" x14ac:dyDescent="0.2">
      <c r="A26" s="24" t="s">
        <v>25</v>
      </c>
      <c r="B26" s="1"/>
      <c r="C26" s="1"/>
      <c r="D26" s="1"/>
      <c r="E26" s="1"/>
      <c r="F26" s="1"/>
      <c r="G26" s="1">
        <v>1</v>
      </c>
      <c r="H26" s="101"/>
      <c r="I26" s="2"/>
      <c r="J26" s="2"/>
      <c r="K26" s="1"/>
      <c r="L26" s="14"/>
      <c r="M26" s="26">
        <v>1</v>
      </c>
      <c r="N26" s="27"/>
      <c r="O26" s="2"/>
      <c r="Q26" s="28"/>
      <c r="R26" s="2"/>
    </row>
    <row r="27" spans="1:21" ht="12.75" customHeight="1" x14ac:dyDescent="0.2">
      <c r="A27" s="24" t="s">
        <v>26</v>
      </c>
      <c r="B27" s="1"/>
      <c r="C27" s="1"/>
      <c r="D27" s="1"/>
      <c r="E27" s="1"/>
      <c r="F27" s="1"/>
      <c r="G27" s="1">
        <v>1</v>
      </c>
      <c r="H27" s="101">
        <v>1</v>
      </c>
      <c r="I27" s="2"/>
      <c r="J27" s="2"/>
      <c r="K27" s="1"/>
      <c r="L27" s="14"/>
      <c r="M27" s="26">
        <v>1</v>
      </c>
      <c r="N27" s="27"/>
      <c r="O27" s="2"/>
      <c r="Q27" s="28"/>
      <c r="R27" s="2"/>
    </row>
    <row r="28" spans="1:21" ht="12.75" customHeight="1" x14ac:dyDescent="0.2">
      <c r="A28" s="24"/>
      <c r="H28" s="97">
        <f>SUM(H23:H24)</f>
        <v>39</v>
      </c>
      <c r="I28" s="2">
        <f>H23/B18</f>
        <v>0.2857142857142857</v>
      </c>
      <c r="J28" s="2">
        <f>H28/B18</f>
        <v>0.37142857142857144</v>
      </c>
      <c r="K28" s="2">
        <f>J28-I28</f>
        <v>8.5714285714285743E-2</v>
      </c>
      <c r="L28" s="14"/>
      <c r="N28" s="27"/>
      <c r="O28" s="2"/>
      <c r="Q28" s="28" t="s">
        <v>21</v>
      </c>
    </row>
    <row r="29" spans="1:21" ht="12.75" customHeight="1" x14ac:dyDescent="0.2">
      <c r="I29" s="2"/>
      <c r="J29" s="2"/>
      <c r="L29" s="2"/>
      <c r="Q29" s="28" t="s">
        <v>23</v>
      </c>
    </row>
    <row r="30" spans="1:21" ht="12.75" customHeight="1" x14ac:dyDescent="0.3">
      <c r="A30" s="3" t="s">
        <v>30</v>
      </c>
      <c r="I30" s="2"/>
      <c r="J30" s="2"/>
      <c r="L30" s="2"/>
      <c r="Q30" s="28" t="s">
        <v>31</v>
      </c>
    </row>
    <row r="31" spans="1:21" ht="25.5" customHeight="1" x14ac:dyDescent="0.2">
      <c r="B31" s="170" t="s">
        <v>1</v>
      </c>
      <c r="C31" s="171"/>
      <c r="D31" s="171"/>
      <c r="E31" s="171"/>
      <c r="F31" s="171"/>
      <c r="G31" s="171"/>
      <c r="I31" s="4" t="s">
        <v>2</v>
      </c>
      <c r="J31" s="4" t="s">
        <v>3</v>
      </c>
      <c r="K31" s="5" t="s">
        <v>4</v>
      </c>
      <c r="L31" s="4" t="s">
        <v>5</v>
      </c>
      <c r="M31" s="6" t="s">
        <v>6</v>
      </c>
      <c r="N31" s="6" t="s">
        <v>7</v>
      </c>
      <c r="O31" s="7" t="s">
        <v>8</v>
      </c>
      <c r="Q31" s="18" t="s">
        <v>32</v>
      </c>
    </row>
    <row r="32" spans="1:21" ht="12.75" customHeight="1" x14ac:dyDescent="0.2">
      <c r="A32" s="9" t="s">
        <v>9</v>
      </c>
      <c r="B32" s="10">
        <v>1</v>
      </c>
      <c r="C32" s="10">
        <v>2</v>
      </c>
      <c r="D32" s="10">
        <v>3</v>
      </c>
      <c r="E32" s="10">
        <v>4</v>
      </c>
      <c r="F32" s="10">
        <v>5</v>
      </c>
      <c r="G32" s="10">
        <v>6</v>
      </c>
      <c r="H32" s="99" t="s">
        <v>10</v>
      </c>
      <c r="I32" s="12"/>
      <c r="J32" s="12"/>
      <c r="K32" s="13"/>
      <c r="L32" s="14"/>
      <c r="M32" s="15"/>
      <c r="N32" s="15"/>
      <c r="O32" s="2"/>
      <c r="Q32" s="18" t="s">
        <v>33</v>
      </c>
    </row>
    <row r="33" spans="1:19" ht="12.75" customHeight="1" x14ac:dyDescent="0.2">
      <c r="A33" s="24" t="s">
        <v>14</v>
      </c>
      <c r="B33" s="19">
        <v>39</v>
      </c>
      <c r="C33" s="19"/>
      <c r="D33" s="19"/>
      <c r="E33" s="19"/>
      <c r="F33" s="19"/>
      <c r="G33" s="19"/>
      <c r="H33" s="100"/>
      <c r="I33" s="12"/>
      <c r="J33" s="12"/>
      <c r="K33" s="13"/>
      <c r="L33" s="14"/>
      <c r="M33" s="21">
        <f>B33</f>
        <v>39</v>
      </c>
      <c r="N33" s="15"/>
      <c r="O33" s="2"/>
      <c r="Q33" s="18" t="s">
        <v>34</v>
      </c>
    </row>
    <row r="34" spans="1:19" ht="12.75" customHeight="1" x14ac:dyDescent="0.2">
      <c r="A34" s="24" t="s">
        <v>16</v>
      </c>
      <c r="C34" s="1">
        <v>22</v>
      </c>
      <c r="H34" s="100"/>
      <c r="I34" s="2"/>
      <c r="J34" s="2"/>
      <c r="L34" s="14">
        <f>C34/B33</f>
        <v>0.5641025641025641</v>
      </c>
      <c r="M34" s="26">
        <v>22</v>
      </c>
      <c r="N34" s="27">
        <f t="shared" ref="N34:N38" si="2">M34/M33</f>
        <v>0.5641025641025641</v>
      </c>
      <c r="O34" s="2">
        <f t="shared" ref="O34:O38" si="3">100%-N34</f>
        <v>0.4358974358974359</v>
      </c>
    </row>
    <row r="35" spans="1:19" ht="12.75" customHeight="1" x14ac:dyDescent="0.2">
      <c r="A35" s="24" t="s">
        <v>18</v>
      </c>
      <c r="D35" s="1">
        <v>19</v>
      </c>
      <c r="H35" s="100"/>
      <c r="I35" s="2"/>
      <c r="J35" s="2"/>
      <c r="L35" s="14">
        <f>D35/C34</f>
        <v>0.86363636363636365</v>
      </c>
      <c r="M35" s="26">
        <v>22</v>
      </c>
      <c r="N35" s="27">
        <f t="shared" si="2"/>
        <v>1</v>
      </c>
      <c r="O35" s="2">
        <f t="shared" si="3"/>
        <v>0</v>
      </c>
    </row>
    <row r="36" spans="1:19" ht="12.75" customHeight="1" x14ac:dyDescent="0.2">
      <c r="A36" s="24" t="s">
        <v>19</v>
      </c>
      <c r="E36" s="1">
        <v>17</v>
      </c>
      <c r="H36" s="100"/>
      <c r="I36" s="2"/>
      <c r="J36" s="2"/>
      <c r="L36" s="14">
        <f>E36/D35</f>
        <v>0.89473684210526316</v>
      </c>
      <c r="M36" s="26">
        <v>19</v>
      </c>
      <c r="N36" s="27">
        <f t="shared" si="2"/>
        <v>0.86363636363636365</v>
      </c>
      <c r="O36" s="2">
        <f t="shared" si="3"/>
        <v>0.13636363636363635</v>
      </c>
    </row>
    <row r="37" spans="1:19" ht="12.75" customHeight="1" x14ac:dyDescent="0.2">
      <c r="A37" s="24" t="s">
        <v>20</v>
      </c>
      <c r="F37" s="1">
        <v>15</v>
      </c>
      <c r="H37" s="100"/>
      <c r="I37" s="2"/>
      <c r="J37" s="2"/>
      <c r="L37" s="14">
        <f>F37/E36</f>
        <v>0.88235294117647056</v>
      </c>
      <c r="M37" s="26">
        <v>17</v>
      </c>
      <c r="N37" s="27">
        <f t="shared" si="2"/>
        <v>0.89473684210526316</v>
      </c>
      <c r="O37" s="2">
        <f t="shared" si="3"/>
        <v>0.10526315789473684</v>
      </c>
    </row>
    <row r="38" spans="1:19" ht="12.75" customHeight="1" x14ac:dyDescent="0.2">
      <c r="A38" s="24" t="s">
        <v>22</v>
      </c>
      <c r="G38" s="1">
        <v>15</v>
      </c>
      <c r="H38" s="101">
        <v>11</v>
      </c>
      <c r="I38" s="2"/>
      <c r="J38" s="2"/>
      <c r="L38" s="14">
        <f>G38/F37</f>
        <v>1</v>
      </c>
      <c r="M38" s="26">
        <v>16</v>
      </c>
      <c r="N38" s="27">
        <f t="shared" si="2"/>
        <v>0.94117647058823528</v>
      </c>
      <c r="O38" s="2">
        <f t="shared" si="3"/>
        <v>5.8823529411764719E-2</v>
      </c>
    </row>
    <row r="39" spans="1:19" ht="12.75" customHeight="1" x14ac:dyDescent="0.2">
      <c r="A39" s="24" t="s">
        <v>24</v>
      </c>
      <c r="G39" s="1">
        <v>5</v>
      </c>
      <c r="H39" s="101">
        <v>2</v>
      </c>
      <c r="I39" s="2"/>
      <c r="J39" s="2"/>
      <c r="L39" s="14"/>
      <c r="M39" s="26">
        <v>5</v>
      </c>
      <c r="N39" s="27"/>
      <c r="O39" s="2"/>
    </row>
    <row r="40" spans="1:19" ht="12.75" customHeight="1" x14ac:dyDescent="0.2">
      <c r="A40" s="24" t="s">
        <v>25</v>
      </c>
      <c r="G40" s="1">
        <v>3</v>
      </c>
      <c r="H40" s="101">
        <v>1</v>
      </c>
      <c r="I40" s="2"/>
      <c r="J40" s="2"/>
      <c r="L40" s="14"/>
      <c r="M40" s="26">
        <v>3</v>
      </c>
      <c r="N40" s="27"/>
      <c r="O40" s="2"/>
    </row>
    <row r="41" spans="1:19" ht="12.75" customHeight="1" x14ac:dyDescent="0.2">
      <c r="A41" s="24" t="s">
        <v>26</v>
      </c>
      <c r="G41" s="1">
        <v>2</v>
      </c>
      <c r="H41" s="101">
        <v>2</v>
      </c>
      <c r="I41" s="2"/>
      <c r="J41" s="2"/>
      <c r="L41" s="14"/>
      <c r="M41" s="26">
        <v>2</v>
      </c>
      <c r="N41" s="27"/>
      <c r="O41" s="2"/>
    </row>
    <row r="42" spans="1:19" ht="12.75" customHeight="1" x14ac:dyDescent="0.2">
      <c r="H42" s="97">
        <f>SUM(H38:H41)</f>
        <v>16</v>
      </c>
      <c r="I42" s="2">
        <f>H38/B33</f>
        <v>0.28205128205128205</v>
      </c>
      <c r="J42" s="2">
        <f>H42/B33</f>
        <v>0.41025641025641024</v>
      </c>
      <c r="K42" s="2">
        <f>J42-I42</f>
        <v>0.12820512820512819</v>
      </c>
      <c r="L42" s="14"/>
      <c r="N42" s="27"/>
      <c r="O42" s="2"/>
    </row>
    <row r="43" spans="1:19" ht="12.75" customHeight="1" x14ac:dyDescent="0.2">
      <c r="I43" s="2"/>
      <c r="J43" s="2"/>
      <c r="L43" s="2"/>
    </row>
    <row r="44" spans="1:19" ht="12.75" customHeight="1" x14ac:dyDescent="0.3">
      <c r="A44" s="3" t="s">
        <v>37</v>
      </c>
      <c r="I44" s="2"/>
      <c r="J44" s="2"/>
      <c r="L44" s="2"/>
    </row>
    <row r="45" spans="1:19" ht="25.5" customHeight="1" x14ac:dyDescent="0.2">
      <c r="B45" s="170" t="s">
        <v>1</v>
      </c>
      <c r="C45" s="171"/>
      <c r="D45" s="171"/>
      <c r="E45" s="171"/>
      <c r="F45" s="171"/>
      <c r="G45" s="171"/>
      <c r="I45" s="4" t="s">
        <v>2</v>
      </c>
      <c r="J45" s="4" t="s">
        <v>3</v>
      </c>
      <c r="K45" s="5" t="s">
        <v>4</v>
      </c>
      <c r="L45" s="4" t="s">
        <v>5</v>
      </c>
      <c r="M45" s="6" t="s">
        <v>6</v>
      </c>
      <c r="N45" s="6" t="s">
        <v>7</v>
      </c>
      <c r="O45" s="7" t="s">
        <v>8</v>
      </c>
    </row>
    <row r="46" spans="1:19" ht="12.75" customHeight="1" x14ac:dyDescent="0.2">
      <c r="A46" s="9" t="s">
        <v>9</v>
      </c>
      <c r="B46" s="10">
        <v>1</v>
      </c>
      <c r="C46" s="10">
        <v>2</v>
      </c>
      <c r="D46" s="10">
        <v>3</v>
      </c>
      <c r="E46" s="10">
        <v>4</v>
      </c>
      <c r="F46" s="10">
        <v>5</v>
      </c>
      <c r="G46" s="10">
        <v>6</v>
      </c>
      <c r="H46" s="99" t="s">
        <v>10</v>
      </c>
      <c r="I46" s="12"/>
      <c r="J46" s="12"/>
      <c r="K46" s="13"/>
      <c r="L46" s="14"/>
      <c r="M46" s="15"/>
      <c r="N46" s="15"/>
      <c r="O46" s="2"/>
    </row>
    <row r="47" spans="1:19" ht="12.75" customHeight="1" x14ac:dyDescent="0.2">
      <c r="A47" s="24" t="s">
        <v>16</v>
      </c>
      <c r="B47" s="19">
        <v>103</v>
      </c>
      <c r="C47" s="19"/>
      <c r="D47" s="19"/>
      <c r="E47" s="19"/>
      <c r="F47" s="19"/>
      <c r="G47" s="19"/>
      <c r="H47" s="100"/>
      <c r="I47" s="12"/>
      <c r="J47" s="12"/>
      <c r="K47" s="13"/>
      <c r="L47" s="14"/>
      <c r="M47" s="21">
        <f>B47</f>
        <v>103</v>
      </c>
      <c r="N47" s="15"/>
      <c r="O47" s="2"/>
      <c r="Q47" s="29"/>
      <c r="R47" s="8" t="s">
        <v>38</v>
      </c>
      <c r="S47" s="8"/>
    </row>
    <row r="48" spans="1:19" ht="12.75" customHeight="1" x14ac:dyDescent="0.2">
      <c r="A48" s="24" t="s">
        <v>18</v>
      </c>
      <c r="B48" s="1"/>
      <c r="C48" s="1">
        <v>90</v>
      </c>
      <c r="D48" s="1"/>
      <c r="E48" s="1"/>
      <c r="F48" s="1"/>
      <c r="G48" s="1"/>
      <c r="H48" s="101"/>
      <c r="I48" s="2"/>
      <c r="J48" s="2"/>
      <c r="K48" s="1"/>
      <c r="L48" s="14">
        <f>C48/B47</f>
        <v>0.87378640776699024</v>
      </c>
      <c r="M48" s="21">
        <v>90</v>
      </c>
      <c r="N48" s="27">
        <f t="shared" ref="N48:N52" si="4">M48/M47</f>
        <v>0.87378640776699024</v>
      </c>
      <c r="O48" s="2">
        <f t="shared" ref="O48:O52" si="5">100%-N48</f>
        <v>0.12621359223300976</v>
      </c>
      <c r="Q48" s="29"/>
      <c r="R48" s="8"/>
      <c r="S48" s="8"/>
    </row>
    <row r="49" spans="1:21" ht="12.75" customHeight="1" x14ac:dyDescent="0.2">
      <c r="A49" s="24" t="s">
        <v>19</v>
      </c>
      <c r="D49" s="1">
        <v>70</v>
      </c>
      <c r="H49" s="101"/>
      <c r="I49" s="2"/>
      <c r="J49" s="2"/>
      <c r="L49" s="14">
        <f>D49/C48</f>
        <v>0.77777777777777779</v>
      </c>
      <c r="M49" s="26">
        <v>81</v>
      </c>
      <c r="N49" s="27">
        <f t="shared" si="4"/>
        <v>0.9</v>
      </c>
      <c r="O49" s="2">
        <f t="shared" si="5"/>
        <v>9.9999999999999978E-2</v>
      </c>
      <c r="R49" s="17"/>
      <c r="S49" s="17"/>
      <c r="T49" s="8"/>
      <c r="U49" s="8"/>
    </row>
    <row r="50" spans="1:21" ht="12.75" customHeight="1" x14ac:dyDescent="0.2">
      <c r="A50" s="24" t="s">
        <v>20</v>
      </c>
      <c r="E50" s="1">
        <v>65</v>
      </c>
      <c r="H50" s="101"/>
      <c r="I50" s="2"/>
      <c r="J50" s="2"/>
      <c r="L50" s="14">
        <f>E50/D49</f>
        <v>0.9285714285714286</v>
      </c>
      <c r="M50" s="26">
        <v>80</v>
      </c>
      <c r="N50" s="27">
        <f t="shared" si="4"/>
        <v>0.98765432098765427</v>
      </c>
      <c r="O50" s="2">
        <f t="shared" si="5"/>
        <v>1.2345679012345734E-2</v>
      </c>
      <c r="R50" s="17"/>
      <c r="S50" s="17"/>
      <c r="T50" s="8"/>
      <c r="U50" s="8"/>
    </row>
    <row r="51" spans="1:21" ht="12.75" customHeight="1" x14ac:dyDescent="0.2">
      <c r="A51" s="24" t="s">
        <v>22</v>
      </c>
      <c r="F51" s="1">
        <v>64</v>
      </c>
      <c r="H51" s="101"/>
      <c r="I51" s="2"/>
      <c r="J51" s="2"/>
      <c r="L51" s="14">
        <f>F51/E50</f>
        <v>0.98461538461538467</v>
      </c>
      <c r="M51" s="26">
        <v>77</v>
      </c>
      <c r="N51" s="27">
        <f t="shared" si="4"/>
        <v>0.96250000000000002</v>
      </c>
      <c r="O51" s="2">
        <f t="shared" si="5"/>
        <v>3.7499999999999978E-2</v>
      </c>
      <c r="Q51" s="22" t="s">
        <v>13</v>
      </c>
      <c r="R51" s="23" t="s">
        <v>12</v>
      </c>
      <c r="S51" s="23" t="s">
        <v>14</v>
      </c>
      <c r="T51" s="17"/>
      <c r="U51" s="17"/>
    </row>
    <row r="52" spans="1:21" ht="12.75" customHeight="1" x14ac:dyDescent="0.2">
      <c r="A52" s="24" t="s">
        <v>24</v>
      </c>
      <c r="G52" s="1">
        <v>64</v>
      </c>
      <c r="H52" s="101">
        <v>58</v>
      </c>
      <c r="I52" s="2"/>
      <c r="J52" s="2"/>
      <c r="L52" s="2">
        <f>G52/F51</f>
        <v>1</v>
      </c>
      <c r="M52" s="26">
        <v>76</v>
      </c>
      <c r="N52" s="27">
        <f t="shared" si="4"/>
        <v>0.98701298701298701</v>
      </c>
      <c r="O52" s="2">
        <f t="shared" si="5"/>
        <v>1.2987012987012991E-2</v>
      </c>
      <c r="Q52" s="28" t="s">
        <v>15</v>
      </c>
      <c r="R52" s="27">
        <f>N19</f>
        <v>0.75238095238095237</v>
      </c>
      <c r="S52" s="27">
        <f>N34</f>
        <v>0.5641025641025641</v>
      </c>
    </row>
    <row r="53" spans="1:21" ht="12.75" customHeight="1" x14ac:dyDescent="0.2">
      <c r="A53" s="24" t="s">
        <v>25</v>
      </c>
      <c r="G53" s="1">
        <v>15</v>
      </c>
      <c r="H53" s="101">
        <v>7</v>
      </c>
      <c r="I53" s="2"/>
      <c r="J53" s="2"/>
      <c r="L53" s="2"/>
      <c r="M53" s="26">
        <v>16</v>
      </c>
      <c r="N53" s="27"/>
      <c r="O53" s="2"/>
      <c r="Q53" s="28"/>
      <c r="R53" s="27"/>
      <c r="S53" s="27"/>
    </row>
    <row r="54" spans="1:21" ht="12.75" customHeight="1" x14ac:dyDescent="0.2">
      <c r="A54" s="24" t="s">
        <v>26</v>
      </c>
      <c r="G54" s="1">
        <v>6</v>
      </c>
      <c r="H54" s="101">
        <v>4</v>
      </c>
      <c r="I54" s="2"/>
      <c r="J54" s="2"/>
      <c r="L54" s="2"/>
      <c r="M54" s="26">
        <v>7</v>
      </c>
      <c r="N54" s="27"/>
      <c r="O54" s="2"/>
      <c r="Q54" s="28"/>
      <c r="R54" s="27"/>
      <c r="S54" s="27"/>
    </row>
    <row r="55" spans="1:21" ht="12.75" customHeight="1" x14ac:dyDescent="0.2">
      <c r="A55" s="24" t="s">
        <v>27</v>
      </c>
      <c r="G55" s="1">
        <v>2</v>
      </c>
      <c r="H55" s="101">
        <v>2</v>
      </c>
      <c r="I55" s="2"/>
      <c r="J55" s="2"/>
      <c r="L55" s="2"/>
      <c r="M55" s="26">
        <v>2</v>
      </c>
      <c r="N55" s="27"/>
      <c r="O55" s="2"/>
      <c r="Q55" s="28"/>
      <c r="R55" s="27"/>
      <c r="S55" s="27"/>
    </row>
    <row r="56" spans="1:21" ht="12.75" customHeight="1" x14ac:dyDescent="0.2">
      <c r="H56" s="97">
        <f>SUM(H52:H55)</f>
        <v>71</v>
      </c>
      <c r="I56" s="2">
        <f>H52/B47</f>
        <v>0.56310679611650483</v>
      </c>
      <c r="J56" s="2">
        <f>H56/B47</f>
        <v>0.68932038834951459</v>
      </c>
      <c r="K56" s="2">
        <f>J56-I56</f>
        <v>0.12621359223300976</v>
      </c>
      <c r="L56" s="2"/>
      <c r="Q56" s="28" t="s">
        <v>17</v>
      </c>
      <c r="R56" s="27">
        <f>N28</f>
        <v>0</v>
      </c>
    </row>
    <row r="57" spans="1:21" ht="12.75" customHeight="1" x14ac:dyDescent="0.3">
      <c r="A57" s="3" t="s">
        <v>39</v>
      </c>
      <c r="I57" s="2"/>
      <c r="J57" s="2"/>
      <c r="L57" s="2"/>
      <c r="Q57" s="28" t="s">
        <v>21</v>
      </c>
    </row>
    <row r="58" spans="1:21" ht="25.5" customHeight="1" x14ac:dyDescent="0.2">
      <c r="B58" s="170" t="s">
        <v>1</v>
      </c>
      <c r="C58" s="171"/>
      <c r="D58" s="171"/>
      <c r="E58" s="171"/>
      <c r="F58" s="171"/>
      <c r="G58" s="171"/>
      <c r="I58" s="4" t="s">
        <v>2</v>
      </c>
      <c r="J58" s="4" t="s">
        <v>3</v>
      </c>
      <c r="K58" s="5" t="s">
        <v>4</v>
      </c>
      <c r="L58" s="4" t="s">
        <v>5</v>
      </c>
      <c r="M58" s="6" t="s">
        <v>6</v>
      </c>
      <c r="N58" s="6" t="s">
        <v>7</v>
      </c>
      <c r="O58" s="7" t="s">
        <v>8</v>
      </c>
      <c r="Q58" s="28" t="s">
        <v>23</v>
      </c>
    </row>
    <row r="59" spans="1:21" ht="12.75" customHeight="1" x14ac:dyDescent="0.2">
      <c r="A59" s="9" t="s">
        <v>9</v>
      </c>
      <c r="B59" s="10">
        <v>1</v>
      </c>
      <c r="C59" s="10">
        <v>2</v>
      </c>
      <c r="D59" s="10">
        <v>3</v>
      </c>
      <c r="E59" s="10">
        <v>4</v>
      </c>
      <c r="F59" s="10">
        <v>5</v>
      </c>
      <c r="G59" s="10">
        <v>6</v>
      </c>
      <c r="H59" s="99" t="s">
        <v>10</v>
      </c>
      <c r="I59" s="12"/>
      <c r="J59" s="12"/>
      <c r="K59" s="13"/>
      <c r="L59" s="14"/>
      <c r="M59" s="15"/>
      <c r="N59" s="15"/>
      <c r="O59" s="2"/>
      <c r="Q59" s="28" t="s">
        <v>31</v>
      </c>
    </row>
    <row r="60" spans="1:21" ht="12.75" customHeight="1" x14ac:dyDescent="0.2">
      <c r="A60" s="24" t="s">
        <v>18</v>
      </c>
      <c r="B60" s="19">
        <v>43</v>
      </c>
      <c r="C60" s="19"/>
      <c r="D60" s="19"/>
      <c r="E60" s="19"/>
      <c r="F60" s="19"/>
      <c r="G60" s="19"/>
      <c r="H60" s="100"/>
      <c r="I60" s="12"/>
      <c r="J60" s="12"/>
      <c r="K60" s="13"/>
      <c r="L60" s="14"/>
      <c r="M60" s="21">
        <f>B60</f>
        <v>43</v>
      </c>
      <c r="N60" s="15"/>
      <c r="O60" s="2"/>
      <c r="Q60" s="18" t="s">
        <v>32</v>
      </c>
    </row>
    <row r="61" spans="1:21" ht="12.75" customHeight="1" x14ac:dyDescent="0.2">
      <c r="A61" s="24" t="s">
        <v>19</v>
      </c>
      <c r="C61" s="1">
        <v>33</v>
      </c>
      <c r="H61" s="100"/>
      <c r="I61" s="2"/>
      <c r="J61" s="2"/>
      <c r="L61" s="14">
        <f>C61/B60</f>
        <v>0.76744186046511631</v>
      </c>
      <c r="M61" s="26">
        <v>33</v>
      </c>
      <c r="N61" s="27">
        <f t="shared" ref="N61:N65" si="6">M61/M60</f>
        <v>0.76744186046511631</v>
      </c>
      <c r="O61" s="2">
        <f t="shared" ref="O61:O65" si="7">100%-N61</f>
        <v>0.23255813953488369</v>
      </c>
      <c r="Q61" s="18" t="s">
        <v>33</v>
      </c>
    </row>
    <row r="62" spans="1:21" ht="12.75" customHeight="1" x14ac:dyDescent="0.2">
      <c r="A62" s="24" t="s">
        <v>20</v>
      </c>
      <c r="D62" s="1">
        <v>19</v>
      </c>
      <c r="H62" s="100"/>
      <c r="I62" s="2"/>
      <c r="J62" s="2"/>
      <c r="L62" s="14">
        <f>D62/C61</f>
        <v>0.5757575757575758</v>
      </c>
      <c r="M62" s="26">
        <v>21</v>
      </c>
      <c r="N62" s="27">
        <f t="shared" si="6"/>
        <v>0.63636363636363635</v>
      </c>
      <c r="O62" s="2">
        <f t="shared" si="7"/>
        <v>0.36363636363636365</v>
      </c>
      <c r="Q62" s="18"/>
    </row>
    <row r="63" spans="1:21" ht="12.75" customHeight="1" x14ac:dyDescent="0.2">
      <c r="A63" s="24" t="s">
        <v>22</v>
      </c>
      <c r="E63" s="1">
        <v>14</v>
      </c>
      <c r="H63" s="100"/>
      <c r="I63" s="2"/>
      <c r="J63" s="2"/>
      <c r="L63" s="14">
        <f>E63/D62</f>
        <v>0.73684210526315785</v>
      </c>
      <c r="M63" s="26">
        <v>20</v>
      </c>
      <c r="N63" s="27">
        <f t="shared" si="6"/>
        <v>0.95238095238095233</v>
      </c>
      <c r="O63" s="2">
        <f t="shared" si="7"/>
        <v>4.7619047619047672E-2</v>
      </c>
      <c r="Q63" s="18" t="s">
        <v>34</v>
      </c>
    </row>
    <row r="64" spans="1:21" ht="12.75" customHeight="1" x14ac:dyDescent="0.2">
      <c r="A64" s="24" t="s">
        <v>24</v>
      </c>
      <c r="F64" s="1">
        <v>13</v>
      </c>
      <c r="H64" s="100"/>
      <c r="I64" s="2"/>
      <c r="J64" s="2"/>
      <c r="L64" s="2">
        <f>F64/E63</f>
        <v>0.9285714285714286</v>
      </c>
      <c r="M64" s="26">
        <v>15</v>
      </c>
      <c r="N64" s="27">
        <f t="shared" si="6"/>
        <v>0.75</v>
      </c>
      <c r="O64" s="2">
        <f t="shared" si="7"/>
        <v>0.25</v>
      </c>
      <c r="T64" s="30"/>
      <c r="U64" s="30"/>
    </row>
    <row r="65" spans="1:21" ht="12.75" customHeight="1" x14ac:dyDescent="0.2">
      <c r="A65" s="24" t="s">
        <v>25</v>
      </c>
      <c r="G65" s="1">
        <v>13</v>
      </c>
      <c r="H65" s="100">
        <v>10</v>
      </c>
      <c r="I65" s="2"/>
      <c r="J65" s="2"/>
      <c r="L65" s="2">
        <f>G65/F64</f>
        <v>1</v>
      </c>
      <c r="M65" s="26">
        <v>13</v>
      </c>
      <c r="N65" s="27">
        <f t="shared" si="6"/>
        <v>0.8666666666666667</v>
      </c>
      <c r="O65" s="2">
        <f t="shared" si="7"/>
        <v>0.1333333333333333</v>
      </c>
      <c r="T65" s="31"/>
      <c r="U65" s="31"/>
    </row>
    <row r="66" spans="1:21" ht="12.75" customHeight="1" x14ac:dyDescent="0.2">
      <c r="A66" s="24" t="s">
        <v>26</v>
      </c>
      <c r="G66" s="1">
        <v>3</v>
      </c>
      <c r="H66" s="101">
        <v>1</v>
      </c>
      <c r="I66" s="2"/>
      <c r="J66" s="2"/>
      <c r="L66" s="2"/>
      <c r="M66" s="26">
        <v>3</v>
      </c>
      <c r="N66" s="27"/>
      <c r="O66" s="2"/>
      <c r="T66" s="31"/>
      <c r="U66" s="31"/>
    </row>
    <row r="67" spans="1:21" ht="12.75" customHeight="1" x14ac:dyDescent="0.2">
      <c r="A67" s="24" t="s">
        <v>27</v>
      </c>
      <c r="G67" s="1">
        <v>2</v>
      </c>
      <c r="H67" s="101"/>
      <c r="I67" s="2"/>
      <c r="J67" s="2"/>
      <c r="L67" s="2"/>
      <c r="M67" s="26">
        <v>2</v>
      </c>
      <c r="N67" s="27"/>
      <c r="O67" s="2"/>
      <c r="T67" s="31"/>
      <c r="U67" s="31"/>
    </row>
    <row r="68" spans="1:21" ht="12.75" customHeight="1" x14ac:dyDescent="0.2">
      <c r="A68" s="24" t="s">
        <v>28</v>
      </c>
      <c r="G68" s="1">
        <v>1</v>
      </c>
      <c r="H68" s="101"/>
      <c r="I68" s="2"/>
      <c r="J68" s="2"/>
      <c r="L68" s="2"/>
      <c r="M68" s="26">
        <v>1</v>
      </c>
      <c r="N68" s="27"/>
      <c r="O68" s="2"/>
      <c r="T68" s="31"/>
      <c r="U68" s="31"/>
    </row>
    <row r="69" spans="1:21" ht="12.75" customHeight="1" x14ac:dyDescent="0.2">
      <c r="A69" s="24" t="s">
        <v>29</v>
      </c>
      <c r="G69" s="1">
        <v>1</v>
      </c>
      <c r="H69" s="101">
        <v>1</v>
      </c>
      <c r="I69" s="2"/>
      <c r="J69" s="2"/>
      <c r="L69" s="2"/>
      <c r="M69" s="26">
        <v>1</v>
      </c>
      <c r="N69" s="27"/>
      <c r="O69" s="2"/>
      <c r="T69" s="31"/>
      <c r="U69" s="31"/>
    </row>
    <row r="70" spans="1:21" ht="12.75" customHeight="1" x14ac:dyDescent="0.2">
      <c r="H70" s="97">
        <f>SUM(H65:H69)</f>
        <v>12</v>
      </c>
      <c r="I70" s="2">
        <f>H65/B60</f>
        <v>0.23255813953488372</v>
      </c>
      <c r="J70" s="2">
        <f>H70/B60</f>
        <v>0.27906976744186046</v>
      </c>
      <c r="K70" s="2">
        <f>J70-I70</f>
        <v>4.6511627906976744E-2</v>
      </c>
      <c r="L70" s="2"/>
      <c r="T70" s="31"/>
      <c r="U70" s="31"/>
    </row>
    <row r="71" spans="1:21" ht="12.75" customHeight="1" x14ac:dyDescent="0.2">
      <c r="I71" s="2"/>
      <c r="J71" s="2"/>
      <c r="L71" s="2"/>
      <c r="T71" s="31"/>
      <c r="U71" s="31"/>
    </row>
    <row r="72" spans="1:21" ht="12.75" customHeight="1" x14ac:dyDescent="0.3">
      <c r="A72" s="3" t="s">
        <v>40</v>
      </c>
      <c r="I72" s="2"/>
      <c r="J72" s="2"/>
      <c r="L72" s="2"/>
      <c r="T72" s="32"/>
      <c r="U72" s="32"/>
    </row>
    <row r="73" spans="1:21" ht="25.5" customHeight="1" x14ac:dyDescent="0.2">
      <c r="B73" s="170" t="s">
        <v>1</v>
      </c>
      <c r="C73" s="171"/>
      <c r="D73" s="171"/>
      <c r="E73" s="171"/>
      <c r="F73" s="171"/>
      <c r="G73" s="171"/>
      <c r="I73" s="4" t="s">
        <v>2</v>
      </c>
      <c r="J73" s="4" t="s">
        <v>3</v>
      </c>
      <c r="K73" s="5" t="s">
        <v>4</v>
      </c>
      <c r="L73" s="4" t="s">
        <v>5</v>
      </c>
      <c r="M73" s="6" t="s">
        <v>6</v>
      </c>
      <c r="N73" s="6" t="s">
        <v>7</v>
      </c>
      <c r="O73" s="7" t="s">
        <v>8</v>
      </c>
    </row>
    <row r="74" spans="1:21" ht="12.75" customHeight="1" x14ac:dyDescent="0.2">
      <c r="A74" s="9" t="s">
        <v>9</v>
      </c>
      <c r="B74" s="10">
        <v>1</v>
      </c>
      <c r="C74" s="10">
        <v>2</v>
      </c>
      <c r="D74" s="10">
        <v>3</v>
      </c>
      <c r="E74" s="10">
        <v>4</v>
      </c>
      <c r="F74" s="10">
        <v>5</v>
      </c>
      <c r="G74" s="10">
        <v>6</v>
      </c>
      <c r="H74" s="99" t="s">
        <v>10</v>
      </c>
      <c r="I74" s="12"/>
      <c r="J74" s="12"/>
      <c r="K74" s="13"/>
      <c r="L74" s="14"/>
      <c r="M74" s="15"/>
      <c r="N74" s="15"/>
      <c r="O74" s="2"/>
    </row>
    <row r="75" spans="1:21" ht="12.75" customHeight="1" x14ac:dyDescent="0.2">
      <c r="A75" s="24" t="s">
        <v>19</v>
      </c>
      <c r="B75" s="19">
        <v>109</v>
      </c>
      <c r="C75" s="19"/>
      <c r="D75" s="19"/>
      <c r="E75" s="19"/>
      <c r="F75" s="19"/>
      <c r="G75" s="19"/>
      <c r="H75" s="100"/>
      <c r="I75" s="12"/>
      <c r="J75" s="12"/>
      <c r="K75" s="13"/>
      <c r="L75" s="14"/>
      <c r="M75" s="21">
        <f>B75</f>
        <v>109</v>
      </c>
      <c r="N75" s="15"/>
      <c r="O75" s="2"/>
      <c r="Q75" s="29"/>
      <c r="R75" s="8" t="s">
        <v>41</v>
      </c>
      <c r="S75" s="8"/>
    </row>
    <row r="76" spans="1:21" ht="12.75" customHeight="1" x14ac:dyDescent="0.2">
      <c r="A76" s="24" t="s">
        <v>20</v>
      </c>
      <c r="B76" s="1"/>
      <c r="C76" s="1">
        <v>94</v>
      </c>
      <c r="D76" s="1"/>
      <c r="E76" s="1"/>
      <c r="F76" s="1"/>
      <c r="G76" s="1"/>
      <c r="H76" s="101"/>
      <c r="I76" s="2"/>
      <c r="J76" s="2"/>
      <c r="K76" s="1"/>
      <c r="L76" s="14">
        <f>C76/B75</f>
        <v>0.86238532110091748</v>
      </c>
      <c r="M76" s="21">
        <v>94</v>
      </c>
      <c r="N76" s="27">
        <f t="shared" ref="N76:N80" si="8">M76/M75</f>
        <v>0.86238532110091748</v>
      </c>
      <c r="O76" s="2">
        <f t="shared" ref="O76:O80" si="9">100%-N76</f>
        <v>0.13761467889908252</v>
      </c>
      <c r="Q76" s="29"/>
      <c r="R76" s="8"/>
      <c r="S76" s="8"/>
    </row>
    <row r="77" spans="1:21" ht="12.75" customHeight="1" x14ac:dyDescent="0.2">
      <c r="A77" s="24" t="s">
        <v>22</v>
      </c>
      <c r="D77" s="1">
        <v>77</v>
      </c>
      <c r="H77" s="101"/>
      <c r="I77" s="2"/>
      <c r="J77" s="2"/>
      <c r="L77" s="14">
        <f>D77/C76</f>
        <v>0.81914893617021278</v>
      </c>
      <c r="M77" s="26">
        <v>85</v>
      </c>
      <c r="N77" s="27">
        <f t="shared" si="8"/>
        <v>0.9042553191489362</v>
      </c>
      <c r="O77" s="2">
        <f t="shared" si="9"/>
        <v>9.5744680851063801E-2</v>
      </c>
      <c r="R77" s="17"/>
      <c r="S77" s="17"/>
    </row>
    <row r="78" spans="1:21" ht="12.75" customHeight="1" x14ac:dyDescent="0.2">
      <c r="A78" s="24" t="s">
        <v>24</v>
      </c>
      <c r="E78" s="1">
        <v>72</v>
      </c>
      <c r="H78" s="101"/>
      <c r="I78" s="2"/>
      <c r="J78" s="2"/>
      <c r="L78" s="14">
        <f>E78/D77</f>
        <v>0.93506493506493504</v>
      </c>
      <c r="M78" s="26">
        <v>80</v>
      </c>
      <c r="N78" s="27">
        <f t="shared" si="8"/>
        <v>0.94117647058823528</v>
      </c>
      <c r="O78" s="2">
        <f t="shared" si="9"/>
        <v>5.8823529411764719E-2</v>
      </c>
      <c r="Q78" s="22" t="s">
        <v>13</v>
      </c>
      <c r="R78" s="23" t="s">
        <v>12</v>
      </c>
      <c r="S78" s="23" t="s">
        <v>14</v>
      </c>
    </row>
    <row r="79" spans="1:21" ht="12.75" customHeight="1" x14ac:dyDescent="0.2">
      <c r="A79" s="24" t="s">
        <v>25</v>
      </c>
      <c r="F79" s="1">
        <v>66</v>
      </c>
      <c r="H79" s="101"/>
      <c r="I79" s="2"/>
      <c r="J79" s="2"/>
      <c r="L79" s="2">
        <f>F79/E78</f>
        <v>0.91666666666666663</v>
      </c>
      <c r="M79" s="26">
        <v>72</v>
      </c>
      <c r="N79" s="27">
        <f t="shared" si="8"/>
        <v>0.9</v>
      </c>
      <c r="O79" s="2">
        <f t="shared" si="9"/>
        <v>9.9999999999999978E-2</v>
      </c>
      <c r="Q79" s="22"/>
      <c r="R79" s="23"/>
      <c r="S79" s="23"/>
    </row>
    <row r="80" spans="1:21" ht="12.75" customHeight="1" x14ac:dyDescent="0.2">
      <c r="A80" s="24" t="s">
        <v>26</v>
      </c>
      <c r="G80" s="1">
        <v>66</v>
      </c>
      <c r="H80" s="101">
        <v>62</v>
      </c>
      <c r="I80" s="2"/>
      <c r="J80" s="2"/>
      <c r="L80" s="2">
        <f>G80/F79</f>
        <v>1</v>
      </c>
      <c r="M80" s="26">
        <v>70</v>
      </c>
      <c r="N80" s="27">
        <f t="shared" si="8"/>
        <v>0.97222222222222221</v>
      </c>
      <c r="O80" s="2">
        <f t="shared" si="9"/>
        <v>2.777777777777779E-2</v>
      </c>
      <c r="Q80" s="22"/>
      <c r="R80" s="23"/>
      <c r="S80" s="23"/>
    </row>
    <row r="81" spans="1:19" ht="12.75" customHeight="1" x14ac:dyDescent="0.2">
      <c r="A81" s="24" t="s">
        <v>27</v>
      </c>
      <c r="G81" s="1">
        <v>8</v>
      </c>
      <c r="H81" s="101">
        <v>8</v>
      </c>
      <c r="I81" s="2"/>
      <c r="J81" s="2"/>
      <c r="L81" s="2"/>
      <c r="M81" s="26">
        <v>8</v>
      </c>
      <c r="N81" s="27"/>
      <c r="O81" s="2"/>
      <c r="Q81" s="22"/>
      <c r="R81" s="23"/>
      <c r="S81" s="23"/>
    </row>
    <row r="82" spans="1:19" ht="12.75" customHeight="1" x14ac:dyDescent="0.2">
      <c r="A82" s="24" t="s">
        <v>28</v>
      </c>
      <c r="H82" s="101"/>
      <c r="I82" s="2"/>
      <c r="J82" s="2"/>
      <c r="L82" s="2"/>
      <c r="M82" s="26"/>
      <c r="N82" s="27"/>
      <c r="O82" s="2"/>
      <c r="Q82" s="22"/>
      <c r="R82" s="23"/>
      <c r="S82" s="23"/>
    </row>
    <row r="83" spans="1:19" ht="12.75" customHeight="1" x14ac:dyDescent="0.2">
      <c r="A83" s="24" t="s">
        <v>29</v>
      </c>
      <c r="H83" s="101"/>
      <c r="I83" s="2"/>
      <c r="J83" s="2"/>
      <c r="L83" s="2"/>
      <c r="M83" s="26"/>
      <c r="N83" s="27"/>
      <c r="O83" s="2"/>
      <c r="Q83" s="22"/>
      <c r="R83" s="23"/>
      <c r="S83" s="23"/>
    </row>
    <row r="84" spans="1:19" ht="12.75" customHeight="1" x14ac:dyDescent="0.2">
      <c r="H84" s="97">
        <f>SUM(H80:H81)</f>
        <v>70</v>
      </c>
      <c r="I84" s="2">
        <f>H80/B75</f>
        <v>0.56880733944954132</v>
      </c>
      <c r="J84" s="2">
        <f>H84/B75</f>
        <v>0.64220183486238536</v>
      </c>
      <c r="K84" s="2">
        <f>J84-I84</f>
        <v>7.3394495412844041E-2</v>
      </c>
      <c r="L84" s="2"/>
      <c r="Q84" s="28" t="s">
        <v>15</v>
      </c>
      <c r="R84" s="2">
        <f>O19</f>
        <v>0.24761904761904763</v>
      </c>
      <c r="S84" s="2">
        <f>O34</f>
        <v>0.4358974358974359</v>
      </c>
    </row>
    <row r="85" spans="1:19" ht="12.75" customHeight="1" x14ac:dyDescent="0.3">
      <c r="A85" s="3" t="s">
        <v>43</v>
      </c>
      <c r="L85" s="2"/>
      <c r="M85" s="2"/>
      <c r="O85" s="2"/>
    </row>
    <row r="86" spans="1:19" ht="25.5" customHeight="1" x14ac:dyDescent="0.2">
      <c r="B86" s="78" t="s">
        <v>1</v>
      </c>
      <c r="C86" s="78"/>
      <c r="D86" s="78"/>
      <c r="E86" s="78"/>
      <c r="F86" s="78"/>
      <c r="G86" s="78"/>
      <c r="I86" s="4" t="s">
        <v>2</v>
      </c>
      <c r="J86" s="4" t="s">
        <v>3</v>
      </c>
      <c r="K86" s="5" t="s">
        <v>4</v>
      </c>
      <c r="L86" s="4" t="s">
        <v>5</v>
      </c>
      <c r="M86" s="6" t="s">
        <v>6</v>
      </c>
      <c r="Q86" s="6" t="s">
        <v>7</v>
      </c>
      <c r="R86" s="7" t="s">
        <v>8</v>
      </c>
    </row>
    <row r="87" spans="1:19" ht="12.75" customHeight="1" x14ac:dyDescent="0.2">
      <c r="A87" s="9" t="s">
        <v>9</v>
      </c>
      <c r="B87" s="10">
        <v>1</v>
      </c>
      <c r="C87" s="10">
        <v>2</v>
      </c>
      <c r="D87" s="10">
        <v>3</v>
      </c>
      <c r="E87" s="10">
        <v>4</v>
      </c>
      <c r="F87" s="10">
        <v>5</v>
      </c>
      <c r="G87" s="10">
        <v>6</v>
      </c>
      <c r="H87" s="99" t="s">
        <v>10</v>
      </c>
      <c r="I87" s="12"/>
      <c r="J87" s="12"/>
      <c r="K87" s="13"/>
      <c r="L87" s="14"/>
      <c r="M87" s="15"/>
      <c r="Q87" s="15"/>
      <c r="R87" s="2"/>
    </row>
    <row r="88" spans="1:19" ht="12.75" customHeight="1" x14ac:dyDescent="0.2">
      <c r="A88" s="24" t="s">
        <v>20</v>
      </c>
      <c r="B88" s="19">
        <v>21</v>
      </c>
      <c r="C88" s="19"/>
      <c r="D88" s="19"/>
      <c r="E88" s="19"/>
      <c r="F88" s="19"/>
      <c r="G88" s="19"/>
      <c r="H88" s="101"/>
      <c r="I88" s="12"/>
      <c r="J88" s="12"/>
      <c r="K88" s="13"/>
      <c r="L88" s="14"/>
      <c r="M88" s="21">
        <f>B88</f>
        <v>21</v>
      </c>
      <c r="Q88" s="15"/>
      <c r="R88" s="2"/>
    </row>
    <row r="89" spans="1:19" ht="12.75" customHeight="1" x14ac:dyDescent="0.2">
      <c r="A89" s="24" t="s">
        <v>22</v>
      </c>
      <c r="C89" s="1">
        <v>14</v>
      </c>
      <c r="H89" s="101"/>
      <c r="I89" s="2"/>
      <c r="J89" s="2"/>
      <c r="L89" s="14">
        <f>C89/B88</f>
        <v>0.66666666666666663</v>
      </c>
      <c r="M89" s="26">
        <v>14</v>
      </c>
      <c r="N89" s="27">
        <f t="shared" ref="N89:N93" si="10">M89/M88</f>
        <v>0.66666666666666663</v>
      </c>
      <c r="O89" s="2">
        <f t="shared" ref="O89:O93" si="11">100%-N89</f>
        <v>0.33333333333333337</v>
      </c>
      <c r="Q89" s="27">
        <f>M89/M88</f>
        <v>0.66666666666666663</v>
      </c>
      <c r="R89" s="2">
        <f>100%-Q89</f>
        <v>0.33333333333333337</v>
      </c>
    </row>
    <row r="90" spans="1:19" ht="12.75" customHeight="1" x14ac:dyDescent="0.2">
      <c r="A90" s="24" t="s">
        <v>24</v>
      </c>
      <c r="D90" s="1">
        <v>9</v>
      </c>
      <c r="H90" s="101"/>
      <c r="I90" s="2"/>
      <c r="J90" s="2"/>
      <c r="L90" s="2">
        <f>D90/C89</f>
        <v>0.6428571428571429</v>
      </c>
      <c r="M90" s="26">
        <v>10</v>
      </c>
      <c r="N90" s="27">
        <f t="shared" si="10"/>
        <v>0.7142857142857143</v>
      </c>
      <c r="O90" s="2">
        <f t="shared" si="11"/>
        <v>0.2857142857142857</v>
      </c>
      <c r="Q90" s="18" t="s">
        <v>33</v>
      </c>
    </row>
    <row r="91" spans="1:19" ht="12.75" customHeight="1" x14ac:dyDescent="0.2">
      <c r="A91" s="24" t="s">
        <v>25</v>
      </c>
      <c r="E91" s="1">
        <v>8</v>
      </c>
      <c r="H91" s="101"/>
      <c r="I91" s="2"/>
      <c r="J91" s="2"/>
      <c r="L91" s="2">
        <f>E91/D90</f>
        <v>0.88888888888888884</v>
      </c>
      <c r="M91" s="26">
        <v>9</v>
      </c>
      <c r="N91" s="27">
        <f t="shared" si="10"/>
        <v>0.9</v>
      </c>
      <c r="O91" s="2">
        <f t="shared" si="11"/>
        <v>9.9999999999999978E-2</v>
      </c>
      <c r="Q91" s="18"/>
    </row>
    <row r="92" spans="1:19" ht="12.75" customHeight="1" x14ac:dyDescent="0.2">
      <c r="A92" s="24" t="s">
        <v>26</v>
      </c>
      <c r="F92" s="1">
        <v>6</v>
      </c>
      <c r="H92" s="101"/>
      <c r="I92" s="2"/>
      <c r="J92" s="2"/>
      <c r="L92" s="2">
        <f>F92/E91</f>
        <v>0.75</v>
      </c>
      <c r="M92" s="26">
        <v>8</v>
      </c>
      <c r="N92" s="27">
        <f t="shared" si="10"/>
        <v>0.88888888888888884</v>
      </c>
      <c r="O92" s="2">
        <f t="shared" si="11"/>
        <v>0.11111111111111116</v>
      </c>
      <c r="Q92" s="18"/>
    </row>
    <row r="93" spans="1:19" ht="12.75" customHeight="1" x14ac:dyDescent="0.2">
      <c r="A93" s="24" t="s">
        <v>27</v>
      </c>
      <c r="G93" s="1">
        <v>6</v>
      </c>
      <c r="H93" s="101">
        <v>3</v>
      </c>
      <c r="I93" s="2"/>
      <c r="J93" s="2"/>
      <c r="L93" s="2">
        <f>G93/F92</f>
        <v>1</v>
      </c>
      <c r="M93" s="26">
        <v>6</v>
      </c>
      <c r="N93" s="27">
        <f t="shared" si="10"/>
        <v>0.75</v>
      </c>
      <c r="O93" s="2">
        <f t="shared" si="11"/>
        <v>0.25</v>
      </c>
      <c r="Q93" s="18"/>
    </row>
    <row r="94" spans="1:19" ht="12.75" customHeight="1" x14ac:dyDescent="0.2">
      <c r="A94" s="24" t="s">
        <v>28</v>
      </c>
      <c r="G94" s="1">
        <v>5</v>
      </c>
      <c r="H94" s="101">
        <v>2</v>
      </c>
      <c r="I94" s="2"/>
      <c r="J94" s="2"/>
      <c r="L94" s="2"/>
      <c r="M94" s="26">
        <v>5</v>
      </c>
      <c r="N94" s="27"/>
      <c r="O94" s="2"/>
      <c r="Q94" s="18"/>
    </row>
    <row r="95" spans="1:19" ht="12.75" customHeight="1" x14ac:dyDescent="0.2">
      <c r="A95" s="24" t="s">
        <v>29</v>
      </c>
      <c r="G95" s="1">
        <v>1</v>
      </c>
      <c r="H95" s="101">
        <v>1</v>
      </c>
      <c r="I95" s="2"/>
      <c r="J95" s="2"/>
      <c r="L95" s="2"/>
      <c r="M95" s="26"/>
      <c r="N95" s="27"/>
      <c r="O95" s="2"/>
      <c r="Q95" s="18"/>
    </row>
    <row r="96" spans="1:19" ht="12.75" customHeight="1" x14ac:dyDescent="0.2">
      <c r="H96" s="97">
        <f>SUM(H93:H95)</f>
        <v>6</v>
      </c>
      <c r="I96" s="2">
        <f>H93/B88</f>
        <v>0.14285714285714285</v>
      </c>
      <c r="J96" s="2">
        <f>H96/B88</f>
        <v>0.2857142857142857</v>
      </c>
      <c r="K96" s="2">
        <f>J96-I96</f>
        <v>0.14285714285714285</v>
      </c>
      <c r="L96" s="2"/>
      <c r="Q96" s="18" t="s">
        <v>34</v>
      </c>
      <c r="R96" s="30"/>
      <c r="S96" s="30"/>
    </row>
    <row r="97" spans="1:32" ht="12.75" customHeight="1" x14ac:dyDescent="0.3">
      <c r="A97" s="3" t="s">
        <v>44</v>
      </c>
      <c r="L97" s="2"/>
      <c r="M97" s="2"/>
      <c r="Q97" s="33"/>
      <c r="R97" s="31"/>
      <c r="S97" s="31"/>
    </row>
    <row r="98" spans="1:32" ht="25.5" customHeight="1" x14ac:dyDescent="0.2">
      <c r="B98" s="78" t="s">
        <v>1</v>
      </c>
      <c r="C98" s="78"/>
      <c r="D98" s="78"/>
      <c r="E98" s="78"/>
      <c r="F98" s="78"/>
      <c r="G98" s="78"/>
      <c r="I98" s="4" t="s">
        <v>2</v>
      </c>
      <c r="J98" s="4" t="s">
        <v>3</v>
      </c>
      <c r="K98" s="5" t="s">
        <v>4</v>
      </c>
      <c r="L98" s="4" t="s">
        <v>5</v>
      </c>
      <c r="M98" s="6" t="s">
        <v>6</v>
      </c>
      <c r="Q98" s="24"/>
      <c r="R98" s="31"/>
      <c r="S98" s="31"/>
    </row>
    <row r="99" spans="1:32" ht="12.75" customHeight="1" x14ac:dyDescent="0.2">
      <c r="A99" s="9" t="s">
        <v>9</v>
      </c>
      <c r="B99" s="10">
        <v>1</v>
      </c>
      <c r="C99" s="10">
        <v>2</v>
      </c>
      <c r="D99" s="10">
        <v>3</v>
      </c>
      <c r="E99" s="10">
        <v>4</v>
      </c>
      <c r="F99" s="10">
        <v>5</v>
      </c>
      <c r="G99" s="10">
        <v>6</v>
      </c>
      <c r="H99" s="99" t="s">
        <v>10</v>
      </c>
      <c r="I99" s="12"/>
      <c r="J99" s="12"/>
      <c r="K99" s="13"/>
      <c r="L99" s="14"/>
      <c r="M99" s="15"/>
      <c r="Q99" s="24"/>
      <c r="R99" s="31"/>
      <c r="S99" s="31"/>
    </row>
    <row r="100" spans="1:32" ht="12.75" customHeight="1" x14ac:dyDescent="0.2">
      <c r="A100" s="24" t="s">
        <v>22</v>
      </c>
      <c r="B100" s="19">
        <v>142</v>
      </c>
      <c r="C100" s="19"/>
      <c r="D100" s="19"/>
      <c r="E100" s="19"/>
      <c r="F100" s="19"/>
      <c r="G100" s="19"/>
      <c r="H100" s="101"/>
      <c r="I100" s="12"/>
      <c r="J100" s="12"/>
      <c r="K100" s="13"/>
      <c r="L100" s="14"/>
      <c r="M100" s="21">
        <f>B100</f>
        <v>142</v>
      </c>
      <c r="Q100" s="1"/>
      <c r="R100" s="8" t="s">
        <v>45</v>
      </c>
      <c r="S100" s="32"/>
    </row>
    <row r="101" spans="1:32" ht="12.75" customHeight="1" x14ac:dyDescent="0.2">
      <c r="A101" s="24" t="s">
        <v>24</v>
      </c>
      <c r="C101" s="1">
        <v>125</v>
      </c>
      <c r="H101" s="101"/>
      <c r="I101" s="2"/>
      <c r="J101" s="2"/>
      <c r="L101" s="14">
        <f>C101/B100</f>
        <v>0.88028169014084512</v>
      </c>
      <c r="M101" s="26">
        <v>125</v>
      </c>
      <c r="N101" s="27">
        <f t="shared" ref="N101:N105" si="12">M101/M100</f>
        <v>0.88028169014084512</v>
      </c>
      <c r="O101" s="2">
        <f t="shared" ref="O101:O105" si="13">100%-N101</f>
        <v>0.11971830985915488</v>
      </c>
      <c r="Q101" s="35" t="s">
        <v>13</v>
      </c>
      <c r="R101" s="76" t="s">
        <v>12</v>
      </c>
      <c r="S101" s="76" t="s">
        <v>14</v>
      </c>
      <c r="T101" s="76" t="s">
        <v>16</v>
      </c>
      <c r="U101" s="76" t="s">
        <v>18</v>
      </c>
      <c r="V101" s="76" t="s">
        <v>19</v>
      </c>
      <c r="W101" s="76" t="s">
        <v>20</v>
      </c>
      <c r="X101" s="76" t="s">
        <v>22</v>
      </c>
      <c r="Y101" s="76" t="s">
        <v>24</v>
      </c>
      <c r="Z101" s="76" t="s">
        <v>25</v>
      </c>
      <c r="AA101" s="76" t="s">
        <v>26</v>
      </c>
      <c r="AB101" s="76" t="s">
        <v>27</v>
      </c>
      <c r="AC101" s="76" t="s">
        <v>28</v>
      </c>
      <c r="AD101" s="76" t="s">
        <v>29</v>
      </c>
      <c r="AE101" s="76" t="s">
        <v>35</v>
      </c>
      <c r="AF101" s="76" t="s">
        <v>36</v>
      </c>
    </row>
    <row r="102" spans="1:32" ht="12.75" customHeight="1" x14ac:dyDescent="0.3">
      <c r="A102" s="24" t="s">
        <v>25</v>
      </c>
      <c r="D102" s="1">
        <v>106</v>
      </c>
      <c r="H102" s="101"/>
      <c r="I102" s="2"/>
      <c r="J102" s="2"/>
      <c r="L102" s="2">
        <f>D102/C101</f>
        <v>0.84799999999999998</v>
      </c>
      <c r="M102" s="26">
        <v>117</v>
      </c>
      <c r="N102" s="27">
        <f t="shared" si="12"/>
        <v>0.93600000000000005</v>
      </c>
      <c r="O102" s="2">
        <f t="shared" si="13"/>
        <v>6.3999999999999946E-2</v>
      </c>
      <c r="Q102" s="37" t="s">
        <v>15</v>
      </c>
      <c r="R102" s="38">
        <f>M20/M18</f>
        <v>0.62857142857142856</v>
      </c>
      <c r="S102" s="38">
        <f>M35/M33</f>
        <v>0.5641025641025641</v>
      </c>
      <c r="T102" s="38">
        <f>M49/M47</f>
        <v>0.78640776699029125</v>
      </c>
      <c r="U102" s="38">
        <f>M62/M60</f>
        <v>0.48837209302325579</v>
      </c>
      <c r="V102" s="38">
        <f>M77/M75</f>
        <v>0.77981651376146788</v>
      </c>
      <c r="W102" s="38">
        <f>M90/M88</f>
        <v>0.47619047619047616</v>
      </c>
      <c r="X102" s="38">
        <f>M102/M100</f>
        <v>0.823943661971831</v>
      </c>
      <c r="Y102" s="38">
        <f>M115/M113</f>
        <v>0.53333333333333333</v>
      </c>
      <c r="Z102" s="38">
        <f>M126/M124</f>
        <v>0.66844919786096257</v>
      </c>
      <c r="AA102" s="38">
        <f>M142/M140</f>
        <v>0.44444444444444442</v>
      </c>
      <c r="AB102" s="38">
        <f>M156/M154</f>
        <v>0.83448275862068966</v>
      </c>
      <c r="AC102" s="38">
        <f>M171/M169</f>
        <v>0.5161290322580645</v>
      </c>
      <c r="AD102" s="38">
        <f>M184/M182</f>
        <v>0.74011299435028244</v>
      </c>
      <c r="AE102" s="38">
        <f>M198/M196</f>
        <v>0.59090909090909094</v>
      </c>
      <c r="AF102" s="38">
        <f>M211/M209</f>
        <v>0.68316831683168322</v>
      </c>
    </row>
    <row r="103" spans="1:32" ht="12.75" customHeight="1" x14ac:dyDescent="0.3">
      <c r="A103" s="24" t="s">
        <v>26</v>
      </c>
      <c r="E103" s="1">
        <v>99</v>
      </c>
      <c r="H103" s="101"/>
      <c r="I103" s="2"/>
      <c r="J103" s="2"/>
      <c r="L103" s="2">
        <f>E103/D102</f>
        <v>0.93396226415094341</v>
      </c>
      <c r="M103" s="26">
        <v>103</v>
      </c>
      <c r="N103" s="27">
        <f t="shared" si="12"/>
        <v>0.88034188034188032</v>
      </c>
      <c r="O103" s="2">
        <f t="shared" si="13"/>
        <v>0.11965811965811968</v>
      </c>
      <c r="Q103" s="37"/>
      <c r="R103" s="38"/>
      <c r="S103" s="38"/>
      <c r="T103" s="38"/>
      <c r="U103" s="38"/>
      <c r="V103" s="38"/>
      <c r="W103" s="38"/>
      <c r="X103" s="38"/>
    </row>
    <row r="104" spans="1:32" ht="12.75" customHeight="1" x14ac:dyDescent="0.3">
      <c r="A104" s="24" t="s">
        <v>27</v>
      </c>
      <c r="F104" s="1">
        <v>92</v>
      </c>
      <c r="H104" s="101"/>
      <c r="I104" s="2"/>
      <c r="J104" s="2"/>
      <c r="L104" s="2">
        <f>F104/E103</f>
        <v>0.92929292929292928</v>
      </c>
      <c r="M104" s="26">
        <v>97</v>
      </c>
      <c r="N104" s="27">
        <f t="shared" si="12"/>
        <v>0.94174757281553401</v>
      </c>
      <c r="O104" s="2">
        <f t="shared" si="13"/>
        <v>5.8252427184465994E-2</v>
      </c>
      <c r="Q104" s="37"/>
      <c r="R104" s="38"/>
      <c r="S104" s="38"/>
      <c r="T104" s="38"/>
      <c r="U104" s="38"/>
      <c r="V104" s="38"/>
      <c r="W104" s="38"/>
      <c r="X104" s="38"/>
    </row>
    <row r="105" spans="1:32" ht="12.75" customHeight="1" x14ac:dyDescent="0.3">
      <c r="A105" s="24" t="s">
        <v>28</v>
      </c>
      <c r="G105" s="1">
        <v>92</v>
      </c>
      <c r="H105" s="101">
        <v>82</v>
      </c>
      <c r="I105" s="2"/>
      <c r="J105" s="2"/>
      <c r="L105" s="2">
        <f>G105/F104</f>
        <v>1</v>
      </c>
      <c r="M105" s="26">
        <v>95</v>
      </c>
      <c r="N105" s="27">
        <f t="shared" si="12"/>
        <v>0.97938144329896903</v>
      </c>
      <c r="O105" s="2">
        <f t="shared" si="13"/>
        <v>2.0618556701030966E-2</v>
      </c>
      <c r="Q105" s="37"/>
      <c r="R105" s="38"/>
      <c r="S105" s="38"/>
      <c r="T105" s="38"/>
      <c r="U105" s="38"/>
      <c r="V105" s="38"/>
      <c r="W105" s="38"/>
      <c r="X105" s="38"/>
    </row>
    <row r="106" spans="1:32" ht="12.75" customHeight="1" x14ac:dyDescent="0.3">
      <c r="A106" s="24" t="s">
        <v>29</v>
      </c>
      <c r="G106" s="1">
        <v>8</v>
      </c>
      <c r="H106" s="101">
        <v>6</v>
      </c>
      <c r="I106" s="2"/>
      <c r="J106" s="2"/>
      <c r="L106" s="2"/>
      <c r="M106" s="26">
        <v>9</v>
      </c>
      <c r="N106" s="27"/>
      <c r="O106" s="2"/>
      <c r="Q106" s="37"/>
      <c r="R106" s="38"/>
      <c r="S106" s="38"/>
      <c r="T106" s="38"/>
      <c r="U106" s="38"/>
      <c r="V106" s="38"/>
      <c r="W106" s="38"/>
      <c r="X106" s="38"/>
    </row>
    <row r="107" spans="1:32" ht="12.75" customHeight="1" x14ac:dyDescent="0.3">
      <c r="A107" s="24" t="s">
        <v>35</v>
      </c>
      <c r="E107" s="1">
        <v>1</v>
      </c>
      <c r="H107" s="101"/>
      <c r="I107" s="2"/>
      <c r="J107" s="2"/>
      <c r="L107" s="2"/>
      <c r="M107" s="26">
        <v>1</v>
      </c>
      <c r="N107" s="27"/>
      <c r="O107" s="2"/>
      <c r="Q107" s="37"/>
      <c r="R107" s="38"/>
      <c r="S107" s="38"/>
      <c r="T107" s="38"/>
      <c r="U107" s="38"/>
      <c r="V107" s="38"/>
      <c r="W107" s="38"/>
      <c r="X107" s="38"/>
    </row>
    <row r="108" spans="1:32" ht="12.75" customHeight="1" x14ac:dyDescent="0.3">
      <c r="A108" s="24"/>
      <c r="H108" s="97">
        <f>SUM(H105:H106)</f>
        <v>88</v>
      </c>
      <c r="I108" s="2">
        <f>H105/B100</f>
        <v>0.57746478873239437</v>
      </c>
      <c r="J108" s="2">
        <f>H108/B100</f>
        <v>0.61971830985915488</v>
      </c>
      <c r="K108" s="2">
        <f>J108-I108</f>
        <v>4.2253521126760507E-2</v>
      </c>
      <c r="L108" s="2"/>
      <c r="M108" s="26"/>
      <c r="N108" s="27"/>
      <c r="O108" s="2"/>
      <c r="Q108" s="37"/>
      <c r="R108" s="38"/>
      <c r="S108" s="38"/>
      <c r="T108" s="38"/>
      <c r="U108" s="38"/>
      <c r="V108" s="38"/>
      <c r="W108" s="38"/>
      <c r="X108" s="38"/>
    </row>
    <row r="109" spans="1:32" ht="12.75" customHeight="1" x14ac:dyDescent="0.2">
      <c r="I109" s="2"/>
      <c r="J109" s="2"/>
      <c r="L109" s="2"/>
      <c r="N109" s="27"/>
      <c r="O109" s="2"/>
    </row>
    <row r="110" spans="1:32" ht="12.75" customHeight="1" x14ac:dyDescent="0.3">
      <c r="A110" s="3" t="s">
        <v>46</v>
      </c>
      <c r="L110" s="2"/>
      <c r="M110" s="2"/>
    </row>
    <row r="111" spans="1:32" ht="25.5" customHeight="1" x14ac:dyDescent="0.2">
      <c r="B111" s="78" t="s">
        <v>1</v>
      </c>
      <c r="C111" s="78"/>
      <c r="D111" s="78"/>
      <c r="E111" s="78"/>
      <c r="F111" s="78"/>
      <c r="G111" s="78"/>
      <c r="I111" s="4" t="s">
        <v>2</v>
      </c>
      <c r="J111" s="4" t="s">
        <v>3</v>
      </c>
      <c r="K111" s="5" t="s">
        <v>4</v>
      </c>
      <c r="L111" s="4" t="s">
        <v>5</v>
      </c>
      <c r="M111" s="6" t="s">
        <v>6</v>
      </c>
    </row>
    <row r="112" spans="1:32" ht="12.75" customHeight="1" x14ac:dyDescent="0.2">
      <c r="A112" s="9" t="s">
        <v>9</v>
      </c>
      <c r="B112" s="10">
        <v>1</v>
      </c>
      <c r="C112" s="10">
        <v>2</v>
      </c>
      <c r="D112" s="10">
        <v>3</v>
      </c>
      <c r="E112" s="10">
        <v>4</v>
      </c>
      <c r="F112" s="10">
        <v>5</v>
      </c>
      <c r="G112" s="10">
        <v>6</v>
      </c>
      <c r="H112" s="99" t="s">
        <v>10</v>
      </c>
      <c r="I112" s="12"/>
      <c r="J112" s="12"/>
      <c r="K112" s="13"/>
      <c r="L112" s="14"/>
      <c r="M112" s="15"/>
    </row>
    <row r="113" spans="1:15" ht="12.75" customHeight="1" x14ac:dyDescent="0.2">
      <c r="A113" s="24" t="s">
        <v>24</v>
      </c>
      <c r="B113" s="19">
        <v>15</v>
      </c>
      <c r="C113" s="19"/>
      <c r="D113" s="19"/>
      <c r="E113" s="19"/>
      <c r="F113" s="19"/>
      <c r="G113" s="19"/>
      <c r="H113" s="101"/>
      <c r="I113" s="12"/>
      <c r="J113" s="12"/>
      <c r="K113" s="13"/>
      <c r="L113" s="14"/>
      <c r="M113" s="21">
        <f>B113</f>
        <v>15</v>
      </c>
    </row>
    <row r="114" spans="1:15" ht="12.75" customHeight="1" x14ac:dyDescent="0.2">
      <c r="A114" s="24" t="s">
        <v>25</v>
      </c>
      <c r="C114" s="1">
        <v>12</v>
      </c>
      <c r="H114" s="101"/>
      <c r="I114" s="2"/>
      <c r="J114" s="2"/>
      <c r="L114" s="14">
        <f>C114/B113</f>
        <v>0.8</v>
      </c>
      <c r="M114" s="26">
        <v>12</v>
      </c>
      <c r="N114" s="27">
        <f t="shared" ref="N114:N118" si="14">M114/M113</f>
        <v>0.8</v>
      </c>
      <c r="O114" s="2">
        <f t="shared" ref="O114:O118" si="15">100%-N114</f>
        <v>0.19999999999999996</v>
      </c>
    </row>
    <row r="115" spans="1:15" ht="12.75" customHeight="1" x14ac:dyDescent="0.2">
      <c r="A115" s="24" t="s">
        <v>26</v>
      </c>
      <c r="D115" s="1">
        <v>8</v>
      </c>
      <c r="H115" s="101"/>
      <c r="I115" s="2"/>
      <c r="J115" s="2"/>
      <c r="L115" s="2">
        <f>D115/C114</f>
        <v>0.66666666666666663</v>
      </c>
      <c r="M115" s="26">
        <v>8</v>
      </c>
      <c r="N115" s="27">
        <f t="shared" si="14"/>
        <v>0.66666666666666663</v>
      </c>
      <c r="O115" s="2">
        <f t="shared" si="15"/>
        <v>0.33333333333333337</v>
      </c>
    </row>
    <row r="116" spans="1:15" ht="12.75" customHeight="1" x14ac:dyDescent="0.2">
      <c r="A116" s="24" t="s">
        <v>27</v>
      </c>
      <c r="E116" s="1">
        <v>7</v>
      </c>
      <c r="H116" s="101"/>
      <c r="I116" s="2"/>
      <c r="J116" s="2"/>
      <c r="L116" s="2">
        <f>E116/D115</f>
        <v>0.875</v>
      </c>
      <c r="M116" s="26">
        <v>7</v>
      </c>
      <c r="N116" s="27">
        <f t="shared" si="14"/>
        <v>0.875</v>
      </c>
      <c r="O116" s="2">
        <f t="shared" si="15"/>
        <v>0.125</v>
      </c>
    </row>
    <row r="117" spans="1:15" ht="12.75" customHeight="1" x14ac:dyDescent="0.2">
      <c r="A117" s="24" t="s">
        <v>28</v>
      </c>
      <c r="F117" s="1">
        <v>6</v>
      </c>
      <c r="H117" s="101"/>
      <c r="I117" s="2"/>
      <c r="J117" s="2"/>
      <c r="L117" s="2">
        <f>F117/E116</f>
        <v>0.8571428571428571</v>
      </c>
      <c r="M117" s="26">
        <v>6</v>
      </c>
      <c r="N117" s="27">
        <f t="shared" si="14"/>
        <v>0.8571428571428571</v>
      </c>
      <c r="O117" s="2">
        <f t="shared" si="15"/>
        <v>0.1428571428571429</v>
      </c>
    </row>
    <row r="118" spans="1:15" ht="12.75" customHeight="1" x14ac:dyDescent="0.2">
      <c r="A118" s="24" t="s">
        <v>29</v>
      </c>
      <c r="G118" s="1">
        <v>6</v>
      </c>
      <c r="H118" s="101">
        <v>4</v>
      </c>
      <c r="I118" s="2"/>
      <c r="J118" s="2"/>
      <c r="L118" s="2">
        <f>G118/F117</f>
        <v>1</v>
      </c>
      <c r="M118" s="26">
        <v>6</v>
      </c>
      <c r="N118" s="27">
        <f t="shared" si="14"/>
        <v>1</v>
      </c>
      <c r="O118" s="2">
        <f t="shared" si="15"/>
        <v>0</v>
      </c>
    </row>
    <row r="119" spans="1:15" ht="12.75" customHeight="1" x14ac:dyDescent="0.2">
      <c r="A119" s="24" t="s">
        <v>35</v>
      </c>
      <c r="G119" s="1">
        <v>1</v>
      </c>
      <c r="H119" s="101">
        <v>1</v>
      </c>
      <c r="I119" s="2"/>
      <c r="J119" s="2"/>
      <c r="L119" s="2"/>
      <c r="M119" s="26">
        <v>1</v>
      </c>
      <c r="N119" s="27"/>
      <c r="O119" s="2"/>
    </row>
    <row r="120" spans="1:15" ht="12.75" customHeight="1" x14ac:dyDescent="0.2">
      <c r="H120" s="97">
        <f>SUM(H118:H119)</f>
        <v>5</v>
      </c>
      <c r="I120" s="2">
        <f>H118/B113</f>
        <v>0.26666666666666666</v>
      </c>
      <c r="J120" s="2">
        <f>H120/B113</f>
        <v>0.33333333333333331</v>
      </c>
      <c r="K120" s="2">
        <f>J120-I120</f>
        <v>6.6666666666666652E-2</v>
      </c>
      <c r="L120" s="2"/>
    </row>
    <row r="121" spans="1:15" ht="12.75" customHeight="1" x14ac:dyDescent="0.3">
      <c r="A121" s="3" t="s">
        <v>48</v>
      </c>
      <c r="L121" s="2"/>
      <c r="M121" s="2"/>
    </row>
    <row r="122" spans="1:15" ht="25.5" customHeight="1" x14ac:dyDescent="0.2">
      <c r="B122" s="78" t="s">
        <v>1</v>
      </c>
      <c r="C122" s="78"/>
      <c r="D122" s="78"/>
      <c r="E122" s="78"/>
      <c r="F122" s="78"/>
      <c r="G122" s="78"/>
      <c r="I122" s="4" t="s">
        <v>2</v>
      </c>
      <c r="J122" s="4" t="s">
        <v>3</v>
      </c>
      <c r="K122" s="5" t="s">
        <v>4</v>
      </c>
      <c r="L122" s="4" t="s">
        <v>5</v>
      </c>
      <c r="M122" s="6" t="s">
        <v>6</v>
      </c>
    </row>
    <row r="123" spans="1:15" ht="12.75" customHeight="1" x14ac:dyDescent="0.2">
      <c r="A123" s="9" t="s">
        <v>9</v>
      </c>
      <c r="B123" s="10">
        <v>1</v>
      </c>
      <c r="C123" s="10">
        <v>2</v>
      </c>
      <c r="D123" s="10">
        <v>3</v>
      </c>
      <c r="E123" s="10">
        <v>4</v>
      </c>
      <c r="F123" s="10">
        <v>5</v>
      </c>
      <c r="G123" s="10">
        <v>6</v>
      </c>
      <c r="H123" s="99" t="s">
        <v>10</v>
      </c>
      <c r="I123" s="12"/>
      <c r="J123" s="12"/>
      <c r="K123" s="13"/>
      <c r="L123" s="14"/>
      <c r="M123" s="15"/>
    </row>
    <row r="124" spans="1:15" ht="12.75" customHeight="1" x14ac:dyDescent="0.2">
      <c r="A124" s="24" t="s">
        <v>25</v>
      </c>
      <c r="B124" s="19">
        <v>187</v>
      </c>
      <c r="C124" s="19"/>
      <c r="D124" s="19"/>
      <c r="E124" s="19"/>
      <c r="F124" s="19"/>
      <c r="G124" s="19"/>
      <c r="H124" s="101"/>
      <c r="I124" s="12"/>
      <c r="J124" s="12"/>
      <c r="K124" s="13"/>
      <c r="L124" s="14"/>
      <c r="M124" s="21">
        <f>B124</f>
        <v>187</v>
      </c>
    </row>
    <row r="125" spans="1:15" ht="12.75" customHeight="1" x14ac:dyDescent="0.2">
      <c r="A125" s="24" t="s">
        <v>26</v>
      </c>
      <c r="C125" s="1">
        <v>149</v>
      </c>
      <c r="H125" s="101"/>
      <c r="I125" s="2"/>
      <c r="J125" s="2"/>
      <c r="L125" s="14">
        <f>C125/B124</f>
        <v>0.79679144385026734</v>
      </c>
      <c r="M125" s="26">
        <v>149</v>
      </c>
      <c r="N125" s="27">
        <f t="shared" ref="N125:N129" si="16">M125/M124</f>
        <v>0.79679144385026734</v>
      </c>
      <c r="O125" s="2">
        <f t="shared" ref="O125:O129" si="17">100%-N125</f>
        <v>0.20320855614973266</v>
      </c>
    </row>
    <row r="126" spans="1:15" ht="12.75" customHeight="1" x14ac:dyDescent="0.2">
      <c r="A126" s="24" t="s">
        <v>27</v>
      </c>
      <c r="D126" s="1">
        <v>119</v>
      </c>
      <c r="H126" s="101"/>
      <c r="I126" s="2"/>
      <c r="J126" s="2"/>
      <c r="L126" s="2">
        <f>D126/C125</f>
        <v>0.79865771812080533</v>
      </c>
      <c r="M126" s="26">
        <v>125</v>
      </c>
      <c r="N126" s="27">
        <f t="shared" si="16"/>
        <v>0.83892617449664431</v>
      </c>
      <c r="O126" s="2">
        <f t="shared" si="17"/>
        <v>0.16107382550335569</v>
      </c>
    </row>
    <row r="127" spans="1:15" ht="12.75" customHeight="1" x14ac:dyDescent="0.2">
      <c r="A127" s="24" t="s">
        <v>28</v>
      </c>
      <c r="E127" s="1">
        <v>105</v>
      </c>
      <c r="H127" s="101"/>
      <c r="I127" s="2"/>
      <c r="J127" s="2"/>
      <c r="L127" s="2">
        <f>E127/D126</f>
        <v>0.88235294117647056</v>
      </c>
      <c r="M127" s="26">
        <v>112</v>
      </c>
      <c r="N127" s="27">
        <f t="shared" si="16"/>
        <v>0.89600000000000002</v>
      </c>
      <c r="O127" s="2">
        <f t="shared" si="17"/>
        <v>0.10399999999999998</v>
      </c>
    </row>
    <row r="128" spans="1:15" ht="12.75" customHeight="1" x14ac:dyDescent="0.2">
      <c r="A128" s="24" t="s">
        <v>29</v>
      </c>
      <c r="F128" s="1">
        <v>92</v>
      </c>
      <c r="H128" s="101"/>
      <c r="I128" s="2"/>
      <c r="J128" s="2"/>
      <c r="L128" s="2">
        <f>F128/E127</f>
        <v>0.87619047619047619</v>
      </c>
      <c r="M128" s="26">
        <v>101</v>
      </c>
      <c r="N128" s="27">
        <f t="shared" si="16"/>
        <v>0.9017857142857143</v>
      </c>
      <c r="O128" s="2">
        <f t="shared" si="17"/>
        <v>9.8214285714285698E-2</v>
      </c>
    </row>
    <row r="129" spans="1:15" ht="12.75" customHeight="1" x14ac:dyDescent="0.2">
      <c r="A129" s="24" t="s">
        <v>35</v>
      </c>
      <c r="G129" s="1">
        <v>89</v>
      </c>
      <c r="H129" s="101">
        <v>73</v>
      </c>
      <c r="I129" s="2"/>
      <c r="J129" s="2"/>
      <c r="L129" s="2">
        <f>G129/F128</f>
        <v>0.96739130434782605</v>
      </c>
      <c r="M129" s="26">
        <v>102</v>
      </c>
      <c r="N129" s="27">
        <f t="shared" si="16"/>
        <v>1.0099009900990099</v>
      </c>
      <c r="O129" s="2">
        <f t="shared" si="17"/>
        <v>-9.9009900990099098E-3</v>
      </c>
    </row>
    <row r="130" spans="1:15" ht="12.75" customHeight="1" x14ac:dyDescent="0.2">
      <c r="A130" s="24" t="s">
        <v>36</v>
      </c>
      <c r="G130" s="1">
        <v>21</v>
      </c>
      <c r="H130" s="101">
        <v>9</v>
      </c>
      <c r="I130" s="2"/>
      <c r="J130" s="2"/>
      <c r="L130" s="2"/>
      <c r="M130" s="26">
        <v>26</v>
      </c>
      <c r="N130" s="27"/>
      <c r="O130" s="2"/>
    </row>
    <row r="131" spans="1:15" ht="12.75" customHeight="1" x14ac:dyDescent="0.2">
      <c r="A131" s="24" t="s">
        <v>42</v>
      </c>
      <c r="G131" s="1">
        <v>4</v>
      </c>
      <c r="H131" s="101">
        <v>1</v>
      </c>
      <c r="I131" s="2"/>
      <c r="J131" s="2"/>
      <c r="L131" s="2"/>
      <c r="M131" s="26">
        <v>5</v>
      </c>
      <c r="N131" s="27"/>
      <c r="O131" s="2"/>
    </row>
    <row r="132" spans="1:15" ht="12.75" customHeight="1" x14ac:dyDescent="0.2">
      <c r="A132" s="24" t="s">
        <v>49</v>
      </c>
      <c r="G132" s="1">
        <v>4</v>
      </c>
      <c r="H132" s="101"/>
      <c r="I132" s="2"/>
      <c r="J132" s="2"/>
      <c r="L132" s="2"/>
      <c r="M132" s="26">
        <v>5</v>
      </c>
      <c r="N132" s="27"/>
      <c r="O132" s="2"/>
    </row>
    <row r="133" spans="1:15" ht="12.75" customHeight="1" x14ac:dyDescent="0.2">
      <c r="A133" s="24" t="s">
        <v>50</v>
      </c>
      <c r="G133" s="1">
        <v>1</v>
      </c>
      <c r="H133" s="101"/>
      <c r="I133" s="2"/>
      <c r="J133" s="2"/>
      <c r="L133" s="2"/>
      <c r="M133" s="26">
        <v>1</v>
      </c>
      <c r="N133" s="27"/>
      <c r="O133" s="2"/>
    </row>
    <row r="134" spans="1:15" ht="12.75" customHeight="1" x14ac:dyDescent="0.2">
      <c r="A134" s="24" t="s">
        <v>51</v>
      </c>
      <c r="G134" s="1">
        <v>1</v>
      </c>
      <c r="H134" s="101"/>
      <c r="I134" s="2"/>
      <c r="J134" s="2"/>
      <c r="L134" s="2"/>
      <c r="M134" s="26">
        <v>1</v>
      </c>
      <c r="N134" s="27"/>
      <c r="O134" s="2"/>
    </row>
    <row r="135" spans="1:15" ht="12.75" customHeight="1" x14ac:dyDescent="0.2">
      <c r="A135" s="24" t="s">
        <v>57</v>
      </c>
      <c r="G135" s="1">
        <v>1</v>
      </c>
      <c r="H135" s="101"/>
      <c r="I135" s="2"/>
      <c r="J135" s="2"/>
      <c r="L135" s="2"/>
      <c r="M135" s="26">
        <v>1</v>
      </c>
      <c r="N135" s="27"/>
      <c r="O135" s="2"/>
    </row>
    <row r="136" spans="1:15" ht="12.75" customHeight="1" x14ac:dyDescent="0.2">
      <c r="H136" s="97">
        <f>SUM(H129:H131)</f>
        <v>83</v>
      </c>
      <c r="I136" s="2">
        <f>H129/B124</f>
        <v>0.39037433155080214</v>
      </c>
      <c r="J136" s="2">
        <f>H136/B124</f>
        <v>0.44385026737967914</v>
      </c>
      <c r="K136" s="2">
        <f>J136-I136</f>
        <v>5.3475935828876997E-2</v>
      </c>
      <c r="L136" s="2"/>
    </row>
    <row r="137" spans="1:15" ht="12.75" customHeight="1" x14ac:dyDescent="0.3">
      <c r="A137" s="3" t="s">
        <v>52</v>
      </c>
      <c r="L137" s="2"/>
      <c r="M137" s="2"/>
    </row>
    <row r="138" spans="1:15" ht="25.5" customHeight="1" x14ac:dyDescent="0.2">
      <c r="B138" s="78" t="s">
        <v>1</v>
      </c>
      <c r="C138" s="78"/>
      <c r="D138" s="78"/>
      <c r="E138" s="78"/>
      <c r="F138" s="78"/>
      <c r="G138" s="78"/>
      <c r="I138" s="4" t="s">
        <v>2</v>
      </c>
      <c r="J138" s="4" t="s">
        <v>3</v>
      </c>
      <c r="K138" s="5" t="s">
        <v>4</v>
      </c>
      <c r="L138" s="4" t="s">
        <v>5</v>
      </c>
      <c r="M138" s="6" t="s">
        <v>6</v>
      </c>
    </row>
    <row r="139" spans="1:15" ht="12.75" customHeight="1" x14ac:dyDescent="0.2">
      <c r="A139" s="9" t="s">
        <v>9</v>
      </c>
      <c r="B139" s="10">
        <v>1</v>
      </c>
      <c r="C139" s="10">
        <v>2</v>
      </c>
      <c r="D139" s="10">
        <v>3</v>
      </c>
      <c r="E139" s="10">
        <v>4</v>
      </c>
      <c r="F139" s="10">
        <v>5</v>
      </c>
      <c r="G139" s="10">
        <v>6</v>
      </c>
      <c r="H139" s="99" t="s">
        <v>10</v>
      </c>
      <c r="I139" s="12"/>
      <c r="J139" s="12"/>
      <c r="K139" s="13"/>
      <c r="L139" s="14"/>
      <c r="M139" s="15"/>
    </row>
    <row r="140" spans="1:15" ht="12.75" customHeight="1" x14ac:dyDescent="0.2">
      <c r="A140" s="24" t="s">
        <v>26</v>
      </c>
      <c r="B140" s="19">
        <v>18</v>
      </c>
      <c r="C140" s="19"/>
      <c r="D140" s="19"/>
      <c r="E140" s="19"/>
      <c r="F140" s="19"/>
      <c r="G140" s="19"/>
      <c r="H140" s="101"/>
      <c r="I140" s="12"/>
      <c r="J140" s="12"/>
      <c r="K140" s="13"/>
      <c r="L140" s="14"/>
      <c r="M140" s="21">
        <f>B140</f>
        <v>18</v>
      </c>
    </row>
    <row r="141" spans="1:15" ht="12.75" customHeight="1" x14ac:dyDescent="0.2">
      <c r="A141" s="24" t="s">
        <v>27</v>
      </c>
      <c r="C141" s="1">
        <v>15</v>
      </c>
      <c r="H141" s="101"/>
      <c r="I141" s="2"/>
      <c r="J141" s="2"/>
      <c r="L141" s="14">
        <f>C141/B140</f>
        <v>0.83333333333333337</v>
      </c>
      <c r="M141" s="26">
        <v>15</v>
      </c>
      <c r="N141" s="27">
        <f t="shared" ref="N141:N145" si="18">M141/M140</f>
        <v>0.83333333333333337</v>
      </c>
      <c r="O141" s="2">
        <f t="shared" ref="O141:O145" si="19">100%-N141</f>
        <v>0.16666666666666663</v>
      </c>
    </row>
    <row r="142" spans="1:15" ht="12.75" customHeight="1" x14ac:dyDescent="0.2">
      <c r="A142" s="24" t="s">
        <v>28</v>
      </c>
      <c r="D142" s="1">
        <v>8</v>
      </c>
      <c r="H142" s="101"/>
      <c r="I142" s="2"/>
      <c r="J142" s="2"/>
      <c r="L142" s="2">
        <f>D142/C141</f>
        <v>0.53333333333333333</v>
      </c>
      <c r="M142" s="26">
        <v>8</v>
      </c>
      <c r="N142" s="27">
        <f t="shared" si="18"/>
        <v>0.53333333333333333</v>
      </c>
      <c r="O142" s="2">
        <f t="shared" si="19"/>
        <v>0.46666666666666667</v>
      </c>
    </row>
    <row r="143" spans="1:15" ht="12.75" customHeight="1" x14ac:dyDescent="0.2">
      <c r="A143" s="24" t="s">
        <v>29</v>
      </c>
      <c r="E143" s="1">
        <v>1</v>
      </c>
      <c r="H143" s="101"/>
      <c r="I143" s="2"/>
      <c r="J143" s="2"/>
      <c r="L143" s="2">
        <f>E143/D142</f>
        <v>0.125</v>
      </c>
      <c r="M143" s="26">
        <v>3</v>
      </c>
      <c r="N143" s="27">
        <f t="shared" si="18"/>
        <v>0.375</v>
      </c>
      <c r="O143" s="2">
        <f t="shared" si="19"/>
        <v>0.625</v>
      </c>
    </row>
    <row r="144" spans="1:15" ht="12.75" customHeight="1" x14ac:dyDescent="0.2">
      <c r="A144" s="24" t="s">
        <v>35</v>
      </c>
      <c r="F144" s="1">
        <v>1</v>
      </c>
      <c r="H144" s="101"/>
      <c r="I144" s="2"/>
      <c r="J144" s="2"/>
      <c r="L144" s="2">
        <f>F144/E143</f>
        <v>1</v>
      </c>
      <c r="M144" s="26">
        <v>3</v>
      </c>
      <c r="N144" s="27">
        <f t="shared" si="18"/>
        <v>1</v>
      </c>
      <c r="O144" s="2">
        <f t="shared" si="19"/>
        <v>0</v>
      </c>
    </row>
    <row r="145" spans="1:15" ht="12.75" customHeight="1" x14ac:dyDescent="0.2">
      <c r="A145" s="24" t="s">
        <v>36</v>
      </c>
      <c r="G145" s="1">
        <v>1</v>
      </c>
      <c r="H145" s="101">
        <v>1</v>
      </c>
      <c r="I145" s="2"/>
      <c r="J145" s="2"/>
      <c r="L145" s="2">
        <f>G145/F144</f>
        <v>1</v>
      </c>
      <c r="M145" s="26">
        <v>1</v>
      </c>
      <c r="N145" s="27">
        <f t="shared" si="18"/>
        <v>0.33333333333333331</v>
      </c>
      <c r="O145" s="2">
        <f t="shared" si="19"/>
        <v>0.66666666666666674</v>
      </c>
    </row>
    <row r="146" spans="1:15" ht="12.75" customHeight="1" x14ac:dyDescent="0.2">
      <c r="A146" s="24" t="s">
        <v>42</v>
      </c>
      <c r="H146" s="101"/>
      <c r="I146" s="2"/>
      <c r="J146" s="2"/>
      <c r="L146" s="2"/>
      <c r="M146" s="26"/>
      <c r="N146" s="27"/>
      <c r="O146" s="2"/>
    </row>
    <row r="147" spans="1:15" ht="12.75" customHeight="1" x14ac:dyDescent="0.2">
      <c r="A147" s="24" t="s">
        <v>49</v>
      </c>
      <c r="H147" s="101"/>
      <c r="I147" s="2"/>
      <c r="J147" s="2"/>
      <c r="L147" s="2"/>
      <c r="M147" s="26"/>
      <c r="N147" s="27"/>
      <c r="O147" s="2"/>
    </row>
    <row r="148" spans="1:15" ht="12.75" customHeight="1" x14ac:dyDescent="0.2">
      <c r="A148" s="24" t="s">
        <v>50</v>
      </c>
      <c r="H148" s="101"/>
      <c r="I148" s="2"/>
      <c r="J148" s="2"/>
      <c r="L148" s="2"/>
      <c r="M148" s="26"/>
      <c r="N148" s="27"/>
      <c r="O148" s="2"/>
    </row>
    <row r="149" spans="1:15" ht="12.75" customHeight="1" x14ac:dyDescent="0.2">
      <c r="A149" s="24" t="s">
        <v>51</v>
      </c>
      <c r="H149" s="101"/>
      <c r="I149" s="2"/>
      <c r="J149" s="2"/>
      <c r="L149" s="2"/>
      <c r="M149" s="26"/>
      <c r="N149" s="27"/>
      <c r="O149" s="2"/>
    </row>
    <row r="150" spans="1:15" ht="12.75" customHeight="1" x14ac:dyDescent="0.2">
      <c r="H150" s="97">
        <f>SUM(H145:H146)</f>
        <v>1</v>
      </c>
      <c r="I150" s="2">
        <f>H145/B140</f>
        <v>5.5555555555555552E-2</v>
      </c>
      <c r="J150" s="2">
        <f>H150/B140</f>
        <v>5.5555555555555552E-2</v>
      </c>
      <c r="K150" s="2">
        <f>J150-I150</f>
        <v>0</v>
      </c>
      <c r="L150" s="2"/>
    </row>
    <row r="151" spans="1:15" ht="12.75" customHeight="1" x14ac:dyDescent="0.3">
      <c r="A151" s="3" t="s">
        <v>56</v>
      </c>
      <c r="L151" s="2"/>
      <c r="M151" s="2"/>
    </row>
    <row r="152" spans="1:15" ht="25.5" customHeight="1" x14ac:dyDescent="0.2">
      <c r="B152" s="78" t="s">
        <v>1</v>
      </c>
      <c r="C152" s="78"/>
      <c r="D152" s="78"/>
      <c r="E152" s="78"/>
      <c r="F152" s="78"/>
      <c r="G152" s="78"/>
      <c r="I152" s="4" t="s">
        <v>2</v>
      </c>
      <c r="J152" s="4" t="s">
        <v>3</v>
      </c>
      <c r="K152" s="5" t="s">
        <v>4</v>
      </c>
      <c r="L152" s="4" t="s">
        <v>5</v>
      </c>
      <c r="M152" s="6" t="s">
        <v>6</v>
      </c>
    </row>
    <row r="153" spans="1:15" ht="12.75" customHeight="1" x14ac:dyDescent="0.2">
      <c r="A153" s="9" t="s">
        <v>9</v>
      </c>
      <c r="B153" s="10">
        <v>1</v>
      </c>
      <c r="C153" s="10">
        <v>2</v>
      </c>
      <c r="D153" s="10">
        <v>3</v>
      </c>
      <c r="E153" s="10">
        <v>4</v>
      </c>
      <c r="F153" s="10">
        <v>5</v>
      </c>
      <c r="G153" s="10">
        <v>6</v>
      </c>
      <c r="H153" s="99" t="s">
        <v>10</v>
      </c>
      <c r="I153" s="12"/>
      <c r="J153" s="12"/>
      <c r="K153" s="13"/>
      <c r="L153" s="14"/>
      <c r="M153" s="15"/>
    </row>
    <row r="154" spans="1:15" ht="12.75" customHeight="1" x14ac:dyDescent="0.2">
      <c r="A154" s="24" t="s">
        <v>27</v>
      </c>
      <c r="B154" s="19">
        <v>145</v>
      </c>
      <c r="C154" s="19"/>
      <c r="D154" s="19"/>
      <c r="E154" s="19"/>
      <c r="F154" s="19"/>
      <c r="G154" s="19"/>
      <c r="H154" s="101"/>
      <c r="I154" s="12"/>
      <c r="J154" s="12"/>
      <c r="K154" s="13"/>
      <c r="L154" s="14"/>
      <c r="M154" s="21">
        <f>B154</f>
        <v>145</v>
      </c>
    </row>
    <row r="155" spans="1:15" ht="12.75" customHeight="1" x14ac:dyDescent="0.2">
      <c r="A155" s="24" t="s">
        <v>28</v>
      </c>
      <c r="C155" s="1">
        <v>130</v>
      </c>
      <c r="H155" s="101"/>
      <c r="I155" s="2"/>
      <c r="J155" s="2"/>
      <c r="L155" s="14">
        <f>C155/B154</f>
        <v>0.89655172413793105</v>
      </c>
      <c r="M155" s="26">
        <v>130</v>
      </c>
      <c r="N155" s="27">
        <f t="shared" ref="N155:N159" si="20">M155/M154</f>
        <v>0.89655172413793105</v>
      </c>
      <c r="O155" s="2">
        <f t="shared" ref="O155:O159" si="21">100%-N155</f>
        <v>0.10344827586206895</v>
      </c>
    </row>
    <row r="156" spans="1:15" ht="12.75" customHeight="1" x14ac:dyDescent="0.2">
      <c r="A156" s="24" t="s">
        <v>29</v>
      </c>
      <c r="D156" s="1">
        <v>118</v>
      </c>
      <c r="H156" s="101"/>
      <c r="I156" s="2"/>
      <c r="J156" s="2"/>
      <c r="L156" s="2">
        <f>D156/C155</f>
        <v>0.90769230769230769</v>
      </c>
      <c r="M156" s="26">
        <v>121</v>
      </c>
      <c r="N156" s="27">
        <f t="shared" si="20"/>
        <v>0.93076923076923079</v>
      </c>
      <c r="O156" s="2">
        <f t="shared" si="21"/>
        <v>6.9230769230769207E-2</v>
      </c>
    </row>
    <row r="157" spans="1:15" ht="12.75" customHeight="1" x14ac:dyDescent="0.2">
      <c r="A157" s="24" t="s">
        <v>35</v>
      </c>
      <c r="E157" s="1">
        <v>111</v>
      </c>
      <c r="H157" s="101"/>
      <c r="I157" s="2"/>
      <c r="J157" s="2"/>
      <c r="L157" s="2">
        <f>E157/D156</f>
        <v>0.94067796610169496</v>
      </c>
      <c r="M157" s="26">
        <v>116</v>
      </c>
      <c r="N157" s="27">
        <f t="shared" si="20"/>
        <v>0.95867768595041325</v>
      </c>
      <c r="O157" s="2">
        <f t="shared" si="21"/>
        <v>4.132231404958675E-2</v>
      </c>
    </row>
    <row r="158" spans="1:15" ht="12.75" customHeight="1" x14ac:dyDescent="0.2">
      <c r="A158" s="24" t="s">
        <v>36</v>
      </c>
      <c r="F158" s="1">
        <v>107</v>
      </c>
      <c r="H158" s="101"/>
      <c r="I158" s="2"/>
      <c r="J158" s="2"/>
      <c r="L158" s="2">
        <f>F158/E157</f>
        <v>0.963963963963964</v>
      </c>
      <c r="M158" s="26">
        <v>113</v>
      </c>
      <c r="N158" s="27">
        <f t="shared" si="20"/>
        <v>0.97413793103448276</v>
      </c>
      <c r="O158" s="2">
        <f t="shared" si="21"/>
        <v>2.5862068965517238E-2</v>
      </c>
    </row>
    <row r="159" spans="1:15" ht="12.75" customHeight="1" x14ac:dyDescent="0.2">
      <c r="A159" s="24" t="s">
        <v>42</v>
      </c>
      <c r="G159" s="1">
        <v>100</v>
      </c>
      <c r="H159" s="101">
        <v>90</v>
      </c>
      <c r="I159" s="2"/>
      <c r="J159" s="2"/>
      <c r="L159" s="2">
        <f>G159/F158</f>
        <v>0.93457943925233644</v>
      </c>
      <c r="M159" s="26">
        <v>110</v>
      </c>
      <c r="N159" s="27">
        <f t="shared" si="20"/>
        <v>0.97345132743362828</v>
      </c>
      <c r="O159" s="2">
        <f t="shared" si="21"/>
        <v>2.6548672566371723E-2</v>
      </c>
    </row>
    <row r="160" spans="1:15" ht="12.75" customHeight="1" x14ac:dyDescent="0.2">
      <c r="A160" s="24" t="s">
        <v>49</v>
      </c>
      <c r="G160" s="1">
        <v>12</v>
      </c>
      <c r="H160" s="101">
        <v>5</v>
      </c>
      <c r="I160" s="2"/>
      <c r="J160" s="2"/>
      <c r="L160" s="2"/>
      <c r="M160" s="26">
        <v>16</v>
      </c>
      <c r="N160" s="27"/>
      <c r="O160" s="2"/>
    </row>
    <row r="161" spans="1:15" ht="12.75" customHeight="1" x14ac:dyDescent="0.2">
      <c r="A161" s="24" t="s">
        <v>50</v>
      </c>
      <c r="G161" s="1">
        <v>3</v>
      </c>
      <c r="H161" s="101">
        <v>2</v>
      </c>
      <c r="I161" s="2"/>
      <c r="J161" s="2"/>
      <c r="L161" s="2"/>
      <c r="M161" s="26">
        <v>3</v>
      </c>
      <c r="N161" s="27"/>
      <c r="O161" s="2"/>
    </row>
    <row r="162" spans="1:15" ht="12.75" customHeight="1" x14ac:dyDescent="0.2">
      <c r="A162" s="24" t="s">
        <v>51</v>
      </c>
      <c r="G162" s="1">
        <v>1</v>
      </c>
      <c r="H162" s="101"/>
      <c r="I162" s="2"/>
      <c r="J162" s="2"/>
      <c r="L162" s="2"/>
      <c r="M162" s="26">
        <v>1</v>
      </c>
      <c r="N162" s="27"/>
      <c r="O162" s="2"/>
    </row>
    <row r="163" spans="1:15" ht="12.75" customHeight="1" x14ac:dyDescent="0.2">
      <c r="A163" s="24" t="s">
        <v>57</v>
      </c>
      <c r="G163" s="1">
        <v>1</v>
      </c>
      <c r="H163" s="101">
        <v>1</v>
      </c>
      <c r="I163" s="2"/>
      <c r="J163" s="2"/>
      <c r="L163" s="2"/>
      <c r="M163" s="26">
        <v>1</v>
      </c>
      <c r="N163" s="27"/>
      <c r="O163" s="2"/>
    </row>
    <row r="164" spans="1:15" ht="12.75" customHeight="1" x14ac:dyDescent="0.2">
      <c r="A164" s="24"/>
      <c r="H164" s="101"/>
      <c r="I164" s="2"/>
      <c r="J164" s="2"/>
      <c r="L164" s="2"/>
      <c r="M164" s="26"/>
      <c r="N164" s="27"/>
      <c r="O164" s="2"/>
    </row>
    <row r="165" spans="1:15" ht="12.75" customHeight="1" x14ac:dyDescent="0.2">
      <c r="H165" s="97">
        <f>SUM(H159:H164)</f>
        <v>98</v>
      </c>
      <c r="I165" s="2">
        <f>H159/B154</f>
        <v>0.62068965517241381</v>
      </c>
      <c r="J165" s="2">
        <f>H165/B154</f>
        <v>0.67586206896551726</v>
      </c>
      <c r="K165" s="2">
        <f>J165-I165</f>
        <v>5.5172413793103448E-2</v>
      </c>
      <c r="L165" s="2"/>
    </row>
    <row r="166" spans="1:15" ht="12.75" customHeight="1" x14ac:dyDescent="0.3">
      <c r="A166" s="3" t="s">
        <v>58</v>
      </c>
      <c r="L166" s="2"/>
      <c r="M166" s="2"/>
    </row>
    <row r="167" spans="1:15" ht="25.5" customHeight="1" x14ac:dyDescent="0.2">
      <c r="B167" s="78" t="s">
        <v>1</v>
      </c>
      <c r="C167" s="78"/>
      <c r="D167" s="78"/>
      <c r="E167" s="78"/>
      <c r="F167" s="78"/>
      <c r="G167" s="78"/>
      <c r="I167" s="4" t="s">
        <v>2</v>
      </c>
      <c r="J167" s="4" t="s">
        <v>3</v>
      </c>
      <c r="K167" s="5" t="s">
        <v>4</v>
      </c>
      <c r="L167" s="4" t="s">
        <v>5</v>
      </c>
      <c r="M167" s="6" t="s">
        <v>6</v>
      </c>
    </row>
    <row r="168" spans="1:15" ht="12.75" customHeight="1" x14ac:dyDescent="0.2">
      <c r="A168" s="9" t="s">
        <v>9</v>
      </c>
      <c r="B168" s="10">
        <v>1</v>
      </c>
      <c r="C168" s="10">
        <v>2</v>
      </c>
      <c r="D168" s="10">
        <v>3</v>
      </c>
      <c r="E168" s="10">
        <v>4</v>
      </c>
      <c r="F168" s="10">
        <v>5</v>
      </c>
      <c r="G168" s="10">
        <v>6</v>
      </c>
      <c r="H168" s="99" t="s">
        <v>10</v>
      </c>
      <c r="I168" s="12"/>
      <c r="J168" s="12"/>
      <c r="K168" s="13"/>
      <c r="L168" s="14"/>
      <c r="M168" s="15"/>
    </row>
    <row r="169" spans="1:15" ht="12.75" customHeight="1" x14ac:dyDescent="0.2">
      <c r="A169" s="24" t="s">
        <v>28</v>
      </c>
      <c r="B169" s="19">
        <v>31</v>
      </c>
      <c r="C169" s="19"/>
      <c r="D169" s="19"/>
      <c r="E169" s="19"/>
      <c r="F169" s="19"/>
      <c r="G169" s="19"/>
      <c r="H169" s="101"/>
      <c r="I169" s="12"/>
      <c r="J169" s="12"/>
      <c r="K169" s="13"/>
      <c r="L169" s="14"/>
      <c r="M169" s="21">
        <f>B169</f>
        <v>31</v>
      </c>
    </row>
    <row r="170" spans="1:15" ht="12.75" customHeight="1" x14ac:dyDescent="0.2">
      <c r="A170" s="24" t="s">
        <v>29</v>
      </c>
      <c r="C170" s="1">
        <v>16</v>
      </c>
      <c r="H170" s="101"/>
      <c r="I170" s="2"/>
      <c r="J170" s="2"/>
      <c r="L170" s="14">
        <f>C170/B169</f>
        <v>0.5161290322580645</v>
      </c>
      <c r="M170" s="26">
        <v>16</v>
      </c>
      <c r="N170" s="27">
        <f t="shared" ref="N170:N174" si="22">M170/M169</f>
        <v>0.5161290322580645</v>
      </c>
      <c r="O170" s="2">
        <f t="shared" ref="O170:O174" si="23">100%-N170</f>
        <v>0.4838709677419355</v>
      </c>
    </row>
    <row r="171" spans="1:15" ht="12.75" customHeight="1" x14ac:dyDescent="0.2">
      <c r="A171" s="24" t="s">
        <v>35</v>
      </c>
      <c r="D171" s="1">
        <v>15</v>
      </c>
      <c r="H171" s="101"/>
      <c r="I171" s="2"/>
      <c r="J171" s="2"/>
      <c r="L171" s="2">
        <f>D171/C170</f>
        <v>0.9375</v>
      </c>
      <c r="M171" s="26">
        <v>16</v>
      </c>
      <c r="N171" s="27">
        <f t="shared" si="22"/>
        <v>1</v>
      </c>
      <c r="O171" s="2">
        <f t="shared" si="23"/>
        <v>0</v>
      </c>
    </row>
    <row r="172" spans="1:15" ht="12.75" customHeight="1" x14ac:dyDescent="0.2">
      <c r="A172" s="24" t="s">
        <v>36</v>
      </c>
      <c r="E172" s="1">
        <v>12</v>
      </c>
      <c r="H172" s="101"/>
      <c r="I172" s="2"/>
      <c r="J172" s="2"/>
      <c r="L172" s="2">
        <f>E172/D171</f>
        <v>0.8</v>
      </c>
      <c r="M172" s="26">
        <v>14</v>
      </c>
      <c r="N172" s="27">
        <f t="shared" si="22"/>
        <v>0.875</v>
      </c>
      <c r="O172" s="2">
        <f t="shared" si="23"/>
        <v>0.125</v>
      </c>
    </row>
    <row r="173" spans="1:15" ht="12.75" customHeight="1" x14ac:dyDescent="0.2">
      <c r="A173" s="24" t="s">
        <v>42</v>
      </c>
      <c r="F173" s="1">
        <v>12</v>
      </c>
      <c r="H173" s="101"/>
      <c r="I173" s="2"/>
      <c r="J173" s="2"/>
      <c r="L173" s="2">
        <f>F173/E172</f>
        <v>1</v>
      </c>
      <c r="M173" s="26">
        <v>14</v>
      </c>
      <c r="N173" s="27">
        <f t="shared" si="22"/>
        <v>1</v>
      </c>
      <c r="O173" s="2">
        <f t="shared" si="23"/>
        <v>0</v>
      </c>
    </row>
    <row r="174" spans="1:15" ht="12.75" customHeight="1" x14ac:dyDescent="0.2">
      <c r="A174" s="24" t="s">
        <v>49</v>
      </c>
      <c r="G174" s="1">
        <v>10</v>
      </c>
      <c r="H174" s="101">
        <v>6</v>
      </c>
      <c r="I174" s="2"/>
      <c r="J174" s="2"/>
      <c r="L174" s="2">
        <f>G174/F173</f>
        <v>0.83333333333333337</v>
      </c>
      <c r="M174" s="26">
        <v>12</v>
      </c>
      <c r="N174" s="27">
        <f t="shared" si="22"/>
        <v>0.8571428571428571</v>
      </c>
      <c r="O174" s="2">
        <f t="shared" si="23"/>
        <v>0.1428571428571429</v>
      </c>
    </row>
    <row r="175" spans="1:15" ht="12.75" customHeight="1" x14ac:dyDescent="0.2">
      <c r="A175" s="24" t="s">
        <v>50</v>
      </c>
      <c r="G175" s="1">
        <v>4</v>
      </c>
      <c r="H175" s="101">
        <v>4</v>
      </c>
      <c r="I175" s="2"/>
      <c r="J175" s="2"/>
      <c r="L175" s="2"/>
      <c r="M175" s="26">
        <v>5</v>
      </c>
      <c r="N175" s="27"/>
      <c r="O175" s="2"/>
    </row>
    <row r="176" spans="1:15" ht="12.75" customHeight="1" x14ac:dyDescent="0.2">
      <c r="A176" s="24" t="s">
        <v>51</v>
      </c>
      <c r="G176" s="1">
        <v>3</v>
      </c>
      <c r="H176" s="101">
        <v>1</v>
      </c>
      <c r="I176" s="2"/>
      <c r="J176" s="2"/>
      <c r="L176" s="2"/>
      <c r="M176" s="26">
        <v>4</v>
      </c>
      <c r="N176" s="27"/>
      <c r="O176" s="2"/>
    </row>
    <row r="177" spans="1:15" ht="12.75" customHeight="1" x14ac:dyDescent="0.2">
      <c r="A177" s="24" t="s">
        <v>57</v>
      </c>
      <c r="G177" s="1">
        <v>2</v>
      </c>
      <c r="H177" s="101">
        <v>1</v>
      </c>
      <c r="I177" s="2"/>
      <c r="J177" s="2"/>
      <c r="L177" s="2"/>
      <c r="M177" s="26">
        <v>2</v>
      </c>
      <c r="N177" s="27"/>
      <c r="O177" s="2"/>
    </row>
    <row r="178" spans="1:15" ht="12.75" customHeight="1" x14ac:dyDescent="0.2">
      <c r="H178" s="97">
        <f>SUM(H174:H177)</f>
        <v>12</v>
      </c>
      <c r="I178" s="2">
        <f>H174/B169</f>
        <v>0.19354838709677419</v>
      </c>
      <c r="J178" s="2">
        <f>H178/B169</f>
        <v>0.38709677419354838</v>
      </c>
      <c r="K178" s="2">
        <f>J178-I178</f>
        <v>0.19354838709677419</v>
      </c>
      <c r="L178" s="2"/>
    </row>
    <row r="179" spans="1:15" ht="12.75" customHeight="1" x14ac:dyDescent="0.3">
      <c r="A179" s="3" t="s">
        <v>63</v>
      </c>
      <c r="L179" s="2"/>
      <c r="M179" s="2"/>
    </row>
    <row r="180" spans="1:15" ht="25.5" customHeight="1" x14ac:dyDescent="0.2">
      <c r="B180" s="78" t="s">
        <v>1</v>
      </c>
      <c r="C180" s="78"/>
      <c r="D180" s="78"/>
      <c r="E180" s="78"/>
      <c r="F180" s="78"/>
      <c r="G180" s="78"/>
      <c r="I180" s="4" t="s">
        <v>2</v>
      </c>
      <c r="J180" s="4" t="s">
        <v>3</v>
      </c>
      <c r="K180" s="5" t="s">
        <v>4</v>
      </c>
      <c r="L180" s="4" t="s">
        <v>5</v>
      </c>
      <c r="M180" s="6" t="s">
        <v>6</v>
      </c>
    </row>
    <row r="181" spans="1:15" ht="12.75" customHeight="1" x14ac:dyDescent="0.2">
      <c r="A181" s="9" t="s">
        <v>9</v>
      </c>
      <c r="B181" s="10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99" t="s">
        <v>10</v>
      </c>
      <c r="I181" s="12"/>
      <c r="J181" s="12"/>
      <c r="K181" s="13"/>
      <c r="L181" s="14"/>
      <c r="M181" s="15"/>
    </row>
    <row r="182" spans="1:15" ht="12.75" customHeight="1" x14ac:dyDescent="0.2">
      <c r="A182" s="24" t="s">
        <v>29</v>
      </c>
      <c r="B182" s="19">
        <v>177</v>
      </c>
      <c r="C182" s="19"/>
      <c r="D182" s="19"/>
      <c r="E182" s="19"/>
      <c r="F182" s="19"/>
      <c r="G182" s="19"/>
      <c r="H182" s="101"/>
      <c r="I182" s="12"/>
      <c r="J182" s="12"/>
      <c r="K182" s="13"/>
      <c r="L182" s="14"/>
      <c r="M182" s="21">
        <f>B182</f>
        <v>177</v>
      </c>
    </row>
    <row r="183" spans="1:15" ht="12.75" customHeight="1" x14ac:dyDescent="0.2">
      <c r="A183" s="24" t="s">
        <v>35</v>
      </c>
      <c r="C183" s="1">
        <v>148</v>
      </c>
      <c r="H183" s="101"/>
      <c r="I183" s="2"/>
      <c r="J183" s="2"/>
      <c r="L183" s="14">
        <f>C183/B182</f>
        <v>0.83615819209039544</v>
      </c>
      <c r="M183" s="26">
        <v>148</v>
      </c>
      <c r="N183" s="27">
        <f t="shared" ref="N183:N187" si="24">M183/M182</f>
        <v>0.83615819209039544</v>
      </c>
      <c r="O183" s="2">
        <f t="shared" ref="O183:O187" si="25">100%-N183</f>
        <v>0.16384180790960456</v>
      </c>
    </row>
    <row r="184" spans="1:15" ht="12.75" customHeight="1" x14ac:dyDescent="0.2">
      <c r="A184" s="24" t="s">
        <v>36</v>
      </c>
      <c r="D184" s="1">
        <v>124</v>
      </c>
      <c r="H184" s="101"/>
      <c r="I184" s="2"/>
      <c r="J184" s="2"/>
      <c r="L184" s="2">
        <f>D184/C183</f>
        <v>0.83783783783783783</v>
      </c>
      <c r="M184" s="26">
        <v>131</v>
      </c>
      <c r="N184" s="27">
        <f t="shared" si="24"/>
        <v>0.88513513513513509</v>
      </c>
      <c r="O184" s="2">
        <f t="shared" si="25"/>
        <v>0.11486486486486491</v>
      </c>
    </row>
    <row r="185" spans="1:15" ht="12.75" customHeight="1" x14ac:dyDescent="0.2">
      <c r="A185" s="1">
        <v>1001</v>
      </c>
      <c r="E185" s="1">
        <v>117</v>
      </c>
      <c r="H185" s="101"/>
      <c r="I185" s="2"/>
      <c r="J185" s="2"/>
      <c r="L185" s="2">
        <f>E185/D184</f>
        <v>0.94354838709677424</v>
      </c>
      <c r="M185" s="26">
        <v>123</v>
      </c>
      <c r="N185" s="27">
        <f t="shared" si="24"/>
        <v>0.93893129770992367</v>
      </c>
      <c r="O185" s="2">
        <f t="shared" si="25"/>
        <v>6.1068702290076327E-2</v>
      </c>
    </row>
    <row r="186" spans="1:15" ht="12.75" customHeight="1" x14ac:dyDescent="0.2">
      <c r="A186" s="1">
        <v>1002</v>
      </c>
      <c r="F186" s="1">
        <v>108</v>
      </c>
      <c r="H186" s="101"/>
      <c r="I186" s="2"/>
      <c r="J186" s="2"/>
      <c r="L186" s="2">
        <f>F186/E185</f>
        <v>0.92307692307692313</v>
      </c>
      <c r="M186" s="26">
        <v>119</v>
      </c>
      <c r="N186" s="27">
        <f t="shared" si="24"/>
        <v>0.96747967479674801</v>
      </c>
      <c r="O186" s="2">
        <f t="shared" si="25"/>
        <v>3.2520325203251987E-2</v>
      </c>
    </row>
    <row r="187" spans="1:15" ht="12.75" customHeight="1" x14ac:dyDescent="0.2">
      <c r="A187" s="1">
        <v>1101</v>
      </c>
      <c r="G187" s="1">
        <v>102</v>
      </c>
      <c r="H187" s="101">
        <v>81</v>
      </c>
      <c r="I187" s="2"/>
      <c r="J187" s="2"/>
      <c r="L187" s="2">
        <f>G187/F186</f>
        <v>0.94444444444444442</v>
      </c>
      <c r="M187" s="26">
        <v>113</v>
      </c>
      <c r="N187" s="27">
        <f t="shared" si="24"/>
        <v>0.94957983193277307</v>
      </c>
      <c r="O187" s="2">
        <f t="shared" si="25"/>
        <v>5.0420168067226934E-2</v>
      </c>
    </row>
    <row r="188" spans="1:15" ht="12.75" customHeight="1" x14ac:dyDescent="0.2">
      <c r="A188" s="24" t="s">
        <v>51</v>
      </c>
      <c r="G188" s="1">
        <v>19</v>
      </c>
      <c r="H188" s="101">
        <v>9</v>
      </c>
      <c r="I188" s="2"/>
      <c r="J188" s="2"/>
      <c r="L188" s="2"/>
      <c r="M188" s="26">
        <v>22</v>
      </c>
      <c r="N188" s="27"/>
      <c r="O188" s="2"/>
    </row>
    <row r="189" spans="1:15" ht="12.75" customHeight="1" x14ac:dyDescent="0.2">
      <c r="A189" s="24" t="s">
        <v>57</v>
      </c>
      <c r="G189" s="1">
        <v>6</v>
      </c>
      <c r="H189" s="101">
        <v>3</v>
      </c>
      <c r="I189" s="2"/>
      <c r="J189" s="2"/>
      <c r="L189" s="2"/>
      <c r="M189" s="26">
        <v>6</v>
      </c>
      <c r="N189" s="27"/>
      <c r="O189" s="2"/>
    </row>
    <row r="190" spans="1:15" ht="12.75" customHeight="1" x14ac:dyDescent="0.2">
      <c r="A190" s="24" t="s">
        <v>59</v>
      </c>
      <c r="G190" s="1">
        <v>1</v>
      </c>
      <c r="H190" s="101">
        <v>7</v>
      </c>
      <c r="I190" s="2"/>
      <c r="J190" s="2"/>
      <c r="L190" s="2"/>
      <c r="M190" s="26">
        <v>1</v>
      </c>
      <c r="N190" s="27"/>
      <c r="O190" s="2"/>
    </row>
    <row r="191" spans="1:15" ht="12.75" customHeight="1" x14ac:dyDescent="0.2">
      <c r="A191" s="24" t="s">
        <v>60</v>
      </c>
      <c r="G191" s="1">
        <v>1</v>
      </c>
      <c r="H191" s="101">
        <v>1</v>
      </c>
      <c r="I191" s="2"/>
      <c r="J191" s="2"/>
      <c r="L191" s="2"/>
      <c r="M191" s="26">
        <v>1</v>
      </c>
      <c r="N191" s="27"/>
      <c r="O191" s="2"/>
    </row>
    <row r="192" spans="1:15" ht="12.75" customHeight="1" x14ac:dyDescent="0.2">
      <c r="H192" s="97">
        <f>SUM(H187:H191)</f>
        <v>101</v>
      </c>
      <c r="I192" s="2">
        <f>H187/B182</f>
        <v>0.4576271186440678</v>
      </c>
      <c r="J192" s="2">
        <f>H192/B182</f>
        <v>0.57062146892655363</v>
      </c>
      <c r="K192" s="2">
        <f>J192-I192</f>
        <v>0.11299435028248583</v>
      </c>
      <c r="L192" s="2"/>
    </row>
    <row r="193" spans="1:17" ht="12.75" customHeight="1" x14ac:dyDescent="0.3">
      <c r="A193" s="3" t="s">
        <v>64</v>
      </c>
      <c r="L193" s="2"/>
      <c r="M193" s="2"/>
    </row>
    <row r="194" spans="1:17" ht="25.5" customHeight="1" x14ac:dyDescent="0.2">
      <c r="B194" s="78" t="s">
        <v>1</v>
      </c>
      <c r="C194" s="78"/>
      <c r="D194" s="78"/>
      <c r="E194" s="78"/>
      <c r="F194" s="78"/>
      <c r="G194" s="78"/>
      <c r="I194" s="4" t="s">
        <v>2</v>
      </c>
      <c r="J194" s="4" t="s">
        <v>3</v>
      </c>
      <c r="K194" s="5" t="s">
        <v>4</v>
      </c>
      <c r="L194" s="4" t="s">
        <v>5</v>
      </c>
      <c r="M194" s="6" t="s">
        <v>6</v>
      </c>
    </row>
    <row r="195" spans="1:17" ht="12.75" customHeight="1" x14ac:dyDescent="0.2">
      <c r="A195" s="9" t="s">
        <v>9</v>
      </c>
      <c r="B195" s="10">
        <v>1</v>
      </c>
      <c r="C195" s="10">
        <v>2</v>
      </c>
      <c r="D195" s="10">
        <v>3</v>
      </c>
      <c r="E195" s="10">
        <v>4</v>
      </c>
      <c r="F195" s="10">
        <v>5</v>
      </c>
      <c r="G195" s="10">
        <v>6</v>
      </c>
      <c r="H195" s="99" t="s">
        <v>10</v>
      </c>
      <c r="I195" s="12"/>
      <c r="J195" s="12"/>
      <c r="K195" s="13"/>
      <c r="L195" s="14"/>
      <c r="M195" s="15"/>
    </row>
    <row r="196" spans="1:17" ht="12.75" customHeight="1" x14ac:dyDescent="0.2">
      <c r="A196" s="24" t="s">
        <v>35</v>
      </c>
      <c r="B196" s="19">
        <v>22</v>
      </c>
      <c r="C196" s="19"/>
      <c r="D196" s="19"/>
      <c r="E196" s="19"/>
      <c r="F196" s="19"/>
      <c r="G196" s="19"/>
      <c r="H196" s="101"/>
      <c r="I196" s="12"/>
      <c r="J196" s="12"/>
      <c r="K196" s="13"/>
      <c r="L196" s="14"/>
      <c r="M196" s="21">
        <f>B196</f>
        <v>22</v>
      </c>
    </row>
    <row r="197" spans="1:17" ht="12.75" customHeight="1" x14ac:dyDescent="0.2">
      <c r="A197" s="24" t="s">
        <v>36</v>
      </c>
      <c r="C197" s="1">
        <v>18</v>
      </c>
      <c r="H197" s="101"/>
      <c r="I197" s="2"/>
      <c r="J197" s="2"/>
      <c r="L197" s="14">
        <f>C197/B196</f>
        <v>0.81818181818181823</v>
      </c>
      <c r="M197" s="26">
        <v>18</v>
      </c>
      <c r="N197" s="27">
        <f t="shared" ref="N197:N201" si="26">M197/M196</f>
        <v>0.81818181818181823</v>
      </c>
      <c r="O197" s="2">
        <f t="shared" ref="O197:O201" si="27">100%-N197</f>
        <v>0.18181818181818177</v>
      </c>
    </row>
    <row r="198" spans="1:17" ht="12.75" customHeight="1" x14ac:dyDescent="0.2">
      <c r="A198" s="1">
        <v>1001</v>
      </c>
      <c r="D198" s="1">
        <v>12</v>
      </c>
      <c r="H198" s="101"/>
      <c r="I198" s="2"/>
      <c r="J198" s="2"/>
      <c r="L198" s="2">
        <f>D198/C197</f>
        <v>0.66666666666666663</v>
      </c>
      <c r="M198" s="26">
        <v>13</v>
      </c>
      <c r="N198" s="27">
        <f t="shared" si="26"/>
        <v>0.72222222222222221</v>
      </c>
      <c r="O198" s="2">
        <f t="shared" si="27"/>
        <v>0.27777777777777779</v>
      </c>
      <c r="Q198" s="32">
        <f>M198/M196</f>
        <v>0.59090909090909094</v>
      </c>
    </row>
    <row r="199" spans="1:17" ht="12.75" customHeight="1" x14ac:dyDescent="0.2">
      <c r="A199" s="1">
        <v>1002</v>
      </c>
      <c r="E199" s="1">
        <v>11</v>
      </c>
      <c r="H199" s="101"/>
      <c r="I199" s="2"/>
      <c r="J199" s="2"/>
      <c r="L199" s="2">
        <f>E199/D198</f>
        <v>0.91666666666666663</v>
      </c>
      <c r="M199" s="26">
        <v>13</v>
      </c>
      <c r="N199" s="27">
        <f t="shared" si="26"/>
        <v>1</v>
      </c>
      <c r="O199" s="2">
        <f t="shared" si="27"/>
        <v>0</v>
      </c>
    </row>
    <row r="200" spans="1:17" ht="12.75" customHeight="1" x14ac:dyDescent="0.2">
      <c r="A200" s="1">
        <v>1101</v>
      </c>
      <c r="F200" s="1">
        <v>9</v>
      </c>
      <c r="H200" s="101"/>
      <c r="I200" s="2"/>
      <c r="J200" s="2"/>
      <c r="L200" s="2">
        <f>F200/E199</f>
        <v>0.81818181818181823</v>
      </c>
      <c r="M200" s="26">
        <v>10</v>
      </c>
      <c r="N200" s="27">
        <f t="shared" si="26"/>
        <v>0.76923076923076927</v>
      </c>
      <c r="O200" s="2">
        <f t="shared" si="27"/>
        <v>0.23076923076923073</v>
      </c>
    </row>
    <row r="201" spans="1:17" ht="12.75" customHeight="1" x14ac:dyDescent="0.2">
      <c r="A201" s="24" t="s">
        <v>51</v>
      </c>
      <c r="G201" s="1">
        <v>5</v>
      </c>
      <c r="H201" s="101">
        <v>3</v>
      </c>
      <c r="I201" s="2"/>
      <c r="J201" s="2"/>
      <c r="L201" s="2">
        <f>G201/F200</f>
        <v>0.55555555555555558</v>
      </c>
      <c r="M201" s="26">
        <v>8</v>
      </c>
      <c r="N201" s="27">
        <f t="shared" si="26"/>
        <v>0.8</v>
      </c>
      <c r="O201" s="2">
        <f t="shared" si="27"/>
        <v>0.19999999999999996</v>
      </c>
    </row>
    <row r="202" spans="1:17" ht="12.75" customHeight="1" x14ac:dyDescent="0.2">
      <c r="A202" s="24" t="s">
        <v>57</v>
      </c>
      <c r="G202" s="1">
        <v>4</v>
      </c>
      <c r="H202" s="101"/>
      <c r="I202" s="2"/>
      <c r="J202" s="2"/>
      <c r="L202" s="2"/>
      <c r="M202" s="26">
        <v>4</v>
      </c>
      <c r="N202" s="27"/>
      <c r="O202" s="2"/>
    </row>
    <row r="203" spans="1:17" ht="12.75" customHeight="1" x14ac:dyDescent="0.2">
      <c r="A203" s="24" t="s">
        <v>59</v>
      </c>
      <c r="G203" s="1">
        <v>2</v>
      </c>
      <c r="H203" s="101"/>
      <c r="I203" s="2"/>
      <c r="J203" s="2"/>
      <c r="L203" s="2"/>
      <c r="M203" s="26">
        <v>2</v>
      </c>
      <c r="N203" s="27"/>
      <c r="O203" s="2"/>
    </row>
    <row r="204" spans="1:17" ht="12.75" customHeight="1" x14ac:dyDescent="0.2">
      <c r="A204" s="24" t="s">
        <v>60</v>
      </c>
      <c r="H204" s="101"/>
      <c r="I204" s="2"/>
      <c r="J204" s="2"/>
      <c r="L204" s="2"/>
      <c r="M204" s="26"/>
      <c r="N204" s="27"/>
      <c r="O204" s="2"/>
    </row>
    <row r="205" spans="1:17" ht="12.75" customHeight="1" x14ac:dyDescent="0.2">
      <c r="H205" s="97">
        <f>SUM(H201)</f>
        <v>3</v>
      </c>
      <c r="I205" s="2">
        <f>H201/B196</f>
        <v>0.13636363636363635</v>
      </c>
      <c r="J205" s="2">
        <f>H205/B196</f>
        <v>0.13636363636363635</v>
      </c>
      <c r="K205" s="2">
        <f>J205-I205</f>
        <v>0</v>
      </c>
      <c r="L205" s="2"/>
    </row>
    <row r="206" spans="1:17" ht="12.75" customHeight="1" x14ac:dyDescent="0.3">
      <c r="A206" s="3" t="s">
        <v>65</v>
      </c>
      <c r="L206" s="2"/>
      <c r="M206" s="2"/>
    </row>
    <row r="207" spans="1:17" ht="25.5" customHeight="1" x14ac:dyDescent="0.2">
      <c r="B207" s="78" t="s">
        <v>1</v>
      </c>
      <c r="C207" s="78"/>
      <c r="D207" s="78"/>
      <c r="E207" s="78"/>
      <c r="F207" s="78"/>
      <c r="G207" s="78"/>
      <c r="I207" s="4" t="s">
        <v>2</v>
      </c>
      <c r="J207" s="4" t="s">
        <v>3</v>
      </c>
      <c r="K207" s="5" t="s">
        <v>4</v>
      </c>
      <c r="L207" s="4" t="s">
        <v>5</v>
      </c>
      <c r="M207" s="6" t="s">
        <v>6</v>
      </c>
    </row>
    <row r="208" spans="1:17" ht="12.75" customHeight="1" x14ac:dyDescent="0.2">
      <c r="A208" s="9" t="s">
        <v>9</v>
      </c>
      <c r="B208" s="10">
        <v>1</v>
      </c>
      <c r="C208" s="10">
        <v>2</v>
      </c>
      <c r="D208" s="10">
        <v>3</v>
      </c>
      <c r="E208" s="10">
        <v>4</v>
      </c>
      <c r="F208" s="10">
        <v>5</v>
      </c>
      <c r="G208" s="10">
        <v>6</v>
      </c>
      <c r="H208" s="99" t="s">
        <v>10</v>
      </c>
      <c r="I208" s="12"/>
      <c r="J208" s="12"/>
      <c r="K208" s="13"/>
      <c r="L208" s="14"/>
      <c r="M208" s="15"/>
    </row>
    <row r="209" spans="1:17" ht="12.75" customHeight="1" x14ac:dyDescent="0.2">
      <c r="A209" s="24" t="s">
        <v>36</v>
      </c>
      <c r="B209" s="19">
        <v>202</v>
      </c>
      <c r="C209" s="19"/>
      <c r="D209" s="19"/>
      <c r="E209" s="19"/>
      <c r="F209" s="19"/>
      <c r="G209" s="19"/>
      <c r="H209" s="101"/>
      <c r="I209" s="12"/>
      <c r="J209" s="12"/>
      <c r="K209" s="13"/>
      <c r="L209" s="14"/>
      <c r="M209" s="21">
        <f>B209</f>
        <v>202</v>
      </c>
    </row>
    <row r="210" spans="1:17" ht="12.75" customHeight="1" x14ac:dyDescent="0.2">
      <c r="A210" s="1">
        <v>1001</v>
      </c>
      <c r="C210" s="1">
        <v>153</v>
      </c>
      <c r="H210" s="101"/>
      <c r="I210" s="2"/>
      <c r="J210" s="2"/>
      <c r="L210" s="14">
        <f>C210/B209</f>
        <v>0.75742574257425743</v>
      </c>
      <c r="M210" s="21">
        <v>153</v>
      </c>
      <c r="N210" s="27">
        <f t="shared" ref="N210:N214" si="28">M210/M209</f>
        <v>0.75742574257425743</v>
      </c>
      <c r="O210" s="2">
        <f t="shared" ref="O210:O214" si="29">100%-N210</f>
        <v>0.24257425742574257</v>
      </c>
    </row>
    <row r="211" spans="1:17" ht="12.75" customHeight="1" x14ac:dyDescent="0.2">
      <c r="A211" s="1">
        <v>1002</v>
      </c>
      <c r="D211" s="1">
        <v>136</v>
      </c>
      <c r="H211" s="101"/>
      <c r="I211" s="2"/>
      <c r="J211" s="2"/>
      <c r="L211" s="2">
        <f>D211/C210</f>
        <v>0.88888888888888884</v>
      </c>
      <c r="M211" s="21">
        <v>138</v>
      </c>
      <c r="N211" s="27">
        <f t="shared" si="28"/>
        <v>0.90196078431372551</v>
      </c>
      <c r="O211" s="2">
        <f t="shared" si="29"/>
        <v>9.8039215686274495E-2</v>
      </c>
      <c r="Q211" s="32">
        <f>M211/M209</f>
        <v>0.68316831683168322</v>
      </c>
    </row>
    <row r="212" spans="1:17" ht="12.75" customHeight="1" x14ac:dyDescent="0.2">
      <c r="A212" s="1">
        <v>1101</v>
      </c>
      <c r="E212" s="1">
        <v>128</v>
      </c>
      <c r="H212" s="101"/>
      <c r="I212" s="2"/>
      <c r="J212" s="2"/>
      <c r="L212" s="2">
        <f>E212/D211</f>
        <v>0.94117647058823528</v>
      </c>
      <c r="M212" s="21">
        <v>131</v>
      </c>
      <c r="N212" s="27">
        <f t="shared" si="28"/>
        <v>0.94927536231884058</v>
      </c>
      <c r="O212" s="2">
        <f t="shared" si="29"/>
        <v>5.0724637681159424E-2</v>
      </c>
    </row>
    <row r="213" spans="1:17" ht="12.75" customHeight="1" x14ac:dyDescent="0.2">
      <c r="A213" s="24" t="s">
        <v>51</v>
      </c>
      <c r="F213" s="1">
        <v>119</v>
      </c>
      <c r="H213" s="101"/>
      <c r="I213" s="2"/>
      <c r="J213" s="2"/>
      <c r="L213" s="2">
        <f>F213/E212</f>
        <v>0.9296875</v>
      </c>
      <c r="M213" s="21">
        <v>126</v>
      </c>
      <c r="N213" s="27">
        <f t="shared" si="28"/>
        <v>0.96183206106870234</v>
      </c>
      <c r="O213" s="2">
        <f t="shared" si="29"/>
        <v>3.8167938931297662E-2</v>
      </c>
    </row>
    <row r="214" spans="1:17" ht="12.75" customHeight="1" x14ac:dyDescent="0.2">
      <c r="A214" s="24" t="s">
        <v>57</v>
      </c>
      <c r="G214" s="1">
        <v>114</v>
      </c>
      <c r="H214" s="101">
        <v>97</v>
      </c>
      <c r="I214" s="2"/>
      <c r="J214" s="2"/>
      <c r="L214" s="2">
        <f>G214/F213</f>
        <v>0.95798319327731096</v>
      </c>
      <c r="M214" s="21">
        <v>118</v>
      </c>
      <c r="N214" s="27">
        <f t="shared" si="28"/>
        <v>0.93650793650793651</v>
      </c>
      <c r="O214" s="2">
        <f t="shared" si="29"/>
        <v>6.3492063492063489E-2</v>
      </c>
    </row>
    <row r="215" spans="1:17" ht="12.75" customHeight="1" x14ac:dyDescent="0.2">
      <c r="A215" s="24" t="s">
        <v>59</v>
      </c>
      <c r="G215" s="1">
        <v>13</v>
      </c>
      <c r="H215" s="101">
        <v>6</v>
      </c>
      <c r="I215" s="2"/>
      <c r="J215" s="2"/>
      <c r="L215" s="2"/>
      <c r="M215" s="21">
        <v>16</v>
      </c>
      <c r="N215" s="27"/>
      <c r="O215" s="2"/>
    </row>
    <row r="216" spans="1:17" ht="12.75" customHeight="1" x14ac:dyDescent="0.2">
      <c r="A216" s="24" t="s">
        <v>60</v>
      </c>
      <c r="G216" s="1">
        <v>7</v>
      </c>
      <c r="H216" s="101">
        <v>3</v>
      </c>
      <c r="I216" s="2"/>
      <c r="J216" s="2"/>
      <c r="L216" s="2"/>
      <c r="M216" s="21">
        <v>7</v>
      </c>
      <c r="N216" s="27"/>
      <c r="O216" s="2"/>
    </row>
    <row r="217" spans="1:17" ht="12.75" customHeight="1" x14ac:dyDescent="0.2">
      <c r="A217" s="24" t="s">
        <v>61</v>
      </c>
      <c r="G217" s="1">
        <v>3</v>
      </c>
      <c r="H217" s="101">
        <v>3</v>
      </c>
      <c r="I217" s="2"/>
      <c r="J217" s="2"/>
      <c r="L217" s="2"/>
      <c r="M217" s="21">
        <v>3</v>
      </c>
      <c r="N217" s="27"/>
      <c r="O217" s="2"/>
    </row>
    <row r="218" spans="1:17" ht="12.75" customHeight="1" x14ac:dyDescent="0.2">
      <c r="H218" s="97">
        <f>SUM(H214:H217)</f>
        <v>109</v>
      </c>
      <c r="I218" s="2">
        <f>H214/B209</f>
        <v>0.48019801980198018</v>
      </c>
      <c r="J218" s="2">
        <f>H218/B209</f>
        <v>0.53960396039603964</v>
      </c>
      <c r="K218" s="2">
        <f>J218-I218</f>
        <v>5.9405940594059459E-2</v>
      </c>
      <c r="L218" s="2"/>
    </row>
    <row r="219" spans="1:17" ht="12.75" customHeight="1" x14ac:dyDescent="0.2">
      <c r="I219" s="2"/>
      <c r="J219" s="2"/>
      <c r="K219" s="2"/>
      <c r="L219" s="2"/>
    </row>
    <row r="220" spans="1:17" ht="12.75" customHeight="1" x14ac:dyDescent="0.2">
      <c r="I220" s="2"/>
      <c r="J220" s="2"/>
      <c r="K220" s="2"/>
      <c r="L220" s="2"/>
    </row>
    <row r="221" spans="1:17" ht="12.75" customHeight="1" x14ac:dyDescent="0.2">
      <c r="I221" s="2"/>
      <c r="J221" s="2"/>
      <c r="K221" s="2"/>
      <c r="L221" s="2"/>
    </row>
    <row r="222" spans="1:17" ht="26.25" x14ac:dyDescent="0.4">
      <c r="A222" s="29"/>
      <c r="B222" s="161" t="s">
        <v>68</v>
      </c>
      <c r="C222" s="162"/>
      <c r="D222" s="162"/>
      <c r="E222" s="162"/>
      <c r="F222" s="162"/>
      <c r="G222" s="162"/>
      <c r="H222" s="79">
        <v>1001</v>
      </c>
      <c r="I222" s="80"/>
      <c r="J222" s="80"/>
      <c r="K222" s="80"/>
      <c r="L222" s="80"/>
      <c r="M222" s="80"/>
      <c r="N222" s="1"/>
      <c r="O222" s="1"/>
      <c r="P222" s="1"/>
    </row>
    <row r="223" spans="1:17" ht="20.25" x14ac:dyDescent="0.2">
      <c r="A223" s="163" t="s">
        <v>9</v>
      </c>
      <c r="B223" s="164" t="s">
        <v>69</v>
      </c>
      <c r="C223" s="165"/>
      <c r="D223" s="165"/>
      <c r="E223" s="165"/>
      <c r="F223" s="165"/>
      <c r="G223" s="165"/>
      <c r="H223" s="167" t="s">
        <v>10</v>
      </c>
      <c r="I223" s="159" t="s">
        <v>2</v>
      </c>
      <c r="J223" s="159" t="s">
        <v>3</v>
      </c>
      <c r="K223" s="169" t="s">
        <v>4</v>
      </c>
      <c r="L223" s="159" t="s">
        <v>5</v>
      </c>
      <c r="M223" s="157" t="s">
        <v>6</v>
      </c>
      <c r="N223" s="157" t="s">
        <v>7</v>
      </c>
      <c r="O223" s="159" t="s">
        <v>8</v>
      </c>
      <c r="P223" s="1"/>
    </row>
    <row r="224" spans="1:17" ht="15.75" x14ac:dyDescent="0.25">
      <c r="A224" s="158"/>
      <c r="B224" s="39" t="s">
        <v>70</v>
      </c>
      <c r="C224" s="39" t="s">
        <v>71</v>
      </c>
      <c r="D224" s="39" t="s">
        <v>72</v>
      </c>
      <c r="E224" s="39" t="s">
        <v>73</v>
      </c>
      <c r="F224" s="39" t="s">
        <v>74</v>
      </c>
      <c r="G224" s="39" t="s">
        <v>75</v>
      </c>
      <c r="H224" s="168"/>
      <c r="I224" s="158"/>
      <c r="J224" s="158"/>
      <c r="K224" s="158"/>
      <c r="L224" s="158"/>
      <c r="M224" s="158"/>
      <c r="N224" s="158"/>
      <c r="O224" s="158"/>
      <c r="P224" s="1"/>
    </row>
    <row r="225" spans="1:16" ht="15.75" customHeight="1" x14ac:dyDescent="0.25">
      <c r="A225" s="39">
        <v>1001</v>
      </c>
      <c r="B225" s="40">
        <v>38</v>
      </c>
      <c r="C225" s="40"/>
      <c r="D225" s="40"/>
      <c r="E225" s="40"/>
      <c r="F225" s="40"/>
      <c r="G225" s="40"/>
      <c r="H225" s="62"/>
      <c r="I225" s="106"/>
      <c r="J225" s="107"/>
      <c r="K225" s="108"/>
      <c r="L225" s="115"/>
      <c r="M225" s="41">
        <f>B225</f>
        <v>38</v>
      </c>
      <c r="N225" s="116"/>
      <c r="O225" s="115"/>
      <c r="P225" s="1"/>
    </row>
    <row r="226" spans="1:16" ht="15.75" customHeight="1" x14ac:dyDescent="0.25">
      <c r="A226" s="39">
        <v>1002</v>
      </c>
      <c r="B226" s="40"/>
      <c r="C226" s="40">
        <v>22</v>
      </c>
      <c r="D226" s="40"/>
      <c r="E226" s="40"/>
      <c r="F226" s="40"/>
      <c r="G226" s="40"/>
      <c r="H226" s="62"/>
      <c r="I226" s="109"/>
      <c r="J226" s="46"/>
      <c r="K226" s="110"/>
      <c r="L226" s="45">
        <f>IF(C226=0,"",C226/B225)</f>
        <v>0.57894736842105265</v>
      </c>
      <c r="M226" s="43">
        <v>22</v>
      </c>
      <c r="N226" s="45">
        <f t="shared" ref="N226:N230" si="30">IF(M226=0,"",M226/M225)</f>
        <v>0.57894736842105265</v>
      </c>
      <c r="O226" s="45">
        <f t="shared" ref="O226:O230" si="31">IF(M226=0,"",100%-N226)</f>
        <v>0.42105263157894735</v>
      </c>
      <c r="P226" s="1"/>
    </row>
    <row r="227" spans="1:16" ht="15.75" customHeight="1" x14ac:dyDescent="0.25">
      <c r="A227" s="39">
        <v>1101</v>
      </c>
      <c r="B227" s="40"/>
      <c r="C227" s="40"/>
      <c r="D227" s="40">
        <v>17</v>
      </c>
      <c r="E227" s="40"/>
      <c r="F227" s="40"/>
      <c r="G227" s="40"/>
      <c r="H227" s="62"/>
      <c r="I227" s="109"/>
      <c r="J227" s="46"/>
      <c r="K227" s="110"/>
      <c r="L227" s="117">
        <f>IF(D227=0,"",D227/C226)</f>
        <v>0.77272727272727271</v>
      </c>
      <c r="M227" s="43">
        <v>17</v>
      </c>
      <c r="N227" s="117">
        <f t="shared" si="30"/>
        <v>0.77272727272727271</v>
      </c>
      <c r="O227" s="117">
        <f t="shared" si="31"/>
        <v>0.22727272727272729</v>
      </c>
      <c r="P227" s="8">
        <f>M227/M225</f>
        <v>0.44736842105263158</v>
      </c>
    </row>
    <row r="228" spans="1:16" ht="15.75" customHeight="1" x14ac:dyDescent="0.25">
      <c r="A228" s="39">
        <v>1102</v>
      </c>
      <c r="B228" s="40"/>
      <c r="C228" s="40"/>
      <c r="D228" s="40"/>
      <c r="E228" s="40">
        <v>13</v>
      </c>
      <c r="F228" s="40"/>
      <c r="G228" s="40"/>
      <c r="H228" s="62"/>
      <c r="I228" s="109"/>
      <c r="J228" s="46"/>
      <c r="K228" s="110"/>
      <c r="L228" s="117">
        <f>IF(E228=0,"",E228/D227)</f>
        <v>0.76470588235294112</v>
      </c>
      <c r="M228" s="43">
        <v>16</v>
      </c>
      <c r="N228" s="117">
        <f t="shared" si="30"/>
        <v>0.94117647058823528</v>
      </c>
      <c r="O228" s="117">
        <f t="shared" si="31"/>
        <v>5.8823529411764719E-2</v>
      </c>
      <c r="P228" s="1"/>
    </row>
    <row r="229" spans="1:16" ht="15.75" customHeight="1" x14ac:dyDescent="0.25">
      <c r="A229" s="39">
        <v>1201</v>
      </c>
      <c r="B229" s="40"/>
      <c r="C229" s="40"/>
      <c r="D229" s="40"/>
      <c r="E229" s="40"/>
      <c r="F229" s="40">
        <v>6</v>
      </c>
      <c r="G229" s="40"/>
      <c r="H229" s="62"/>
      <c r="I229" s="109"/>
      <c r="J229" s="46"/>
      <c r="K229" s="110"/>
      <c r="L229" s="117">
        <f>IF(F229=0,"",F229/E228)</f>
        <v>0.46153846153846156</v>
      </c>
      <c r="M229" s="43">
        <v>9</v>
      </c>
      <c r="N229" s="117">
        <f t="shared" si="30"/>
        <v>0.5625</v>
      </c>
      <c r="O229" s="117">
        <f t="shared" si="31"/>
        <v>0.4375</v>
      </c>
      <c r="P229" s="1"/>
    </row>
    <row r="230" spans="1:16" ht="15.75" customHeight="1" x14ac:dyDescent="0.25">
      <c r="A230" s="39">
        <v>1202</v>
      </c>
      <c r="B230" s="40"/>
      <c r="C230" s="40"/>
      <c r="D230" s="40"/>
      <c r="E230" s="40"/>
      <c r="F230" s="40"/>
      <c r="G230" s="40">
        <v>6</v>
      </c>
      <c r="H230" s="62">
        <v>5</v>
      </c>
      <c r="I230" s="109"/>
      <c r="J230" s="46"/>
      <c r="K230" s="110"/>
      <c r="L230" s="117">
        <f>IF(G230=0,"",G230/F229)</f>
        <v>1</v>
      </c>
      <c r="M230" s="143">
        <v>6</v>
      </c>
      <c r="N230" s="117">
        <f t="shared" si="30"/>
        <v>0.66666666666666663</v>
      </c>
      <c r="O230" s="117">
        <f t="shared" si="31"/>
        <v>0.33333333333333337</v>
      </c>
      <c r="P230" s="1"/>
    </row>
    <row r="231" spans="1:16" ht="15.75" customHeight="1" x14ac:dyDescent="0.25">
      <c r="A231" s="39">
        <v>1301</v>
      </c>
      <c r="B231" s="40"/>
      <c r="C231" s="40"/>
      <c r="D231" s="40"/>
      <c r="E231" s="40"/>
      <c r="F231" s="40"/>
      <c r="G231" s="40">
        <v>1</v>
      </c>
      <c r="H231" s="62">
        <v>1</v>
      </c>
      <c r="I231" s="109"/>
      <c r="J231" s="46"/>
      <c r="K231" s="111"/>
      <c r="L231" s="46"/>
      <c r="M231" s="143">
        <v>2</v>
      </c>
      <c r="N231" s="46"/>
      <c r="O231" s="119"/>
      <c r="P231" s="1"/>
    </row>
    <row r="232" spans="1:16" ht="15.75" customHeight="1" x14ac:dyDescent="0.25">
      <c r="A232" s="39">
        <v>1302</v>
      </c>
      <c r="B232" s="40"/>
      <c r="C232" s="40"/>
      <c r="D232" s="40"/>
      <c r="E232" s="40"/>
      <c r="F232" s="40"/>
      <c r="G232" s="40"/>
      <c r="H232" s="62"/>
      <c r="I232" s="109"/>
      <c r="J232" s="46"/>
      <c r="K232" s="111"/>
      <c r="L232" s="46"/>
      <c r="M232" s="143"/>
      <c r="N232" s="46"/>
      <c r="O232" s="119"/>
      <c r="P232" s="1"/>
    </row>
    <row r="233" spans="1:16" ht="15.75" customHeight="1" x14ac:dyDescent="0.25">
      <c r="A233" s="82" t="s">
        <v>62</v>
      </c>
      <c r="B233" s="40"/>
      <c r="C233" s="40"/>
      <c r="D233" s="40"/>
      <c r="E233" s="40"/>
      <c r="F233" s="40"/>
      <c r="G233" s="40"/>
      <c r="H233" s="62"/>
      <c r="I233" s="109"/>
      <c r="J233" s="46"/>
      <c r="K233" s="111"/>
      <c r="L233" s="46"/>
      <c r="M233" s="143"/>
      <c r="N233" s="46"/>
      <c r="O233" s="119"/>
      <c r="P233" s="1"/>
    </row>
    <row r="234" spans="1:16" ht="15.75" customHeight="1" x14ac:dyDescent="0.25">
      <c r="A234" s="82" t="s">
        <v>66</v>
      </c>
      <c r="B234" s="105"/>
      <c r="C234" s="105"/>
      <c r="D234" s="105"/>
      <c r="E234" s="105"/>
      <c r="F234" s="105"/>
      <c r="G234" s="105"/>
      <c r="H234" s="62"/>
      <c r="I234" s="112"/>
      <c r="J234" s="113"/>
      <c r="K234" s="114"/>
      <c r="L234" s="113"/>
      <c r="M234" s="143"/>
      <c r="N234" s="113"/>
      <c r="O234" s="42"/>
      <c r="P234" s="1"/>
    </row>
    <row r="235" spans="1:16" ht="18" customHeight="1" x14ac:dyDescent="0.25">
      <c r="A235" s="24"/>
      <c r="B235" s="160" t="s">
        <v>79</v>
      </c>
      <c r="C235" s="160"/>
      <c r="D235" s="160"/>
      <c r="E235" s="160"/>
      <c r="F235" s="160"/>
      <c r="G235" s="160"/>
      <c r="H235" s="104">
        <f>SUM(H225:H234)</f>
        <v>6</v>
      </c>
      <c r="I235" s="84">
        <f>IF(H230=0,"",H230/B225)</f>
        <v>0.13157894736842105</v>
      </c>
      <c r="J235" s="84">
        <f>IF(H235=0,"",H235/B225)</f>
        <v>0.15789473684210525</v>
      </c>
      <c r="K235" s="84">
        <f>IF(H230=0,"",J235-I235)</f>
        <v>2.6315789473684209E-2</v>
      </c>
      <c r="L235" s="2"/>
      <c r="M235" s="1"/>
      <c r="N235" s="27"/>
      <c r="O235" s="2"/>
      <c r="P235" s="1"/>
    </row>
    <row r="236" spans="1:16" ht="12.75" customHeight="1" x14ac:dyDescent="0.2">
      <c r="I236" s="2"/>
      <c r="J236" s="2"/>
      <c r="K236" s="2"/>
      <c r="L236" s="2"/>
    </row>
    <row r="237" spans="1:16" ht="12.75" customHeight="1" x14ac:dyDescent="0.2">
      <c r="I237" s="2"/>
      <c r="J237" s="2"/>
      <c r="K237" s="2"/>
      <c r="L237" s="2"/>
    </row>
    <row r="238" spans="1:16" ht="26.25" customHeight="1" x14ac:dyDescent="0.4">
      <c r="A238" s="29"/>
      <c r="B238" s="161" t="s">
        <v>68</v>
      </c>
      <c r="C238" s="162"/>
      <c r="D238" s="162"/>
      <c r="E238" s="162"/>
      <c r="F238" s="162"/>
      <c r="G238" s="162"/>
      <c r="H238" s="79">
        <v>1002</v>
      </c>
      <c r="I238" s="80"/>
      <c r="J238" s="80"/>
      <c r="K238" s="80"/>
      <c r="L238" s="80"/>
      <c r="M238" s="80"/>
      <c r="N238" s="1"/>
      <c r="O238" s="1"/>
      <c r="P238" s="1"/>
    </row>
    <row r="239" spans="1:16" ht="20.25" customHeight="1" x14ac:dyDescent="0.2">
      <c r="A239" s="163" t="s">
        <v>9</v>
      </c>
      <c r="B239" s="164" t="s">
        <v>69</v>
      </c>
      <c r="C239" s="165"/>
      <c r="D239" s="165"/>
      <c r="E239" s="165"/>
      <c r="F239" s="165"/>
      <c r="G239" s="165"/>
      <c r="H239" s="167" t="s">
        <v>10</v>
      </c>
      <c r="I239" s="159" t="s">
        <v>2</v>
      </c>
      <c r="J239" s="159" t="s">
        <v>3</v>
      </c>
      <c r="K239" s="169" t="s">
        <v>4</v>
      </c>
      <c r="L239" s="159" t="s">
        <v>5</v>
      </c>
      <c r="M239" s="157" t="s">
        <v>6</v>
      </c>
      <c r="N239" s="157" t="s">
        <v>7</v>
      </c>
      <c r="O239" s="159" t="s">
        <v>8</v>
      </c>
      <c r="P239" s="1"/>
    </row>
    <row r="240" spans="1:16" ht="15.75" customHeight="1" x14ac:dyDescent="0.25">
      <c r="A240" s="158"/>
      <c r="B240" s="39" t="s">
        <v>70</v>
      </c>
      <c r="C240" s="39" t="s">
        <v>71</v>
      </c>
      <c r="D240" s="39" t="s">
        <v>72</v>
      </c>
      <c r="E240" s="39" t="s">
        <v>73</v>
      </c>
      <c r="F240" s="39" t="s">
        <v>74</v>
      </c>
      <c r="G240" s="39" t="s">
        <v>75</v>
      </c>
      <c r="H240" s="168"/>
      <c r="I240" s="158"/>
      <c r="J240" s="158"/>
      <c r="K240" s="158"/>
      <c r="L240" s="158"/>
      <c r="M240" s="158"/>
      <c r="N240" s="158"/>
      <c r="O240" s="158"/>
      <c r="P240" s="1"/>
    </row>
    <row r="241" spans="1:17" ht="15.75" customHeight="1" x14ac:dyDescent="0.25">
      <c r="A241" s="39">
        <v>1002</v>
      </c>
      <c r="B241" s="40">
        <v>204</v>
      </c>
      <c r="C241" s="40"/>
      <c r="D241" s="40"/>
      <c r="E241" s="40"/>
      <c r="F241" s="40"/>
      <c r="G241" s="40"/>
      <c r="H241" s="62"/>
      <c r="I241" s="106"/>
      <c r="J241" s="107"/>
      <c r="K241" s="108"/>
      <c r="L241" s="115"/>
      <c r="M241" s="41">
        <f>B241</f>
        <v>204</v>
      </c>
      <c r="N241" s="116"/>
      <c r="O241" s="115"/>
      <c r="P241" s="1"/>
    </row>
    <row r="242" spans="1:17" ht="15.75" customHeight="1" x14ac:dyDescent="0.25">
      <c r="A242" s="39">
        <v>1101</v>
      </c>
      <c r="B242" s="40"/>
      <c r="C242" s="40">
        <v>144</v>
      </c>
      <c r="D242" s="40"/>
      <c r="E242" s="40"/>
      <c r="F242" s="40"/>
      <c r="G242" s="40"/>
      <c r="H242" s="62"/>
      <c r="I242" s="109"/>
      <c r="J242" s="46"/>
      <c r="K242" s="110"/>
      <c r="L242" s="45">
        <f>IF(C242=0,"",C242/B241)</f>
        <v>0.70588235294117652</v>
      </c>
      <c r="M242" s="43">
        <v>144</v>
      </c>
      <c r="N242" s="45">
        <f t="shared" ref="N242:N246" si="32">IF(M242=0,"",M242/M241)</f>
        <v>0.70588235294117652</v>
      </c>
      <c r="O242" s="45">
        <f t="shared" ref="O242:O246" si="33">IF(M242=0,"",100%-N242)</f>
        <v>0.29411764705882348</v>
      </c>
      <c r="P242" s="1"/>
    </row>
    <row r="243" spans="1:17" ht="15.75" customHeight="1" x14ac:dyDescent="0.25">
      <c r="A243" s="39">
        <v>1102</v>
      </c>
      <c r="B243" s="40"/>
      <c r="C243" s="40"/>
      <c r="D243" s="40">
        <v>128</v>
      </c>
      <c r="E243" s="40"/>
      <c r="F243" s="40"/>
      <c r="G243" s="40"/>
      <c r="H243" s="62"/>
      <c r="I243" s="109"/>
      <c r="J243" s="46"/>
      <c r="K243" s="110"/>
      <c r="L243" s="117">
        <f>IF(D243=0,"",D243/C242)</f>
        <v>0.88888888888888884</v>
      </c>
      <c r="M243" s="43">
        <v>133</v>
      </c>
      <c r="N243" s="117">
        <f t="shared" si="32"/>
        <v>0.92361111111111116</v>
      </c>
      <c r="O243" s="117">
        <f t="shared" si="33"/>
        <v>7.638888888888884E-2</v>
      </c>
      <c r="P243" s="8">
        <f>M243/M241</f>
        <v>0.65196078431372551</v>
      </c>
      <c r="Q243" s="32">
        <f>1-P243</f>
        <v>0.34803921568627449</v>
      </c>
    </row>
    <row r="244" spans="1:17" ht="15.75" customHeight="1" x14ac:dyDescent="0.25">
      <c r="A244" s="39">
        <v>1201</v>
      </c>
      <c r="B244" s="40"/>
      <c r="C244" s="40"/>
      <c r="D244" s="40"/>
      <c r="E244" s="40">
        <v>120</v>
      </c>
      <c r="F244" s="40"/>
      <c r="G244" s="40"/>
      <c r="H244" s="62"/>
      <c r="I244" s="109"/>
      <c r="J244" s="46"/>
      <c r="K244" s="110"/>
      <c r="L244" s="117">
        <f>IF(E244=0,"",E244/D243)</f>
        <v>0.9375</v>
      </c>
      <c r="M244" s="43">
        <v>126</v>
      </c>
      <c r="N244" s="117">
        <f t="shared" si="32"/>
        <v>0.94736842105263153</v>
      </c>
      <c r="O244" s="117">
        <f t="shared" si="33"/>
        <v>5.2631578947368474E-2</v>
      </c>
      <c r="P244" s="1"/>
    </row>
    <row r="245" spans="1:17" ht="15.75" customHeight="1" x14ac:dyDescent="0.25">
      <c r="A245" s="39">
        <v>1202</v>
      </c>
      <c r="B245" s="40"/>
      <c r="C245" s="40"/>
      <c r="D245" s="40"/>
      <c r="E245" s="40"/>
      <c r="F245" s="40">
        <v>107</v>
      </c>
      <c r="G245" s="40"/>
      <c r="H245" s="62"/>
      <c r="I245" s="109"/>
      <c r="J245" s="46"/>
      <c r="K245" s="110"/>
      <c r="L245" s="117">
        <f>IF(F245=0,"",F245/E244)</f>
        <v>0.89166666666666672</v>
      </c>
      <c r="M245" s="43">
        <v>117</v>
      </c>
      <c r="N245" s="117">
        <f t="shared" si="32"/>
        <v>0.9285714285714286</v>
      </c>
      <c r="O245" s="117">
        <f t="shared" si="33"/>
        <v>7.1428571428571397E-2</v>
      </c>
      <c r="P245" s="1"/>
    </row>
    <row r="246" spans="1:17" ht="15.75" customHeight="1" x14ac:dyDescent="0.25">
      <c r="A246" s="39">
        <v>1301</v>
      </c>
      <c r="B246" s="40"/>
      <c r="C246" s="40"/>
      <c r="D246" s="40"/>
      <c r="E246" s="40"/>
      <c r="F246" s="40"/>
      <c r="G246" s="40">
        <v>94</v>
      </c>
      <c r="H246" s="62">
        <v>70</v>
      </c>
      <c r="I246" s="109"/>
      <c r="J246" s="46"/>
      <c r="K246" s="110"/>
      <c r="L246" s="117">
        <f>IF(G246=0,"",G246/F245)</f>
        <v>0.87850467289719625</v>
      </c>
      <c r="M246" s="143">
        <v>104</v>
      </c>
      <c r="N246" s="117">
        <f t="shared" si="32"/>
        <v>0.88888888888888884</v>
      </c>
      <c r="O246" s="117">
        <f t="shared" si="33"/>
        <v>0.11111111111111116</v>
      </c>
      <c r="P246" s="1"/>
    </row>
    <row r="247" spans="1:17" ht="15.75" customHeight="1" x14ac:dyDescent="0.25">
      <c r="A247" s="39">
        <v>1302</v>
      </c>
      <c r="B247" s="40"/>
      <c r="C247" s="40"/>
      <c r="D247" s="40"/>
      <c r="E247" s="40"/>
      <c r="F247" s="40"/>
      <c r="G247" s="40">
        <v>26</v>
      </c>
      <c r="H247" s="62">
        <v>15</v>
      </c>
      <c r="I247" s="109"/>
      <c r="J247" s="46"/>
      <c r="K247" s="111"/>
      <c r="L247" s="46"/>
      <c r="M247" s="143">
        <v>28</v>
      </c>
      <c r="N247" s="46"/>
      <c r="O247" s="119"/>
      <c r="P247" s="1"/>
    </row>
    <row r="248" spans="1:17" ht="15.75" customHeight="1" x14ac:dyDescent="0.25">
      <c r="A248" s="82" t="s">
        <v>62</v>
      </c>
      <c r="B248" s="40"/>
      <c r="C248" s="40"/>
      <c r="D248" s="40"/>
      <c r="E248" s="40"/>
      <c r="F248" s="40"/>
      <c r="G248" s="40">
        <v>7</v>
      </c>
      <c r="H248" s="62">
        <v>2</v>
      </c>
      <c r="I248" s="109"/>
      <c r="J248" s="46"/>
      <c r="K248" s="111"/>
      <c r="L248" s="46"/>
      <c r="M248" s="143">
        <v>7</v>
      </c>
      <c r="N248" s="46"/>
      <c r="O248" s="119"/>
      <c r="P248" s="1"/>
    </row>
    <row r="249" spans="1:17" ht="15.75" customHeight="1" x14ac:dyDescent="0.25">
      <c r="A249" s="82" t="s">
        <v>66</v>
      </c>
      <c r="B249" s="40"/>
      <c r="C249" s="40"/>
      <c r="D249" s="40"/>
      <c r="E249" s="40"/>
      <c r="F249" s="40"/>
      <c r="G249" s="40">
        <v>4</v>
      </c>
      <c r="H249" s="62">
        <v>1</v>
      </c>
      <c r="I249" s="109"/>
      <c r="J249" s="46"/>
      <c r="K249" s="111"/>
      <c r="L249" s="46"/>
      <c r="M249" s="143">
        <v>4</v>
      </c>
      <c r="N249" s="46"/>
      <c r="O249" s="119"/>
      <c r="P249" s="1"/>
    </row>
    <row r="250" spans="1:17" ht="15.75" customHeight="1" x14ac:dyDescent="0.25">
      <c r="A250" s="82" t="s">
        <v>67</v>
      </c>
      <c r="B250" s="40"/>
      <c r="C250" s="40"/>
      <c r="D250" s="40"/>
      <c r="E250" s="40"/>
      <c r="F250" s="40"/>
      <c r="G250" s="40"/>
      <c r="H250" s="62"/>
      <c r="I250" s="112"/>
      <c r="J250" s="113"/>
      <c r="K250" s="114"/>
      <c r="L250" s="113"/>
      <c r="M250" s="143"/>
      <c r="N250" s="113"/>
      <c r="O250" s="42"/>
      <c r="P250" s="1"/>
    </row>
    <row r="251" spans="1:17" ht="18" customHeight="1" x14ac:dyDescent="0.25">
      <c r="A251" s="24"/>
      <c r="B251" s="160" t="s">
        <v>79</v>
      </c>
      <c r="C251" s="160"/>
      <c r="D251" s="160"/>
      <c r="E251" s="160"/>
      <c r="F251" s="160"/>
      <c r="G251" s="160"/>
      <c r="H251" s="59">
        <f>SUM(H241:H250)</f>
        <v>88</v>
      </c>
      <c r="I251" s="84">
        <f>IF(H246=0,"",H246/B241)</f>
        <v>0.34313725490196079</v>
      </c>
      <c r="J251" s="84">
        <f>IF(H251=0,"",H251/B241)</f>
        <v>0.43137254901960786</v>
      </c>
      <c r="K251" s="84">
        <f>IF(H246=0,"",J251-I251)</f>
        <v>8.8235294117647078E-2</v>
      </c>
      <c r="L251" s="2"/>
      <c r="M251" s="1"/>
      <c r="N251" s="27"/>
      <c r="O251" s="2"/>
      <c r="P251" s="1"/>
    </row>
    <row r="252" spans="1:17" ht="12.75" customHeight="1" x14ac:dyDescent="0.2">
      <c r="I252" s="2"/>
      <c r="J252" s="2"/>
      <c r="K252" s="2"/>
      <c r="L252" s="2"/>
    </row>
    <row r="253" spans="1:17" ht="12.75" customHeight="1" x14ac:dyDescent="0.2">
      <c r="I253" s="2"/>
      <c r="J253" s="2"/>
      <c r="K253" s="2"/>
      <c r="L253" s="2"/>
    </row>
    <row r="254" spans="1:17" ht="26.25" x14ac:dyDescent="0.4">
      <c r="A254" s="29"/>
      <c r="B254" s="161" t="s">
        <v>68</v>
      </c>
      <c r="C254" s="162"/>
      <c r="D254" s="162"/>
      <c r="E254" s="162"/>
      <c r="F254" s="162"/>
      <c r="G254" s="162"/>
      <c r="H254" s="79">
        <v>1101</v>
      </c>
      <c r="I254" s="80"/>
      <c r="J254" s="80"/>
      <c r="K254" s="80"/>
      <c r="L254" s="80"/>
      <c r="M254" s="80"/>
      <c r="N254" s="1"/>
      <c r="O254" s="1"/>
      <c r="P254" s="1"/>
    </row>
    <row r="255" spans="1:17" ht="20.25" x14ac:dyDescent="0.2">
      <c r="A255" s="163" t="s">
        <v>9</v>
      </c>
      <c r="B255" s="164" t="s">
        <v>69</v>
      </c>
      <c r="C255" s="165"/>
      <c r="D255" s="165"/>
      <c r="E255" s="165"/>
      <c r="F255" s="165"/>
      <c r="G255" s="165"/>
      <c r="H255" s="167" t="s">
        <v>10</v>
      </c>
      <c r="I255" s="159" t="s">
        <v>2</v>
      </c>
      <c r="J255" s="159" t="s">
        <v>3</v>
      </c>
      <c r="K255" s="169" t="s">
        <v>4</v>
      </c>
      <c r="L255" s="159" t="s">
        <v>5</v>
      </c>
      <c r="M255" s="157" t="s">
        <v>6</v>
      </c>
      <c r="N255" s="157" t="s">
        <v>7</v>
      </c>
      <c r="O255" s="159" t="s">
        <v>8</v>
      </c>
      <c r="P255" s="1"/>
    </row>
    <row r="256" spans="1:17" ht="15.75" x14ac:dyDescent="0.25">
      <c r="A256" s="158"/>
      <c r="B256" s="39" t="s">
        <v>70</v>
      </c>
      <c r="C256" s="39" t="s">
        <v>71</v>
      </c>
      <c r="D256" s="39" t="s">
        <v>72</v>
      </c>
      <c r="E256" s="39" t="s">
        <v>73</v>
      </c>
      <c r="F256" s="39" t="s">
        <v>74</v>
      </c>
      <c r="G256" s="39" t="s">
        <v>75</v>
      </c>
      <c r="H256" s="168"/>
      <c r="I256" s="158"/>
      <c r="J256" s="158"/>
      <c r="K256" s="158"/>
      <c r="L256" s="158"/>
      <c r="M256" s="158"/>
      <c r="N256" s="158"/>
      <c r="O256" s="158"/>
      <c r="P256" s="1"/>
    </row>
    <row r="257" spans="1:17" ht="15.75" customHeight="1" x14ac:dyDescent="0.25">
      <c r="A257" s="39">
        <v>1101</v>
      </c>
      <c r="B257" s="40">
        <v>27</v>
      </c>
      <c r="C257" s="40"/>
      <c r="D257" s="40"/>
      <c r="E257" s="40"/>
      <c r="F257" s="40"/>
      <c r="G257" s="40"/>
      <c r="H257" s="62"/>
      <c r="I257" s="106"/>
      <c r="J257" s="107"/>
      <c r="K257" s="108"/>
      <c r="L257" s="115"/>
      <c r="M257" s="41">
        <f>B257</f>
        <v>27</v>
      </c>
      <c r="N257" s="116"/>
      <c r="O257" s="115"/>
      <c r="P257" s="1"/>
    </row>
    <row r="258" spans="1:17" ht="15.75" customHeight="1" x14ac:dyDescent="0.25">
      <c r="A258" s="39">
        <v>1102</v>
      </c>
      <c r="B258" s="40"/>
      <c r="C258" s="40">
        <v>15</v>
      </c>
      <c r="D258" s="40"/>
      <c r="E258" s="40"/>
      <c r="F258" s="40"/>
      <c r="G258" s="40"/>
      <c r="H258" s="62"/>
      <c r="I258" s="109"/>
      <c r="J258" s="46"/>
      <c r="K258" s="110"/>
      <c r="L258" s="45">
        <f>IF(C258=0,"",C258/B257)</f>
        <v>0.55555555555555558</v>
      </c>
      <c r="M258" s="43">
        <v>15</v>
      </c>
      <c r="N258" s="45">
        <f t="shared" ref="N258:N262" si="34">IF(M258=0,"",M258/M257)</f>
        <v>0.55555555555555558</v>
      </c>
      <c r="O258" s="45">
        <f t="shared" ref="O258:O262" si="35">IF(M258=0,"",100%-N258)</f>
        <v>0.44444444444444442</v>
      </c>
      <c r="P258" s="1"/>
    </row>
    <row r="259" spans="1:17" ht="15.75" customHeight="1" x14ac:dyDescent="0.25">
      <c r="A259" s="39">
        <v>1201</v>
      </c>
      <c r="B259" s="40"/>
      <c r="C259" s="40"/>
      <c r="D259" s="40">
        <v>13</v>
      </c>
      <c r="E259" s="40"/>
      <c r="F259" s="40"/>
      <c r="G259" s="40"/>
      <c r="H259" s="62"/>
      <c r="I259" s="109"/>
      <c r="J259" s="46"/>
      <c r="K259" s="110"/>
      <c r="L259" s="117">
        <f>IF(D259=0,"",D259/C258)</f>
        <v>0.8666666666666667</v>
      </c>
      <c r="M259" s="43">
        <v>14</v>
      </c>
      <c r="N259" s="117">
        <f t="shared" si="34"/>
        <v>0.93333333333333335</v>
      </c>
      <c r="O259" s="117">
        <f t="shared" si="35"/>
        <v>6.6666666666666652E-2</v>
      </c>
      <c r="P259" s="8">
        <f>M259/M257</f>
        <v>0.51851851851851849</v>
      </c>
      <c r="Q259" s="32">
        <f>1-P259</f>
        <v>0.48148148148148151</v>
      </c>
    </row>
    <row r="260" spans="1:17" ht="15.75" customHeight="1" x14ac:dyDescent="0.25">
      <c r="A260" s="39">
        <v>1202</v>
      </c>
      <c r="B260" s="40"/>
      <c r="C260" s="40"/>
      <c r="D260" s="40"/>
      <c r="E260" s="40">
        <v>11</v>
      </c>
      <c r="F260" s="40"/>
      <c r="G260" s="40"/>
      <c r="H260" s="62"/>
      <c r="I260" s="109"/>
      <c r="J260" s="46"/>
      <c r="K260" s="110"/>
      <c r="L260" s="117">
        <f>IF(E260=0,"",E260/D259)</f>
        <v>0.84615384615384615</v>
      </c>
      <c r="M260" s="43">
        <v>11</v>
      </c>
      <c r="N260" s="117">
        <f t="shared" si="34"/>
        <v>0.7857142857142857</v>
      </c>
      <c r="O260" s="117">
        <f t="shared" si="35"/>
        <v>0.2142857142857143</v>
      </c>
      <c r="P260" s="1"/>
    </row>
    <row r="261" spans="1:17" ht="15.75" customHeight="1" x14ac:dyDescent="0.25">
      <c r="A261" s="39">
        <v>1301</v>
      </c>
      <c r="B261" s="40"/>
      <c r="C261" s="40"/>
      <c r="D261" s="40"/>
      <c r="E261" s="40"/>
      <c r="F261" s="40">
        <v>11</v>
      </c>
      <c r="G261" s="40"/>
      <c r="H261" s="62"/>
      <c r="I261" s="109"/>
      <c r="J261" s="46"/>
      <c r="K261" s="110"/>
      <c r="L261" s="117">
        <f>IF(F261=0,"",F261/E260)</f>
        <v>1</v>
      </c>
      <c r="M261" s="43">
        <v>11</v>
      </c>
      <c r="N261" s="117">
        <f t="shared" si="34"/>
        <v>1</v>
      </c>
      <c r="O261" s="117">
        <f t="shared" si="35"/>
        <v>0</v>
      </c>
      <c r="P261" s="1"/>
    </row>
    <row r="262" spans="1:17" ht="15.75" customHeight="1" x14ac:dyDescent="0.25">
      <c r="A262" s="39">
        <v>1302</v>
      </c>
      <c r="B262" s="40"/>
      <c r="C262" s="40"/>
      <c r="D262" s="40"/>
      <c r="E262" s="40"/>
      <c r="F262" s="40"/>
      <c r="G262" s="40">
        <v>9</v>
      </c>
      <c r="H262" s="62">
        <v>4</v>
      </c>
      <c r="I262" s="109"/>
      <c r="J262" s="46"/>
      <c r="K262" s="110"/>
      <c r="L262" s="117">
        <f>IF(G262=0,"",G262/F261)</f>
        <v>0.81818181818181823</v>
      </c>
      <c r="M262" s="143">
        <v>10</v>
      </c>
      <c r="N262" s="117">
        <f t="shared" si="34"/>
        <v>0.90909090909090906</v>
      </c>
      <c r="O262" s="117">
        <f t="shared" si="35"/>
        <v>9.0909090909090939E-2</v>
      </c>
      <c r="P262" s="1"/>
    </row>
    <row r="263" spans="1:17" ht="15.75" customHeight="1" x14ac:dyDescent="0.25">
      <c r="A263" s="39">
        <v>1401</v>
      </c>
      <c r="B263" s="40"/>
      <c r="C263" s="40"/>
      <c r="D263" s="40"/>
      <c r="E263" s="40"/>
      <c r="F263" s="40"/>
      <c r="G263" s="40">
        <v>5</v>
      </c>
      <c r="H263" s="62">
        <v>3</v>
      </c>
      <c r="I263" s="109"/>
      <c r="J263" s="46"/>
      <c r="K263" s="111"/>
      <c r="L263" s="46"/>
      <c r="M263" s="143">
        <v>5</v>
      </c>
      <c r="N263" s="46"/>
      <c r="O263" s="119"/>
      <c r="P263" s="1"/>
    </row>
    <row r="264" spans="1:17" ht="15.75" customHeight="1" x14ac:dyDescent="0.25">
      <c r="A264" s="82" t="s">
        <v>66</v>
      </c>
      <c r="B264" s="40"/>
      <c r="C264" s="40"/>
      <c r="D264" s="40"/>
      <c r="E264" s="40"/>
      <c r="F264" s="40"/>
      <c r="G264" s="40">
        <v>2</v>
      </c>
      <c r="H264" s="62">
        <v>1</v>
      </c>
      <c r="I264" s="109"/>
      <c r="J264" s="46"/>
      <c r="K264" s="111"/>
      <c r="L264" s="46"/>
      <c r="M264" s="143">
        <v>2</v>
      </c>
      <c r="N264" s="46"/>
      <c r="O264" s="119"/>
      <c r="P264" s="1"/>
    </row>
    <row r="265" spans="1:17" ht="15.75" customHeight="1" x14ac:dyDescent="0.25">
      <c r="A265" s="82" t="s">
        <v>67</v>
      </c>
      <c r="B265" s="40"/>
      <c r="C265" s="40"/>
      <c r="D265" s="40"/>
      <c r="E265" s="40"/>
      <c r="F265" s="40"/>
      <c r="G265" s="40">
        <v>1</v>
      </c>
      <c r="H265" s="62"/>
      <c r="I265" s="109"/>
      <c r="J265" s="46"/>
      <c r="K265" s="111"/>
      <c r="L265" s="46"/>
      <c r="M265" s="143">
        <v>1</v>
      </c>
      <c r="N265" s="46"/>
      <c r="O265" s="119"/>
      <c r="P265" s="1"/>
    </row>
    <row r="266" spans="1:17" ht="15.75" customHeight="1" x14ac:dyDescent="0.25">
      <c r="A266" s="82" t="s">
        <v>80</v>
      </c>
      <c r="B266" s="40"/>
      <c r="C266" s="40"/>
      <c r="D266" s="40"/>
      <c r="E266" s="40"/>
      <c r="F266" s="40"/>
      <c r="G266" s="40"/>
      <c r="H266" s="62"/>
      <c r="I266" s="112"/>
      <c r="J266" s="113"/>
      <c r="K266" s="114"/>
      <c r="L266" s="113"/>
      <c r="M266" s="143"/>
      <c r="N266" s="113"/>
      <c r="O266" s="42"/>
      <c r="P266" s="1"/>
    </row>
    <row r="267" spans="1:17" ht="18" customHeight="1" x14ac:dyDescent="0.25">
      <c r="A267" s="24"/>
      <c r="B267" s="160" t="s">
        <v>79</v>
      </c>
      <c r="C267" s="160"/>
      <c r="D267" s="160"/>
      <c r="E267" s="160"/>
      <c r="F267" s="160"/>
      <c r="G267" s="160"/>
      <c r="H267" s="59">
        <f>SUM(H257:H266)</f>
        <v>8</v>
      </c>
      <c r="I267" s="84">
        <f>IF(H262=0,"",H262/B257)</f>
        <v>0.14814814814814814</v>
      </c>
      <c r="J267" s="84">
        <f>IF(H267=0,"",H267/B257)</f>
        <v>0.29629629629629628</v>
      </c>
      <c r="K267" s="84">
        <f>IF(H262=0,"",J267-I267)</f>
        <v>0.14814814814814814</v>
      </c>
      <c r="L267" s="2"/>
      <c r="M267" s="1"/>
      <c r="N267" s="27"/>
      <c r="O267" s="2"/>
      <c r="P267" s="1"/>
    </row>
    <row r="268" spans="1:17" ht="12.75" customHeight="1" x14ac:dyDescent="0.2">
      <c r="I268" s="2"/>
      <c r="J268" s="2"/>
      <c r="K268" s="2"/>
      <c r="L268" s="2"/>
    </row>
    <row r="269" spans="1:17" ht="12.75" customHeight="1" x14ac:dyDescent="0.2">
      <c r="I269" s="2"/>
      <c r="J269" s="2"/>
      <c r="K269" s="2"/>
      <c r="L269" s="2"/>
    </row>
    <row r="270" spans="1:17" ht="26.25" customHeight="1" x14ac:dyDescent="0.4">
      <c r="A270" s="29"/>
      <c r="B270" s="161" t="s">
        <v>68</v>
      </c>
      <c r="C270" s="162"/>
      <c r="D270" s="162"/>
      <c r="E270" s="162"/>
      <c r="F270" s="162"/>
      <c r="G270" s="162"/>
      <c r="H270" s="79">
        <v>1102</v>
      </c>
      <c r="I270" s="80"/>
      <c r="J270" s="80"/>
      <c r="K270" s="80"/>
      <c r="L270" s="80"/>
      <c r="M270" s="80"/>
      <c r="N270" s="1"/>
      <c r="O270" s="1"/>
      <c r="P270" s="1"/>
    </row>
    <row r="271" spans="1:17" ht="20.25" x14ac:dyDescent="0.2">
      <c r="A271" s="163" t="s">
        <v>9</v>
      </c>
      <c r="B271" s="164" t="s">
        <v>69</v>
      </c>
      <c r="C271" s="165"/>
      <c r="D271" s="165"/>
      <c r="E271" s="165"/>
      <c r="F271" s="165"/>
      <c r="G271" s="165"/>
      <c r="H271" s="167" t="s">
        <v>10</v>
      </c>
      <c r="I271" s="159" t="s">
        <v>2</v>
      </c>
      <c r="J271" s="159" t="s">
        <v>3</v>
      </c>
      <c r="K271" s="169" t="s">
        <v>4</v>
      </c>
      <c r="L271" s="159" t="s">
        <v>5</v>
      </c>
      <c r="M271" s="157" t="s">
        <v>6</v>
      </c>
      <c r="N271" s="157" t="s">
        <v>7</v>
      </c>
      <c r="O271" s="159" t="s">
        <v>8</v>
      </c>
      <c r="P271" s="1"/>
    </row>
    <row r="272" spans="1:17" ht="15.75" x14ac:dyDescent="0.25">
      <c r="A272" s="158"/>
      <c r="B272" s="39" t="s">
        <v>70</v>
      </c>
      <c r="C272" s="39" t="s">
        <v>71</v>
      </c>
      <c r="D272" s="39" t="s">
        <v>72</v>
      </c>
      <c r="E272" s="39" t="s">
        <v>73</v>
      </c>
      <c r="F272" s="39" t="s">
        <v>74</v>
      </c>
      <c r="G272" s="39" t="s">
        <v>75</v>
      </c>
      <c r="H272" s="168"/>
      <c r="I272" s="158"/>
      <c r="J272" s="158"/>
      <c r="K272" s="158"/>
      <c r="L272" s="158"/>
      <c r="M272" s="158"/>
      <c r="N272" s="158"/>
      <c r="O272" s="158"/>
      <c r="P272" s="1"/>
    </row>
    <row r="273" spans="1:17" ht="15.75" customHeight="1" x14ac:dyDescent="0.25">
      <c r="A273" s="39">
        <v>1102</v>
      </c>
      <c r="B273" s="40">
        <v>249</v>
      </c>
      <c r="C273" s="40"/>
      <c r="D273" s="40"/>
      <c r="E273" s="40"/>
      <c r="F273" s="40"/>
      <c r="G273" s="40"/>
      <c r="H273" s="62"/>
      <c r="I273" s="106"/>
      <c r="J273" s="107"/>
      <c r="K273" s="108"/>
      <c r="L273" s="115"/>
      <c r="M273" s="41">
        <f>B273</f>
        <v>249</v>
      </c>
      <c r="N273" s="116"/>
      <c r="O273" s="115"/>
      <c r="P273" s="1"/>
    </row>
    <row r="274" spans="1:17" ht="15.75" customHeight="1" x14ac:dyDescent="0.25">
      <c r="A274" s="39">
        <v>1201</v>
      </c>
      <c r="B274" s="40"/>
      <c r="C274" s="40">
        <v>187</v>
      </c>
      <c r="D274" s="40"/>
      <c r="E274" s="40"/>
      <c r="F274" s="40"/>
      <c r="G274" s="40"/>
      <c r="H274" s="62"/>
      <c r="I274" s="109"/>
      <c r="J274" s="46"/>
      <c r="K274" s="110"/>
      <c r="L274" s="45">
        <f>IF(C274=0,"",C274/B273)</f>
        <v>0.75100401606425704</v>
      </c>
      <c r="M274" s="43">
        <v>187</v>
      </c>
      <c r="N274" s="45">
        <f t="shared" ref="N274:N278" si="36">IF(M274=0,"",M274/M273)</f>
        <v>0.75100401606425704</v>
      </c>
      <c r="O274" s="45">
        <f t="shared" ref="O274:O278" si="37">IF(M274=0,"",100%-N274)</f>
        <v>0.24899598393574296</v>
      </c>
      <c r="P274" s="1"/>
    </row>
    <row r="275" spans="1:17" ht="15.75" customHeight="1" x14ac:dyDescent="0.25">
      <c r="A275" s="39">
        <v>1202</v>
      </c>
      <c r="B275" s="40"/>
      <c r="C275" s="40"/>
      <c r="D275" s="40">
        <v>174</v>
      </c>
      <c r="E275" s="40"/>
      <c r="F275" s="40"/>
      <c r="G275" s="40"/>
      <c r="H275" s="62"/>
      <c r="I275" s="109"/>
      <c r="J275" s="46"/>
      <c r="K275" s="110"/>
      <c r="L275" s="117">
        <f>IF(D275=0,"",D275/C274)</f>
        <v>0.93048128342245995</v>
      </c>
      <c r="M275" s="43">
        <v>179</v>
      </c>
      <c r="N275" s="117">
        <f t="shared" si="36"/>
        <v>0.95721925133689845</v>
      </c>
      <c r="O275" s="117">
        <f t="shared" si="37"/>
        <v>4.2780748663101553E-2</v>
      </c>
      <c r="P275" s="8">
        <f>M275/M273</f>
        <v>0.71887550200803207</v>
      </c>
      <c r="Q275" s="32">
        <f>1-P275</f>
        <v>0.28112449799196793</v>
      </c>
    </row>
    <row r="276" spans="1:17" ht="15.75" customHeight="1" x14ac:dyDescent="0.25">
      <c r="A276" s="39">
        <v>1301</v>
      </c>
      <c r="B276" s="40"/>
      <c r="C276" s="40"/>
      <c r="D276" s="40"/>
      <c r="E276" s="40">
        <v>160</v>
      </c>
      <c r="F276" s="40"/>
      <c r="G276" s="40"/>
      <c r="H276" s="62"/>
      <c r="I276" s="109"/>
      <c r="J276" s="46"/>
      <c r="K276" s="110"/>
      <c r="L276" s="117">
        <f>IF(E276=0,"",E276/D275)</f>
        <v>0.91954022988505746</v>
      </c>
      <c r="M276" s="43">
        <v>172</v>
      </c>
      <c r="N276" s="117">
        <f t="shared" si="36"/>
        <v>0.96089385474860334</v>
      </c>
      <c r="O276" s="117">
        <f t="shared" si="37"/>
        <v>3.9106145251396662E-2</v>
      </c>
      <c r="P276" s="1"/>
    </row>
    <row r="277" spans="1:17" ht="15.75" customHeight="1" x14ac:dyDescent="0.25">
      <c r="A277" s="39">
        <v>1302</v>
      </c>
      <c r="B277" s="40"/>
      <c r="C277" s="40"/>
      <c r="D277" s="40"/>
      <c r="E277" s="40"/>
      <c r="F277" s="40">
        <v>148</v>
      </c>
      <c r="G277" s="40"/>
      <c r="H277" s="62"/>
      <c r="I277" s="109"/>
      <c r="J277" s="46"/>
      <c r="K277" s="110"/>
      <c r="L277" s="117">
        <f>IF(F277=0,"",F277/E276)</f>
        <v>0.92500000000000004</v>
      </c>
      <c r="M277" s="43">
        <v>158</v>
      </c>
      <c r="N277" s="117">
        <f t="shared" si="36"/>
        <v>0.91860465116279066</v>
      </c>
      <c r="O277" s="117">
        <f t="shared" si="37"/>
        <v>8.1395348837209336E-2</v>
      </c>
      <c r="P277" s="1"/>
    </row>
    <row r="278" spans="1:17" ht="15.75" customHeight="1" x14ac:dyDescent="0.25">
      <c r="A278" s="39">
        <v>1401</v>
      </c>
      <c r="B278" s="40"/>
      <c r="C278" s="40"/>
      <c r="D278" s="40"/>
      <c r="E278" s="40"/>
      <c r="F278" s="40"/>
      <c r="G278" s="40">
        <v>140</v>
      </c>
      <c r="H278" s="62">
        <v>112</v>
      </c>
      <c r="I278" s="109"/>
      <c r="J278" s="46"/>
      <c r="K278" s="110"/>
      <c r="L278" s="117">
        <f>IF(G278=0,"",G278/F277)</f>
        <v>0.94594594594594594</v>
      </c>
      <c r="M278" s="143">
        <v>148</v>
      </c>
      <c r="N278" s="117">
        <f t="shared" si="36"/>
        <v>0.93670886075949367</v>
      </c>
      <c r="O278" s="117">
        <f t="shared" si="37"/>
        <v>6.3291139240506333E-2</v>
      </c>
      <c r="P278" s="1"/>
    </row>
    <row r="279" spans="1:17" ht="15.75" customHeight="1" x14ac:dyDescent="0.25">
      <c r="A279" s="39">
        <v>1402</v>
      </c>
      <c r="B279" s="40"/>
      <c r="C279" s="40"/>
      <c r="D279" s="40"/>
      <c r="E279" s="40"/>
      <c r="F279" s="40"/>
      <c r="G279" s="40">
        <v>22</v>
      </c>
      <c r="H279" s="62">
        <v>8</v>
      </c>
      <c r="I279" s="109"/>
      <c r="J279" s="46"/>
      <c r="K279" s="111"/>
      <c r="L279" s="46"/>
      <c r="M279" s="143">
        <v>30</v>
      </c>
      <c r="N279" s="46"/>
      <c r="O279" s="119"/>
      <c r="P279" s="1"/>
    </row>
    <row r="280" spans="1:17" ht="15.75" customHeight="1" x14ac:dyDescent="0.25">
      <c r="A280" s="82" t="s">
        <v>67</v>
      </c>
      <c r="B280" s="40"/>
      <c r="C280" s="40"/>
      <c r="D280" s="40"/>
      <c r="E280" s="40"/>
      <c r="F280" s="40"/>
      <c r="G280" s="40">
        <v>7</v>
      </c>
      <c r="H280" s="62">
        <v>1</v>
      </c>
      <c r="I280" s="109"/>
      <c r="J280" s="46"/>
      <c r="K280" s="111"/>
      <c r="L280" s="46"/>
      <c r="M280" s="143">
        <v>8</v>
      </c>
      <c r="N280" s="46"/>
      <c r="O280" s="119"/>
      <c r="P280" s="1"/>
    </row>
    <row r="281" spans="1:17" ht="15.75" customHeight="1" x14ac:dyDescent="0.25">
      <c r="A281" s="82" t="s">
        <v>80</v>
      </c>
      <c r="B281" s="40"/>
      <c r="C281" s="40"/>
      <c r="D281" s="40"/>
      <c r="E281" s="40"/>
      <c r="F281" s="40"/>
      <c r="G281" s="40"/>
      <c r="H281" s="62">
        <v>1</v>
      </c>
      <c r="I281" s="109"/>
      <c r="J281" s="46"/>
      <c r="K281" s="111"/>
      <c r="L281" s="46"/>
      <c r="M281" s="143">
        <v>1</v>
      </c>
      <c r="N281" s="46"/>
      <c r="O281" s="119"/>
      <c r="P281" s="1"/>
    </row>
    <row r="282" spans="1:17" ht="15.75" customHeight="1" x14ac:dyDescent="0.25">
      <c r="A282" s="82" t="s">
        <v>81</v>
      </c>
      <c r="B282" s="40"/>
      <c r="C282" s="40"/>
      <c r="D282" s="40"/>
      <c r="E282" s="40"/>
      <c r="F282" s="40"/>
      <c r="G282" s="40"/>
      <c r="H282" s="62">
        <v>1</v>
      </c>
      <c r="I282" s="112"/>
      <c r="J282" s="113"/>
      <c r="K282" s="114"/>
      <c r="L282" s="113"/>
      <c r="M282" s="143"/>
      <c r="N282" s="113"/>
      <c r="O282" s="42"/>
      <c r="P282" s="1"/>
    </row>
    <row r="283" spans="1:17" ht="18" customHeight="1" x14ac:dyDescent="0.25">
      <c r="A283" s="24"/>
      <c r="B283" s="160" t="s">
        <v>79</v>
      </c>
      <c r="C283" s="160"/>
      <c r="D283" s="160"/>
      <c r="E283" s="160"/>
      <c r="F283" s="160"/>
      <c r="G283" s="160"/>
      <c r="H283" s="59">
        <f>SUM(H273:H282)</f>
        <v>123</v>
      </c>
      <c r="I283" s="84">
        <f>IF(H278=0,"",H278/B273)</f>
        <v>0.44979919678714858</v>
      </c>
      <c r="J283" s="84">
        <f>IF(H283=0,"",H283/B273)</f>
        <v>0.49397590361445781</v>
      </c>
      <c r="K283" s="84">
        <f>IF(H278=0,"",J283-I283)</f>
        <v>4.4176706827309231E-2</v>
      </c>
      <c r="L283" s="2"/>
      <c r="M283" s="1"/>
      <c r="N283" s="27"/>
      <c r="O283" s="2"/>
      <c r="P283" s="1"/>
    </row>
    <row r="284" spans="1:17" ht="12.75" customHeight="1" x14ac:dyDescent="0.2">
      <c r="I284" s="2"/>
      <c r="J284" s="2"/>
      <c r="L284" s="2"/>
    </row>
    <row r="285" spans="1:17" ht="12.75" customHeight="1" x14ac:dyDescent="0.2">
      <c r="I285" s="2"/>
      <c r="J285" s="2"/>
      <c r="L285" s="2"/>
    </row>
    <row r="286" spans="1:17" ht="26.25" x14ac:dyDescent="0.4">
      <c r="A286" s="29"/>
      <c r="B286" s="161" t="s">
        <v>68</v>
      </c>
      <c r="C286" s="162"/>
      <c r="D286" s="162"/>
      <c r="E286" s="162"/>
      <c r="F286" s="162"/>
      <c r="G286" s="162"/>
      <c r="H286" s="79">
        <v>1201</v>
      </c>
      <c r="I286" s="80"/>
      <c r="J286" s="80"/>
      <c r="K286" s="80"/>
      <c r="L286" s="80"/>
      <c r="M286" s="80"/>
      <c r="N286" s="1"/>
      <c r="O286" s="1"/>
      <c r="P286" s="1"/>
    </row>
    <row r="287" spans="1:17" ht="20.25" x14ac:dyDescent="0.2">
      <c r="A287" s="163" t="s">
        <v>9</v>
      </c>
      <c r="B287" s="164" t="s">
        <v>69</v>
      </c>
      <c r="C287" s="165"/>
      <c r="D287" s="165"/>
      <c r="E287" s="165"/>
      <c r="F287" s="165"/>
      <c r="G287" s="165"/>
      <c r="H287" s="167" t="s">
        <v>10</v>
      </c>
      <c r="I287" s="159" t="s">
        <v>2</v>
      </c>
      <c r="J287" s="159" t="s">
        <v>3</v>
      </c>
      <c r="K287" s="169" t="s">
        <v>4</v>
      </c>
      <c r="L287" s="159" t="s">
        <v>5</v>
      </c>
      <c r="M287" s="157" t="s">
        <v>6</v>
      </c>
      <c r="N287" s="157" t="s">
        <v>7</v>
      </c>
      <c r="O287" s="159" t="s">
        <v>8</v>
      </c>
      <c r="P287" s="1"/>
    </row>
    <row r="288" spans="1:17" ht="15.75" x14ac:dyDescent="0.25">
      <c r="A288" s="158"/>
      <c r="B288" s="39" t="s">
        <v>70</v>
      </c>
      <c r="C288" s="39" t="s">
        <v>71</v>
      </c>
      <c r="D288" s="39" t="s">
        <v>72</v>
      </c>
      <c r="E288" s="39" t="s">
        <v>73</v>
      </c>
      <c r="F288" s="39" t="s">
        <v>74</v>
      </c>
      <c r="G288" s="39" t="s">
        <v>75</v>
      </c>
      <c r="H288" s="168"/>
      <c r="I288" s="158"/>
      <c r="J288" s="158"/>
      <c r="K288" s="158"/>
      <c r="L288" s="158"/>
      <c r="M288" s="158"/>
      <c r="N288" s="158"/>
      <c r="O288" s="158"/>
      <c r="P288" s="1"/>
    </row>
    <row r="289" spans="1:17" ht="15.75" customHeight="1" x14ac:dyDescent="0.25">
      <c r="A289" s="39">
        <v>1201</v>
      </c>
      <c r="B289" s="40">
        <v>33</v>
      </c>
      <c r="C289" s="40"/>
      <c r="D289" s="40"/>
      <c r="E289" s="40"/>
      <c r="F289" s="40"/>
      <c r="G289" s="40"/>
      <c r="H289" s="62"/>
      <c r="I289" s="106"/>
      <c r="J289" s="107"/>
      <c r="K289" s="108"/>
      <c r="L289" s="115"/>
      <c r="M289" s="41">
        <f>B289</f>
        <v>33</v>
      </c>
      <c r="N289" s="116"/>
      <c r="O289" s="115"/>
      <c r="P289" s="1"/>
    </row>
    <row r="290" spans="1:17" ht="15.75" customHeight="1" x14ac:dyDescent="0.25">
      <c r="A290" s="39">
        <v>1202</v>
      </c>
      <c r="B290" s="40"/>
      <c r="C290" s="40">
        <v>14</v>
      </c>
      <c r="D290" s="40"/>
      <c r="E290" s="40"/>
      <c r="F290" s="40"/>
      <c r="G290" s="40"/>
      <c r="H290" s="62"/>
      <c r="I290" s="109"/>
      <c r="J290" s="46"/>
      <c r="K290" s="110"/>
      <c r="L290" s="45">
        <f>IF(C290=0,"",C290/B289)</f>
        <v>0.42424242424242425</v>
      </c>
      <c r="M290" s="43">
        <v>14</v>
      </c>
      <c r="N290" s="45">
        <f t="shared" ref="N290:N294" si="38">IF(M290=0,"",M290/M289)</f>
        <v>0.42424242424242425</v>
      </c>
      <c r="O290" s="45">
        <f t="shared" ref="O290:O294" si="39">IF(M290=0,"",100%-N290)</f>
        <v>0.57575757575757569</v>
      </c>
      <c r="P290" s="1"/>
    </row>
    <row r="291" spans="1:17" ht="15.75" customHeight="1" x14ac:dyDescent="0.25">
      <c r="A291" s="39">
        <v>1301</v>
      </c>
      <c r="B291" s="40"/>
      <c r="C291" s="40"/>
      <c r="D291" s="40">
        <v>8</v>
      </c>
      <c r="E291" s="40"/>
      <c r="F291" s="40"/>
      <c r="G291" s="40"/>
      <c r="H291" s="62"/>
      <c r="I291" s="109"/>
      <c r="J291" s="46"/>
      <c r="K291" s="110"/>
      <c r="L291" s="117">
        <f>IF(D291=0,"",D291/C290)</f>
        <v>0.5714285714285714</v>
      </c>
      <c r="M291" s="43">
        <v>9</v>
      </c>
      <c r="N291" s="117">
        <f t="shared" si="38"/>
        <v>0.6428571428571429</v>
      </c>
      <c r="O291" s="117">
        <f t="shared" si="39"/>
        <v>0.3571428571428571</v>
      </c>
      <c r="P291" s="8">
        <f>M291/M289</f>
        <v>0.27272727272727271</v>
      </c>
      <c r="Q291" s="32">
        <f>1-P291</f>
        <v>0.72727272727272729</v>
      </c>
    </row>
    <row r="292" spans="1:17" ht="15.75" customHeight="1" x14ac:dyDescent="0.25">
      <c r="A292" s="39">
        <v>1302</v>
      </c>
      <c r="B292" s="40"/>
      <c r="C292" s="40"/>
      <c r="D292" s="40"/>
      <c r="E292" s="40">
        <v>6</v>
      </c>
      <c r="F292" s="40"/>
      <c r="G292" s="40"/>
      <c r="H292" s="62"/>
      <c r="I292" s="109"/>
      <c r="J292" s="46"/>
      <c r="K292" s="110"/>
      <c r="L292" s="117">
        <f>IF(E292=0,"",E292/D291)</f>
        <v>0.75</v>
      </c>
      <c r="M292" s="43">
        <v>7</v>
      </c>
      <c r="N292" s="117">
        <f t="shared" si="38"/>
        <v>0.77777777777777779</v>
      </c>
      <c r="O292" s="117">
        <f t="shared" si="39"/>
        <v>0.22222222222222221</v>
      </c>
      <c r="P292" s="1"/>
    </row>
    <row r="293" spans="1:17" ht="15.75" customHeight="1" x14ac:dyDescent="0.25">
      <c r="A293" s="39">
        <v>1401</v>
      </c>
      <c r="B293" s="40"/>
      <c r="C293" s="40"/>
      <c r="D293" s="40"/>
      <c r="E293" s="40"/>
      <c r="F293" s="40">
        <v>5</v>
      </c>
      <c r="G293" s="40"/>
      <c r="H293" s="62"/>
      <c r="I293" s="109"/>
      <c r="J293" s="46"/>
      <c r="K293" s="110"/>
      <c r="L293" s="117">
        <f>IF(F293=0,"",F293/E292)</f>
        <v>0.83333333333333337</v>
      </c>
      <c r="M293" s="43">
        <v>6</v>
      </c>
      <c r="N293" s="117">
        <f t="shared" si="38"/>
        <v>0.8571428571428571</v>
      </c>
      <c r="O293" s="117">
        <f t="shared" si="39"/>
        <v>0.1428571428571429</v>
      </c>
      <c r="P293" s="1"/>
    </row>
    <row r="294" spans="1:17" ht="15.75" customHeight="1" x14ac:dyDescent="0.25">
      <c r="A294" s="39">
        <v>1402</v>
      </c>
      <c r="B294" s="40"/>
      <c r="C294" s="40"/>
      <c r="D294" s="40"/>
      <c r="E294" s="40"/>
      <c r="F294" s="40"/>
      <c r="G294" s="40">
        <v>4</v>
      </c>
      <c r="H294" s="62">
        <v>4</v>
      </c>
      <c r="I294" s="109"/>
      <c r="J294" s="46"/>
      <c r="K294" s="110"/>
      <c r="L294" s="117">
        <f>IF(G294=0,"",G294/F293)</f>
        <v>0.8</v>
      </c>
      <c r="M294" s="143">
        <v>6</v>
      </c>
      <c r="N294" s="117">
        <f t="shared" si="38"/>
        <v>1</v>
      </c>
      <c r="O294" s="117">
        <f t="shared" si="39"/>
        <v>0</v>
      </c>
      <c r="P294" s="1"/>
    </row>
    <row r="295" spans="1:17" ht="15.75" customHeight="1" x14ac:dyDescent="0.25">
      <c r="A295" s="39">
        <v>1501</v>
      </c>
      <c r="B295" s="40"/>
      <c r="C295" s="40"/>
      <c r="D295" s="40"/>
      <c r="E295" s="40"/>
      <c r="F295" s="40"/>
      <c r="G295" s="40">
        <v>3</v>
      </c>
      <c r="H295" s="62"/>
      <c r="I295" s="109"/>
      <c r="J295" s="46"/>
      <c r="K295" s="111"/>
      <c r="L295" s="46"/>
      <c r="M295" s="143">
        <v>3</v>
      </c>
      <c r="N295" s="46"/>
      <c r="O295" s="119"/>
      <c r="P295" s="1"/>
    </row>
    <row r="296" spans="1:17" ht="15.75" customHeight="1" x14ac:dyDescent="0.25">
      <c r="A296" s="82" t="s">
        <v>80</v>
      </c>
      <c r="B296" s="40"/>
      <c r="C296" s="40"/>
      <c r="D296" s="40"/>
      <c r="E296" s="40"/>
      <c r="F296" s="40"/>
      <c r="G296" s="40">
        <v>1</v>
      </c>
      <c r="H296" s="62"/>
      <c r="I296" s="109"/>
      <c r="J296" s="46"/>
      <c r="K296" s="111"/>
      <c r="L296" s="46"/>
      <c r="M296" s="143">
        <v>1</v>
      </c>
      <c r="N296" s="46"/>
      <c r="O296" s="119"/>
      <c r="P296" s="1"/>
    </row>
    <row r="297" spans="1:17" ht="18" customHeight="1" x14ac:dyDescent="0.25">
      <c r="A297" s="82" t="s">
        <v>81</v>
      </c>
      <c r="B297" s="40"/>
      <c r="C297" s="40"/>
      <c r="D297" s="40"/>
      <c r="E297" s="40"/>
      <c r="F297" s="40"/>
      <c r="G297" s="40"/>
      <c r="H297" s="62"/>
      <c r="I297" s="109"/>
      <c r="J297" s="46"/>
      <c r="K297" s="111"/>
      <c r="L297" s="46"/>
      <c r="M297" s="143"/>
      <c r="N297" s="46"/>
      <c r="O297" s="119"/>
      <c r="P297" s="1"/>
    </row>
    <row r="298" spans="1:17" ht="15.75" customHeight="1" x14ac:dyDescent="0.25">
      <c r="A298" s="82" t="s">
        <v>82</v>
      </c>
      <c r="B298" s="40"/>
      <c r="C298" s="40"/>
      <c r="D298" s="40"/>
      <c r="E298" s="40"/>
      <c r="F298" s="40"/>
      <c r="G298" s="40"/>
      <c r="H298" s="62"/>
      <c r="I298" s="112"/>
      <c r="J298" s="113"/>
      <c r="K298" s="114"/>
      <c r="L298" s="113"/>
      <c r="M298" s="143"/>
      <c r="N298" s="113"/>
      <c r="O298" s="42"/>
      <c r="P298" s="1"/>
    </row>
    <row r="299" spans="1:17" ht="18" customHeight="1" x14ac:dyDescent="0.25">
      <c r="A299" s="24"/>
      <c r="B299" s="160" t="s">
        <v>79</v>
      </c>
      <c r="C299" s="160"/>
      <c r="D299" s="160"/>
      <c r="E299" s="160"/>
      <c r="F299" s="160"/>
      <c r="G299" s="160"/>
      <c r="H299" s="59">
        <f>SUM(H289:H298)</f>
        <v>4</v>
      </c>
      <c r="I299" s="84">
        <f>IF(H294=0,"",H294/B289)</f>
        <v>0.12121212121212122</v>
      </c>
      <c r="J299" s="84">
        <f>IF(H299=0,"",H299/B289)</f>
        <v>0.12121212121212122</v>
      </c>
      <c r="K299" s="84">
        <f>IF(H294=0,"",J299-I299)</f>
        <v>0</v>
      </c>
      <c r="L299" s="2"/>
      <c r="M299" s="1"/>
      <c r="N299" s="27"/>
      <c r="O299" s="2"/>
      <c r="P299" s="1"/>
    </row>
    <row r="300" spans="1:17" ht="12.75" customHeight="1" x14ac:dyDescent="0.2">
      <c r="I300" s="2"/>
      <c r="J300" s="2"/>
      <c r="L300" s="2"/>
    </row>
    <row r="301" spans="1:17" ht="12.75" customHeight="1" x14ac:dyDescent="0.2">
      <c r="I301" s="2"/>
      <c r="J301" s="2"/>
      <c r="L301" s="2"/>
    </row>
    <row r="302" spans="1:17" ht="26.25" x14ac:dyDescent="0.4">
      <c r="A302" s="29"/>
      <c r="B302" s="161" t="s">
        <v>68</v>
      </c>
      <c r="C302" s="162"/>
      <c r="D302" s="162"/>
      <c r="E302" s="162"/>
      <c r="F302" s="162"/>
      <c r="G302" s="162"/>
      <c r="H302" s="79">
        <v>1202</v>
      </c>
      <c r="I302" s="80"/>
      <c r="J302" s="80"/>
      <c r="K302" s="80"/>
      <c r="L302" s="80"/>
      <c r="M302" s="80"/>
      <c r="N302" s="1"/>
      <c r="O302" s="1"/>
      <c r="P302" s="1"/>
    </row>
    <row r="303" spans="1:17" ht="20.25" x14ac:dyDescent="0.2">
      <c r="A303" s="163" t="s">
        <v>9</v>
      </c>
      <c r="B303" s="164" t="s">
        <v>69</v>
      </c>
      <c r="C303" s="165"/>
      <c r="D303" s="165"/>
      <c r="E303" s="165"/>
      <c r="F303" s="165"/>
      <c r="G303" s="165"/>
      <c r="H303" s="167" t="s">
        <v>10</v>
      </c>
      <c r="I303" s="159" t="s">
        <v>2</v>
      </c>
      <c r="J303" s="159" t="s">
        <v>3</v>
      </c>
      <c r="K303" s="169" t="s">
        <v>4</v>
      </c>
      <c r="L303" s="159" t="s">
        <v>5</v>
      </c>
      <c r="M303" s="157" t="s">
        <v>6</v>
      </c>
      <c r="N303" s="157" t="s">
        <v>7</v>
      </c>
      <c r="O303" s="159" t="s">
        <v>8</v>
      </c>
      <c r="P303" s="1"/>
    </row>
    <row r="304" spans="1:17" ht="15.75" x14ac:dyDescent="0.25">
      <c r="A304" s="158"/>
      <c r="B304" s="39" t="s">
        <v>70</v>
      </c>
      <c r="C304" s="39" t="s">
        <v>71</v>
      </c>
      <c r="D304" s="39" t="s">
        <v>72</v>
      </c>
      <c r="E304" s="39" t="s">
        <v>73</v>
      </c>
      <c r="F304" s="39" t="s">
        <v>74</v>
      </c>
      <c r="G304" s="39" t="s">
        <v>75</v>
      </c>
      <c r="H304" s="168"/>
      <c r="I304" s="158"/>
      <c r="J304" s="158"/>
      <c r="K304" s="158"/>
      <c r="L304" s="158"/>
      <c r="M304" s="158"/>
      <c r="N304" s="158"/>
      <c r="O304" s="158"/>
      <c r="P304" s="1"/>
    </row>
    <row r="305" spans="1:17" ht="15.75" customHeight="1" x14ac:dyDescent="0.25">
      <c r="A305" s="39">
        <v>1202</v>
      </c>
      <c r="B305" s="40">
        <v>270</v>
      </c>
      <c r="C305" s="40"/>
      <c r="D305" s="40"/>
      <c r="E305" s="40"/>
      <c r="F305" s="40"/>
      <c r="G305" s="40"/>
      <c r="H305" s="62"/>
      <c r="I305" s="106"/>
      <c r="J305" s="107"/>
      <c r="K305" s="108"/>
      <c r="L305" s="115"/>
      <c r="M305" s="41">
        <f>B305</f>
        <v>270</v>
      </c>
      <c r="N305" s="116"/>
      <c r="O305" s="115"/>
      <c r="P305" s="1"/>
    </row>
    <row r="306" spans="1:17" ht="15.75" customHeight="1" x14ac:dyDescent="0.25">
      <c r="A306" s="39">
        <v>1301</v>
      </c>
      <c r="B306" s="40"/>
      <c r="C306" s="40">
        <v>185</v>
      </c>
      <c r="D306" s="40"/>
      <c r="E306" s="40"/>
      <c r="F306" s="40"/>
      <c r="G306" s="40"/>
      <c r="H306" s="62"/>
      <c r="I306" s="109"/>
      <c r="J306" s="46"/>
      <c r="K306" s="110"/>
      <c r="L306" s="45">
        <f>IF(C306=0,"",C306/B305)</f>
        <v>0.68518518518518523</v>
      </c>
      <c r="M306" s="43">
        <v>185</v>
      </c>
      <c r="N306" s="45">
        <f t="shared" ref="N306:N310" si="40">IF(M306=0,"",M306/M305)</f>
        <v>0.68518518518518523</v>
      </c>
      <c r="O306" s="45">
        <f t="shared" ref="O306:O310" si="41">IF(M306=0,"",100%-N306)</f>
        <v>0.31481481481481477</v>
      </c>
      <c r="P306" s="1"/>
    </row>
    <row r="307" spans="1:17" ht="15.75" customHeight="1" x14ac:dyDescent="0.25">
      <c r="A307" s="39">
        <v>1302</v>
      </c>
      <c r="B307" s="40"/>
      <c r="C307" s="40"/>
      <c r="D307" s="40">
        <v>173</v>
      </c>
      <c r="E307" s="40"/>
      <c r="F307" s="40"/>
      <c r="G307" s="40"/>
      <c r="H307" s="62"/>
      <c r="I307" s="109"/>
      <c r="J307" s="46"/>
      <c r="K307" s="110"/>
      <c r="L307" s="117">
        <f>IF(D307=0,"",D307/C306)</f>
        <v>0.93513513513513513</v>
      </c>
      <c r="M307" s="43">
        <v>176</v>
      </c>
      <c r="N307" s="117">
        <f t="shared" si="40"/>
        <v>0.9513513513513514</v>
      </c>
      <c r="O307" s="117">
        <f t="shared" si="41"/>
        <v>4.8648648648648596E-2</v>
      </c>
      <c r="P307" s="8">
        <f>M307/M305</f>
        <v>0.6518518518518519</v>
      </c>
      <c r="Q307" s="32">
        <f>1-P307</f>
        <v>0.3481481481481481</v>
      </c>
    </row>
    <row r="308" spans="1:17" ht="15.75" customHeight="1" x14ac:dyDescent="0.25">
      <c r="A308" s="39">
        <v>1401</v>
      </c>
      <c r="B308" s="40"/>
      <c r="C308" s="40"/>
      <c r="D308" s="40"/>
      <c r="E308" s="40">
        <v>162</v>
      </c>
      <c r="F308" s="40"/>
      <c r="G308" s="40"/>
      <c r="H308" s="62"/>
      <c r="I308" s="109"/>
      <c r="J308" s="46"/>
      <c r="K308" s="110"/>
      <c r="L308" s="117">
        <f>IF(E308=0,"",E308/D307)</f>
        <v>0.93641618497109824</v>
      </c>
      <c r="M308" s="43">
        <v>165</v>
      </c>
      <c r="N308" s="117">
        <f t="shared" si="40"/>
        <v>0.9375</v>
      </c>
      <c r="O308" s="117">
        <f t="shared" si="41"/>
        <v>6.25E-2</v>
      </c>
      <c r="P308" s="1"/>
    </row>
    <row r="309" spans="1:17" ht="15.75" customHeight="1" x14ac:dyDescent="0.25">
      <c r="A309" s="39">
        <v>1402</v>
      </c>
      <c r="B309" s="40"/>
      <c r="C309" s="40"/>
      <c r="D309" s="40"/>
      <c r="E309" s="40"/>
      <c r="F309" s="40">
        <v>145</v>
      </c>
      <c r="G309" s="40"/>
      <c r="H309" s="62"/>
      <c r="I309" s="109"/>
      <c r="J309" s="46"/>
      <c r="K309" s="110"/>
      <c r="L309" s="117">
        <f>IF(F309=0,"",F309/E308)</f>
        <v>0.89506172839506171</v>
      </c>
      <c r="M309" s="43">
        <v>151</v>
      </c>
      <c r="N309" s="117">
        <f t="shared" si="40"/>
        <v>0.91515151515151516</v>
      </c>
      <c r="O309" s="117">
        <f t="shared" si="41"/>
        <v>8.484848484848484E-2</v>
      </c>
      <c r="P309" s="1"/>
    </row>
    <row r="310" spans="1:17" ht="15.75" customHeight="1" x14ac:dyDescent="0.25">
      <c r="A310" s="39">
        <v>1501</v>
      </c>
      <c r="B310" s="40"/>
      <c r="C310" s="40"/>
      <c r="D310" s="40"/>
      <c r="E310" s="40"/>
      <c r="F310" s="40"/>
      <c r="G310" s="40">
        <v>140</v>
      </c>
      <c r="H310" s="62">
        <v>37</v>
      </c>
      <c r="I310" s="109"/>
      <c r="J310" s="46"/>
      <c r="K310" s="110"/>
      <c r="L310" s="117">
        <f>IF(G310=0,"",G310/F309)</f>
        <v>0.96551724137931039</v>
      </c>
      <c r="M310" s="143">
        <v>146</v>
      </c>
      <c r="N310" s="117">
        <f t="shared" si="40"/>
        <v>0.9668874172185431</v>
      </c>
      <c r="O310" s="117">
        <f t="shared" si="41"/>
        <v>3.3112582781456901E-2</v>
      </c>
      <c r="P310" s="1"/>
    </row>
    <row r="311" spans="1:17" ht="15.75" customHeight="1" x14ac:dyDescent="0.25">
      <c r="A311" s="39">
        <v>1502</v>
      </c>
      <c r="B311" s="40"/>
      <c r="C311" s="40"/>
      <c r="D311" s="40"/>
      <c r="E311" s="40"/>
      <c r="F311" s="40"/>
      <c r="G311" s="40">
        <v>26</v>
      </c>
      <c r="H311" s="62">
        <v>2</v>
      </c>
      <c r="I311" s="109"/>
      <c r="J311" s="46"/>
      <c r="K311" s="111"/>
      <c r="L311" s="46"/>
      <c r="M311" s="143">
        <v>35</v>
      </c>
      <c r="N311" s="46"/>
      <c r="O311" s="119"/>
      <c r="P311" s="1"/>
    </row>
    <row r="312" spans="1:17" ht="15.75" customHeight="1" x14ac:dyDescent="0.25">
      <c r="A312" s="82" t="s">
        <v>81</v>
      </c>
      <c r="B312" s="40"/>
      <c r="C312" s="40"/>
      <c r="D312" s="40"/>
      <c r="E312" s="40"/>
      <c r="F312" s="40"/>
      <c r="G312" s="40">
        <v>14</v>
      </c>
      <c r="H312" s="62">
        <v>1</v>
      </c>
      <c r="I312" s="109"/>
      <c r="J312" s="46"/>
      <c r="K312" s="111"/>
      <c r="L312" s="46"/>
      <c r="M312" s="143">
        <v>16</v>
      </c>
      <c r="N312" s="46"/>
      <c r="O312" s="119"/>
      <c r="P312" s="1"/>
    </row>
    <row r="313" spans="1:17" ht="15.75" customHeight="1" x14ac:dyDescent="0.25">
      <c r="A313" s="82" t="s">
        <v>82</v>
      </c>
      <c r="B313" s="40"/>
      <c r="C313" s="40"/>
      <c r="D313" s="40"/>
      <c r="E313" s="40"/>
      <c r="F313" s="40"/>
      <c r="G313" s="40">
        <v>2</v>
      </c>
      <c r="H313" s="62">
        <v>2</v>
      </c>
      <c r="I313" s="109"/>
      <c r="J313" s="46"/>
      <c r="K313" s="111"/>
      <c r="L313" s="46"/>
      <c r="M313" s="143"/>
      <c r="N313" s="46"/>
      <c r="O313" s="119"/>
      <c r="P313" s="1"/>
    </row>
    <row r="314" spans="1:17" ht="18" customHeight="1" x14ac:dyDescent="0.25">
      <c r="A314" s="82" t="s">
        <v>83</v>
      </c>
      <c r="B314" s="40"/>
      <c r="C314" s="40"/>
      <c r="D314" s="40"/>
      <c r="E314" s="40"/>
      <c r="F314" s="40"/>
      <c r="G314" s="40"/>
      <c r="H314" s="62"/>
      <c r="I314" s="112"/>
      <c r="J314" s="113"/>
      <c r="K314" s="114"/>
      <c r="L314" s="113"/>
      <c r="M314" s="143"/>
      <c r="N314" s="113"/>
      <c r="O314" s="42"/>
      <c r="P314" s="1"/>
    </row>
    <row r="315" spans="1:17" ht="18" customHeight="1" x14ac:dyDescent="0.25">
      <c r="A315" s="24"/>
      <c r="B315" s="160" t="s">
        <v>79</v>
      </c>
      <c r="C315" s="160"/>
      <c r="D315" s="160"/>
      <c r="E315" s="160"/>
      <c r="F315" s="160"/>
      <c r="G315" s="160"/>
      <c r="H315" s="59">
        <f>SUM(H305:H314)</f>
        <v>42</v>
      </c>
      <c r="I315" s="84">
        <f>IF(H310=0,"",H310/B305)</f>
        <v>0.13703703703703704</v>
      </c>
      <c r="J315" s="84">
        <f>IF(H315=0,"",H315/B305)</f>
        <v>0.15555555555555556</v>
      </c>
      <c r="K315" s="84">
        <f>IF(H310=0,"",J315-I315)</f>
        <v>1.8518518518518517E-2</v>
      </c>
      <c r="L315" s="2"/>
      <c r="M315" s="1"/>
      <c r="N315" s="27"/>
      <c r="O315" s="2"/>
      <c r="P315" s="1"/>
    </row>
    <row r="316" spans="1:17" ht="12.75" customHeight="1" x14ac:dyDescent="0.2">
      <c r="I316" s="2"/>
      <c r="J316" s="2"/>
      <c r="L316" s="2"/>
      <c r="M316" s="2"/>
      <c r="N316" s="27"/>
      <c r="O316" s="2"/>
    </row>
    <row r="317" spans="1:17" ht="12.75" customHeight="1" x14ac:dyDescent="0.2">
      <c r="I317" s="2"/>
      <c r="J317" s="2"/>
      <c r="L317" s="2"/>
    </row>
    <row r="318" spans="1:17" ht="26.25" x14ac:dyDescent="0.4">
      <c r="A318" s="29"/>
      <c r="B318" s="161" t="s">
        <v>68</v>
      </c>
      <c r="C318" s="162"/>
      <c r="D318" s="162"/>
      <c r="E318" s="162"/>
      <c r="F318" s="162"/>
      <c r="G318" s="162"/>
      <c r="H318" s="79">
        <v>1301</v>
      </c>
      <c r="I318" s="80"/>
      <c r="J318" s="80"/>
      <c r="K318" s="80"/>
      <c r="L318" s="80"/>
      <c r="M318" s="80"/>
      <c r="N318" s="1"/>
      <c r="O318" s="1"/>
      <c r="P318" s="1"/>
    </row>
    <row r="319" spans="1:17" ht="20.25" x14ac:dyDescent="0.2">
      <c r="A319" s="163" t="s">
        <v>9</v>
      </c>
      <c r="B319" s="164" t="s">
        <v>69</v>
      </c>
      <c r="C319" s="165"/>
      <c r="D319" s="165"/>
      <c r="E319" s="165"/>
      <c r="F319" s="165"/>
      <c r="G319" s="165"/>
      <c r="H319" s="167" t="s">
        <v>10</v>
      </c>
      <c r="I319" s="159" t="s">
        <v>2</v>
      </c>
      <c r="J319" s="159" t="s">
        <v>3</v>
      </c>
      <c r="K319" s="169" t="s">
        <v>4</v>
      </c>
      <c r="L319" s="159" t="s">
        <v>5</v>
      </c>
      <c r="M319" s="157" t="s">
        <v>6</v>
      </c>
      <c r="N319" s="157" t="s">
        <v>7</v>
      </c>
      <c r="O319" s="159" t="s">
        <v>8</v>
      </c>
      <c r="P319" s="1"/>
    </row>
    <row r="320" spans="1:17" ht="15.75" x14ac:dyDescent="0.25">
      <c r="A320" s="158"/>
      <c r="B320" s="39" t="s">
        <v>70</v>
      </c>
      <c r="C320" s="39" t="s">
        <v>71</v>
      </c>
      <c r="D320" s="39" t="s">
        <v>72</v>
      </c>
      <c r="E320" s="39" t="s">
        <v>73</v>
      </c>
      <c r="F320" s="39" t="s">
        <v>74</v>
      </c>
      <c r="G320" s="39" t="s">
        <v>75</v>
      </c>
      <c r="H320" s="168"/>
      <c r="I320" s="158"/>
      <c r="J320" s="158"/>
      <c r="K320" s="158"/>
      <c r="L320" s="158"/>
      <c r="M320" s="158"/>
      <c r="N320" s="158"/>
      <c r="O320" s="158"/>
      <c r="P320" s="1"/>
    </row>
    <row r="321" spans="1:17" ht="15.75" customHeight="1" x14ac:dyDescent="0.25">
      <c r="A321" s="39">
        <v>1301</v>
      </c>
      <c r="B321" s="40">
        <v>39</v>
      </c>
      <c r="C321" s="40"/>
      <c r="D321" s="40"/>
      <c r="E321" s="40"/>
      <c r="F321" s="40"/>
      <c r="G321" s="40"/>
      <c r="H321" s="62"/>
      <c r="I321" s="106"/>
      <c r="J321" s="107"/>
      <c r="K321" s="108"/>
      <c r="L321" s="115"/>
      <c r="M321" s="41">
        <f>B321</f>
        <v>39</v>
      </c>
      <c r="N321" s="116"/>
      <c r="O321" s="115"/>
      <c r="P321" s="1"/>
    </row>
    <row r="322" spans="1:17" ht="15.75" customHeight="1" x14ac:dyDescent="0.25">
      <c r="A322" s="39">
        <v>1302</v>
      </c>
      <c r="B322" s="40"/>
      <c r="C322" s="40">
        <v>15</v>
      </c>
      <c r="D322" s="40"/>
      <c r="E322" s="40"/>
      <c r="F322" s="40"/>
      <c r="G322" s="40"/>
      <c r="H322" s="62"/>
      <c r="I322" s="109"/>
      <c r="J322" s="46"/>
      <c r="K322" s="110"/>
      <c r="L322" s="45">
        <f>IF(C322=0,"",C322/B321)</f>
        <v>0.38461538461538464</v>
      </c>
      <c r="M322" s="43">
        <v>15</v>
      </c>
      <c r="N322" s="45">
        <f t="shared" ref="N322:N326" si="42">IF(M322=0,"",M322/M321)</f>
        <v>0.38461538461538464</v>
      </c>
      <c r="O322" s="45">
        <f t="shared" ref="O322:O326" si="43">IF(M322=0,"",100%-N322)</f>
        <v>0.61538461538461542</v>
      </c>
      <c r="P322" s="1"/>
    </row>
    <row r="323" spans="1:17" ht="15.75" customHeight="1" x14ac:dyDescent="0.25">
      <c r="A323" s="39">
        <v>1401</v>
      </c>
      <c r="B323" s="40"/>
      <c r="C323" s="40"/>
      <c r="D323" s="40">
        <v>12</v>
      </c>
      <c r="E323" s="40"/>
      <c r="F323" s="40"/>
      <c r="G323" s="40"/>
      <c r="H323" s="62"/>
      <c r="I323" s="109"/>
      <c r="J323" s="46"/>
      <c r="K323" s="110"/>
      <c r="L323" s="117">
        <f>IF(D323=0,"",D323/C322)</f>
        <v>0.8</v>
      </c>
      <c r="M323" s="43">
        <v>12</v>
      </c>
      <c r="N323" s="117">
        <f t="shared" si="42"/>
        <v>0.8</v>
      </c>
      <c r="O323" s="117">
        <f t="shared" si="43"/>
        <v>0.19999999999999996</v>
      </c>
      <c r="P323" s="8">
        <f>M323/M321</f>
        <v>0.30769230769230771</v>
      </c>
      <c r="Q323" s="32">
        <f>1-P323</f>
        <v>0.69230769230769229</v>
      </c>
    </row>
    <row r="324" spans="1:17" ht="15.75" customHeight="1" x14ac:dyDescent="0.25">
      <c r="A324" s="39">
        <v>1402</v>
      </c>
      <c r="B324" s="40"/>
      <c r="C324" s="40"/>
      <c r="D324" s="40"/>
      <c r="E324" s="40">
        <v>4</v>
      </c>
      <c r="F324" s="40"/>
      <c r="G324" s="40"/>
      <c r="H324" s="62"/>
      <c r="I324" s="109"/>
      <c r="J324" s="46"/>
      <c r="K324" s="110"/>
      <c r="L324" s="117">
        <f>IF(E324=0,"",E324/D323)</f>
        <v>0.33333333333333331</v>
      </c>
      <c r="M324" s="43">
        <v>5</v>
      </c>
      <c r="N324" s="117">
        <f t="shared" si="42"/>
        <v>0.41666666666666669</v>
      </c>
      <c r="O324" s="117">
        <f t="shared" si="43"/>
        <v>0.58333333333333326</v>
      </c>
      <c r="P324" s="1"/>
    </row>
    <row r="325" spans="1:17" ht="15.75" customHeight="1" x14ac:dyDescent="0.25">
      <c r="A325" s="39">
        <v>1501</v>
      </c>
      <c r="B325" s="40"/>
      <c r="C325" s="40"/>
      <c r="D325" s="40"/>
      <c r="E325" s="40"/>
      <c r="F325" s="40">
        <v>2</v>
      </c>
      <c r="G325" s="40"/>
      <c r="H325" s="62"/>
      <c r="I325" s="109"/>
      <c r="J325" s="46"/>
      <c r="K325" s="110"/>
      <c r="L325" s="117">
        <f>IF(F325=0,"",F325/E324)</f>
        <v>0.5</v>
      </c>
      <c r="M325" s="43">
        <v>3</v>
      </c>
      <c r="N325" s="117">
        <f t="shared" si="42"/>
        <v>0.6</v>
      </c>
      <c r="O325" s="117">
        <f t="shared" si="43"/>
        <v>0.4</v>
      </c>
      <c r="P325" s="1"/>
    </row>
    <row r="326" spans="1:17" ht="15.75" customHeight="1" x14ac:dyDescent="0.25">
      <c r="A326" s="39">
        <v>1502</v>
      </c>
      <c r="B326" s="40"/>
      <c r="C326" s="40"/>
      <c r="D326" s="40"/>
      <c r="E326" s="40"/>
      <c r="F326" s="40"/>
      <c r="G326" s="40">
        <v>1</v>
      </c>
      <c r="H326" s="62">
        <v>2</v>
      </c>
      <c r="I326" s="109"/>
      <c r="J326" s="46"/>
      <c r="K326" s="110"/>
      <c r="L326" s="117">
        <f>IF(G326=0,"",G326/F325)</f>
        <v>0.5</v>
      </c>
      <c r="M326" s="143">
        <v>3</v>
      </c>
      <c r="N326" s="117">
        <f t="shared" si="42"/>
        <v>1</v>
      </c>
      <c r="O326" s="117">
        <f t="shared" si="43"/>
        <v>0</v>
      </c>
      <c r="P326" s="1"/>
    </row>
    <row r="327" spans="1:17" ht="15.75" customHeight="1" x14ac:dyDescent="0.25">
      <c r="A327" s="39">
        <v>1601</v>
      </c>
      <c r="B327" s="40"/>
      <c r="C327" s="40"/>
      <c r="D327" s="40"/>
      <c r="E327" s="40"/>
      <c r="F327" s="40"/>
      <c r="G327" s="40">
        <v>1</v>
      </c>
      <c r="H327" s="62">
        <v>2</v>
      </c>
      <c r="I327" s="109"/>
      <c r="J327" s="46"/>
      <c r="K327" s="111"/>
      <c r="L327" s="46"/>
      <c r="M327" s="143">
        <v>1</v>
      </c>
      <c r="N327" s="46"/>
      <c r="O327" s="119"/>
      <c r="P327" s="1"/>
    </row>
    <row r="328" spans="1:17" ht="15.75" customHeight="1" x14ac:dyDescent="0.25">
      <c r="A328" s="82" t="s">
        <v>82</v>
      </c>
      <c r="B328" s="40"/>
      <c r="C328" s="40"/>
      <c r="D328" s="40"/>
      <c r="E328" s="40"/>
      <c r="F328" s="40"/>
      <c r="G328" s="40"/>
      <c r="H328" s="62">
        <v>0</v>
      </c>
      <c r="I328" s="109"/>
      <c r="J328" s="46"/>
      <c r="K328" s="111"/>
      <c r="L328" s="46"/>
      <c r="M328" s="143">
        <v>5</v>
      </c>
      <c r="N328" s="46"/>
      <c r="O328" s="119"/>
      <c r="P328" s="1"/>
    </row>
    <row r="329" spans="1:17" ht="15.75" customHeight="1" x14ac:dyDescent="0.25">
      <c r="A329" s="82" t="s">
        <v>83</v>
      </c>
      <c r="B329" s="40"/>
      <c r="C329" s="40"/>
      <c r="D329" s="40"/>
      <c r="E329" s="40"/>
      <c r="F329" s="40"/>
      <c r="G329" s="40"/>
      <c r="H329" s="62"/>
      <c r="I329" s="109"/>
      <c r="J329" s="46"/>
      <c r="K329" s="111"/>
      <c r="L329" s="46"/>
      <c r="M329" s="143"/>
      <c r="N329" s="46"/>
      <c r="O329" s="119"/>
      <c r="P329" s="1"/>
    </row>
    <row r="330" spans="1:17" ht="15.75" customHeight="1" x14ac:dyDescent="0.25">
      <c r="A330" s="82" t="s">
        <v>84</v>
      </c>
      <c r="B330" s="40"/>
      <c r="C330" s="40"/>
      <c r="D330" s="40"/>
      <c r="E330" s="40"/>
      <c r="F330" s="40"/>
      <c r="G330" s="40"/>
      <c r="H330" s="62"/>
      <c r="I330" s="112"/>
      <c r="J330" s="113"/>
      <c r="K330" s="114"/>
      <c r="L330" s="113"/>
      <c r="M330" s="143"/>
      <c r="N330" s="113"/>
      <c r="O330" s="42"/>
      <c r="P330" s="1"/>
    </row>
    <row r="331" spans="1:17" ht="18" customHeight="1" x14ac:dyDescent="0.25">
      <c r="A331" s="24"/>
      <c r="B331" s="160" t="s">
        <v>79</v>
      </c>
      <c r="C331" s="160"/>
      <c r="D331" s="160"/>
      <c r="E331" s="160"/>
      <c r="F331" s="160"/>
      <c r="G331" s="160"/>
      <c r="H331" s="59">
        <f>SUM(H321:H330)</f>
        <v>4</v>
      </c>
      <c r="I331" s="84">
        <f>IF(H326=0,"",H326/B321)</f>
        <v>5.128205128205128E-2</v>
      </c>
      <c r="J331" s="84">
        <f>IF(H331=0,"",H331/B321)</f>
        <v>0.10256410256410256</v>
      </c>
      <c r="K331" s="84">
        <f>IF(H326=0,"",J331-I331)</f>
        <v>5.128205128205128E-2</v>
      </c>
      <c r="L331" s="2"/>
      <c r="M331" s="1"/>
      <c r="N331" s="27"/>
      <c r="O331" s="2"/>
      <c r="P331" s="1"/>
    </row>
    <row r="332" spans="1:17" ht="12.75" customHeight="1" x14ac:dyDescent="0.2">
      <c r="I332" s="2"/>
      <c r="J332" s="2"/>
      <c r="L332" s="2"/>
    </row>
    <row r="333" spans="1:17" ht="12.75" customHeight="1" x14ac:dyDescent="0.2">
      <c r="I333" s="2"/>
      <c r="J333" s="2"/>
      <c r="L333" s="2"/>
    </row>
    <row r="334" spans="1:17" ht="26.25" customHeight="1" x14ac:dyDescent="0.4">
      <c r="A334" s="29"/>
      <c r="B334" s="161" t="s">
        <v>68</v>
      </c>
      <c r="C334" s="162"/>
      <c r="D334" s="162"/>
      <c r="E334" s="162"/>
      <c r="F334" s="162"/>
      <c r="G334" s="162"/>
      <c r="H334" s="79">
        <v>1302</v>
      </c>
      <c r="I334" s="80"/>
      <c r="J334" s="80"/>
      <c r="K334" s="80"/>
      <c r="L334" s="80"/>
      <c r="M334" s="80"/>
      <c r="N334" s="1"/>
      <c r="O334" s="1"/>
      <c r="P334" s="1"/>
    </row>
    <row r="335" spans="1:17" ht="20.25" customHeight="1" x14ac:dyDescent="0.2">
      <c r="A335" s="163" t="s">
        <v>9</v>
      </c>
      <c r="B335" s="164" t="s">
        <v>69</v>
      </c>
      <c r="C335" s="165"/>
      <c r="D335" s="165"/>
      <c r="E335" s="165"/>
      <c r="F335" s="165"/>
      <c r="G335" s="165"/>
      <c r="H335" s="167" t="s">
        <v>10</v>
      </c>
      <c r="I335" s="159" t="s">
        <v>2</v>
      </c>
      <c r="J335" s="159" t="s">
        <v>3</v>
      </c>
      <c r="K335" s="169" t="s">
        <v>4</v>
      </c>
      <c r="L335" s="159" t="s">
        <v>5</v>
      </c>
      <c r="M335" s="157" t="s">
        <v>6</v>
      </c>
      <c r="N335" s="157" t="s">
        <v>7</v>
      </c>
      <c r="O335" s="159" t="s">
        <v>8</v>
      </c>
      <c r="P335" s="1"/>
    </row>
    <row r="336" spans="1:17" ht="15.75" customHeight="1" x14ac:dyDescent="0.25">
      <c r="A336" s="158"/>
      <c r="B336" s="39" t="s">
        <v>70</v>
      </c>
      <c r="C336" s="39" t="s">
        <v>71</v>
      </c>
      <c r="D336" s="39" t="s">
        <v>72</v>
      </c>
      <c r="E336" s="39" t="s">
        <v>73</v>
      </c>
      <c r="F336" s="39" t="s">
        <v>74</v>
      </c>
      <c r="G336" s="39" t="s">
        <v>75</v>
      </c>
      <c r="H336" s="168"/>
      <c r="I336" s="158"/>
      <c r="J336" s="158"/>
      <c r="K336" s="158"/>
      <c r="L336" s="158"/>
      <c r="M336" s="158"/>
      <c r="N336" s="158"/>
      <c r="O336" s="158"/>
      <c r="P336" s="1"/>
    </row>
    <row r="337" spans="1:17" ht="15.75" customHeight="1" x14ac:dyDescent="0.25">
      <c r="A337" s="39">
        <v>1302</v>
      </c>
      <c r="B337" s="40">
        <v>295</v>
      </c>
      <c r="C337" s="40"/>
      <c r="D337" s="40"/>
      <c r="E337" s="40"/>
      <c r="F337" s="40"/>
      <c r="G337" s="40"/>
      <c r="H337" s="62"/>
      <c r="I337" s="106"/>
      <c r="J337" s="107"/>
      <c r="K337" s="108"/>
      <c r="L337" s="115"/>
      <c r="M337" s="41">
        <f>B337</f>
        <v>295</v>
      </c>
      <c r="N337" s="116"/>
      <c r="O337" s="115"/>
      <c r="P337" s="1"/>
    </row>
    <row r="338" spans="1:17" ht="15.75" customHeight="1" x14ac:dyDescent="0.25">
      <c r="A338" s="39">
        <v>1401</v>
      </c>
      <c r="B338" s="40"/>
      <c r="C338" s="40">
        <v>193</v>
      </c>
      <c r="D338" s="40"/>
      <c r="E338" s="40"/>
      <c r="F338" s="40"/>
      <c r="G338" s="40"/>
      <c r="H338" s="62"/>
      <c r="I338" s="109"/>
      <c r="J338" s="46"/>
      <c r="K338" s="110"/>
      <c r="L338" s="45">
        <f>IF(C338=0,"",C338/B337)</f>
        <v>0.65423728813559323</v>
      </c>
      <c r="M338" s="43">
        <v>193</v>
      </c>
      <c r="N338" s="45">
        <f t="shared" ref="N338:N342" si="44">IF(M338=0,"",M338/M337)</f>
        <v>0.65423728813559323</v>
      </c>
      <c r="O338" s="45">
        <f t="shared" ref="O338:O342" si="45">IF(M338=0,"",100%-N338)</f>
        <v>0.34576271186440677</v>
      </c>
      <c r="P338" s="1"/>
    </row>
    <row r="339" spans="1:17" ht="15.75" customHeight="1" x14ac:dyDescent="0.25">
      <c r="A339" s="39">
        <v>1402</v>
      </c>
      <c r="B339" s="40"/>
      <c r="C339" s="40"/>
      <c r="D339" s="40">
        <v>173</v>
      </c>
      <c r="E339" s="40"/>
      <c r="F339" s="40"/>
      <c r="G339" s="40"/>
      <c r="H339" s="62"/>
      <c r="I339" s="109"/>
      <c r="J339" s="46"/>
      <c r="K339" s="110"/>
      <c r="L339" s="117">
        <f>IF(D339=0,"",D339/C338)</f>
        <v>0.89637305699481862</v>
      </c>
      <c r="M339" s="43">
        <v>174</v>
      </c>
      <c r="N339" s="117">
        <f t="shared" si="44"/>
        <v>0.9015544041450777</v>
      </c>
      <c r="O339" s="117">
        <f t="shared" si="45"/>
        <v>9.8445595854922296E-2</v>
      </c>
      <c r="P339" s="8">
        <f>M339/M337</f>
        <v>0.5898305084745763</v>
      </c>
      <c r="Q339" s="32">
        <f>1-P339</f>
        <v>0.4101694915254237</v>
      </c>
    </row>
    <row r="340" spans="1:17" ht="15.75" customHeight="1" x14ac:dyDescent="0.25">
      <c r="A340" s="39">
        <v>1501</v>
      </c>
      <c r="B340" s="40"/>
      <c r="C340" s="40"/>
      <c r="D340" s="40"/>
      <c r="E340" s="40">
        <v>160</v>
      </c>
      <c r="F340" s="40"/>
      <c r="G340" s="40"/>
      <c r="H340" s="62"/>
      <c r="I340" s="109"/>
      <c r="J340" s="46"/>
      <c r="K340" s="110"/>
      <c r="L340" s="117">
        <f>IF(E340=0,"",E340/D339)</f>
        <v>0.92485549132947975</v>
      </c>
      <c r="M340" s="43">
        <v>169</v>
      </c>
      <c r="N340" s="117">
        <f t="shared" si="44"/>
        <v>0.97126436781609193</v>
      </c>
      <c r="O340" s="117">
        <f t="shared" si="45"/>
        <v>2.8735632183908066E-2</v>
      </c>
      <c r="P340" s="1"/>
    </row>
    <row r="341" spans="1:17" ht="15.75" customHeight="1" x14ac:dyDescent="0.25">
      <c r="A341" s="39">
        <v>1502</v>
      </c>
      <c r="B341" s="40"/>
      <c r="C341" s="40"/>
      <c r="D341" s="40"/>
      <c r="E341" s="40"/>
      <c r="F341" s="40">
        <v>151</v>
      </c>
      <c r="G341" s="40"/>
      <c r="H341" s="62"/>
      <c r="I341" s="109"/>
      <c r="J341" s="46"/>
      <c r="K341" s="110"/>
      <c r="L341" s="117">
        <f>IF(F341=0,"",F341/E340)</f>
        <v>0.94374999999999998</v>
      </c>
      <c r="M341" s="43">
        <v>158</v>
      </c>
      <c r="N341" s="117">
        <f t="shared" si="44"/>
        <v>0.9349112426035503</v>
      </c>
      <c r="O341" s="117">
        <f t="shared" si="45"/>
        <v>6.5088757396449703E-2</v>
      </c>
      <c r="P341" s="1"/>
    </row>
    <row r="342" spans="1:17" ht="15.75" customHeight="1" x14ac:dyDescent="0.25">
      <c r="A342" s="39">
        <v>1601</v>
      </c>
      <c r="B342" s="40"/>
      <c r="C342" s="40"/>
      <c r="D342" s="40"/>
      <c r="E342" s="40"/>
      <c r="F342" s="40"/>
      <c r="G342" s="40">
        <v>144</v>
      </c>
      <c r="H342" s="62">
        <v>107</v>
      </c>
      <c r="I342" s="109"/>
      <c r="J342" s="46"/>
      <c r="K342" s="110"/>
      <c r="L342" s="117">
        <f>IF(G342=0,"",G342/F341)</f>
        <v>0.95364238410596025</v>
      </c>
      <c r="M342" s="143">
        <v>148</v>
      </c>
      <c r="N342" s="117">
        <f t="shared" si="44"/>
        <v>0.93670886075949367</v>
      </c>
      <c r="O342" s="117">
        <f t="shared" si="45"/>
        <v>6.3291139240506333E-2</v>
      </c>
      <c r="P342" s="1"/>
    </row>
    <row r="343" spans="1:17" ht="15.75" customHeight="1" x14ac:dyDescent="0.25">
      <c r="A343" s="39">
        <v>1602</v>
      </c>
      <c r="B343" s="40"/>
      <c r="C343" s="40"/>
      <c r="D343" s="40"/>
      <c r="E343" s="40"/>
      <c r="F343" s="40"/>
      <c r="G343" s="40">
        <v>27</v>
      </c>
      <c r="H343" s="62">
        <v>8</v>
      </c>
      <c r="I343" s="109"/>
      <c r="J343" s="46"/>
      <c r="K343" s="111"/>
      <c r="L343" s="46"/>
      <c r="M343" s="143">
        <v>30</v>
      </c>
      <c r="N343" s="46"/>
      <c r="O343" s="119"/>
      <c r="P343" s="1"/>
    </row>
    <row r="344" spans="1:17" ht="15.75" customHeight="1" x14ac:dyDescent="0.25">
      <c r="A344" s="82" t="s">
        <v>83</v>
      </c>
      <c r="B344" s="40"/>
      <c r="C344" s="40"/>
      <c r="D344" s="40"/>
      <c r="E344" s="40"/>
      <c r="F344" s="40"/>
      <c r="G344" s="40">
        <v>14</v>
      </c>
      <c r="H344" s="62">
        <v>12</v>
      </c>
      <c r="I344" s="109"/>
      <c r="J344" s="46"/>
      <c r="K344" s="111"/>
      <c r="L344" s="46"/>
      <c r="M344" s="143">
        <v>16</v>
      </c>
      <c r="N344" s="46"/>
      <c r="O344" s="119"/>
      <c r="P344" s="1"/>
    </row>
    <row r="345" spans="1:17" ht="15.75" customHeight="1" x14ac:dyDescent="0.25">
      <c r="A345" s="82" t="s">
        <v>84</v>
      </c>
      <c r="B345" s="40"/>
      <c r="C345" s="40"/>
      <c r="D345" s="40"/>
      <c r="E345" s="40"/>
      <c r="F345" s="40"/>
      <c r="G345" s="40"/>
      <c r="H345" s="62">
        <v>3</v>
      </c>
      <c r="I345" s="109"/>
      <c r="J345" s="46"/>
      <c r="K345" s="111"/>
      <c r="L345" s="46"/>
      <c r="M345" s="143">
        <v>4</v>
      </c>
      <c r="N345" s="46"/>
      <c r="O345" s="119"/>
      <c r="P345" s="1"/>
    </row>
    <row r="346" spans="1:17" ht="15.75" customHeight="1" x14ac:dyDescent="0.25">
      <c r="A346" s="82" t="s">
        <v>85</v>
      </c>
      <c r="B346" s="40"/>
      <c r="C346" s="40"/>
      <c r="D346" s="40"/>
      <c r="E346" s="40"/>
      <c r="F346" s="40"/>
      <c r="G346" s="40"/>
      <c r="H346" s="62"/>
      <c r="I346" s="112"/>
      <c r="J346" s="113"/>
      <c r="K346" s="114"/>
      <c r="L346" s="113"/>
      <c r="M346" s="143"/>
      <c r="N346" s="113"/>
      <c r="O346" s="42"/>
      <c r="P346" s="1"/>
    </row>
    <row r="347" spans="1:17" ht="18" customHeight="1" x14ac:dyDescent="0.25">
      <c r="A347" s="24"/>
      <c r="B347" s="160" t="s">
        <v>79</v>
      </c>
      <c r="C347" s="160"/>
      <c r="D347" s="160"/>
      <c r="E347" s="160"/>
      <c r="F347" s="160"/>
      <c r="G347" s="160"/>
      <c r="H347" s="59">
        <f>SUM(H337:H346)</f>
        <v>130</v>
      </c>
      <c r="I347" s="84">
        <f>IF(H342=0,"",H342/B337)</f>
        <v>0.36271186440677966</v>
      </c>
      <c r="J347" s="84">
        <f>IF(H347=0,"",H347/B337)</f>
        <v>0.44067796610169491</v>
      </c>
      <c r="K347" s="84">
        <f>IF(H345=0,"",J347-I347)</f>
        <v>7.7966101694915246E-2</v>
      </c>
      <c r="L347" s="2"/>
      <c r="M347" s="1"/>
      <c r="N347" s="27"/>
      <c r="O347" s="2"/>
      <c r="P347" s="1"/>
    </row>
    <row r="348" spans="1:17" ht="12.75" customHeight="1" x14ac:dyDescent="0.2">
      <c r="I348" s="2"/>
      <c r="J348" s="2"/>
      <c r="L348" s="2"/>
    </row>
    <row r="349" spans="1:17" ht="12.75" customHeight="1" x14ac:dyDescent="0.2">
      <c r="I349" s="2"/>
      <c r="J349" s="2"/>
      <c r="L349" s="2"/>
    </row>
    <row r="350" spans="1:17" ht="26.25" customHeight="1" x14ac:dyDescent="0.4">
      <c r="A350" s="29"/>
      <c r="B350" s="161" t="s">
        <v>68</v>
      </c>
      <c r="C350" s="162"/>
      <c r="D350" s="162"/>
      <c r="E350" s="162"/>
      <c r="F350" s="162"/>
      <c r="G350" s="162"/>
      <c r="H350" s="79">
        <v>1401</v>
      </c>
      <c r="I350" s="80"/>
      <c r="J350" s="80"/>
      <c r="K350" s="80"/>
      <c r="L350" s="80"/>
      <c r="M350" s="80"/>
      <c r="N350" s="1"/>
      <c r="O350" s="1"/>
      <c r="P350" s="1"/>
    </row>
    <row r="351" spans="1:17" ht="20.25" customHeight="1" x14ac:dyDescent="0.2">
      <c r="A351" s="163" t="s">
        <v>9</v>
      </c>
      <c r="B351" s="164" t="s">
        <v>69</v>
      </c>
      <c r="C351" s="165"/>
      <c r="D351" s="165"/>
      <c r="E351" s="165"/>
      <c r="F351" s="165"/>
      <c r="G351" s="165"/>
      <c r="H351" s="167" t="s">
        <v>10</v>
      </c>
      <c r="I351" s="159" t="s">
        <v>2</v>
      </c>
      <c r="J351" s="159" t="s">
        <v>3</v>
      </c>
      <c r="K351" s="169" t="s">
        <v>4</v>
      </c>
      <c r="L351" s="159" t="s">
        <v>5</v>
      </c>
      <c r="M351" s="157" t="s">
        <v>6</v>
      </c>
      <c r="N351" s="157" t="s">
        <v>7</v>
      </c>
      <c r="O351" s="159" t="s">
        <v>8</v>
      </c>
      <c r="P351" s="1"/>
    </row>
    <row r="352" spans="1:17" ht="15.75" customHeight="1" x14ac:dyDescent="0.25">
      <c r="A352" s="158"/>
      <c r="B352" s="39" t="s">
        <v>70</v>
      </c>
      <c r="C352" s="39" t="s">
        <v>71</v>
      </c>
      <c r="D352" s="39" t="s">
        <v>72</v>
      </c>
      <c r="E352" s="39" t="s">
        <v>73</v>
      </c>
      <c r="F352" s="39" t="s">
        <v>74</v>
      </c>
      <c r="G352" s="39" t="s">
        <v>75</v>
      </c>
      <c r="H352" s="168"/>
      <c r="I352" s="158"/>
      <c r="J352" s="158"/>
      <c r="K352" s="158"/>
      <c r="L352" s="158"/>
      <c r="M352" s="158"/>
      <c r="N352" s="158"/>
      <c r="O352" s="158"/>
      <c r="P352" s="1"/>
    </row>
    <row r="353" spans="1:17" ht="15.75" customHeight="1" x14ac:dyDescent="0.25">
      <c r="A353" s="39">
        <v>1401</v>
      </c>
      <c r="B353" s="40">
        <v>23</v>
      </c>
      <c r="C353" s="40"/>
      <c r="D353" s="40"/>
      <c r="E353" s="40"/>
      <c r="F353" s="40"/>
      <c r="G353" s="40"/>
      <c r="H353" s="62"/>
      <c r="I353" s="106"/>
      <c r="J353" s="107"/>
      <c r="K353" s="108"/>
      <c r="L353" s="115"/>
      <c r="M353" s="41">
        <f>B353</f>
        <v>23</v>
      </c>
      <c r="N353" s="116"/>
      <c r="O353" s="115"/>
      <c r="P353" s="1"/>
    </row>
    <row r="354" spans="1:17" ht="15.75" customHeight="1" x14ac:dyDescent="0.25">
      <c r="A354" s="39">
        <v>1402</v>
      </c>
      <c r="B354" s="40"/>
      <c r="C354" s="40">
        <v>10</v>
      </c>
      <c r="D354" s="40"/>
      <c r="E354" s="40"/>
      <c r="F354" s="40"/>
      <c r="G354" s="40"/>
      <c r="H354" s="62"/>
      <c r="I354" s="109"/>
      <c r="J354" s="46"/>
      <c r="K354" s="110"/>
      <c r="L354" s="45">
        <f>IF(C354=0,"",C354/B353)</f>
        <v>0.43478260869565216</v>
      </c>
      <c r="M354" s="43">
        <v>10</v>
      </c>
      <c r="N354" s="45">
        <f t="shared" ref="N354:N358" si="46">IF(M354=0,"",M354/M353)</f>
        <v>0.43478260869565216</v>
      </c>
      <c r="O354" s="45">
        <f t="shared" ref="O354:O358" si="47">IF(M354=0,"",100%-N354)</f>
        <v>0.56521739130434789</v>
      </c>
      <c r="P354" s="1"/>
    </row>
    <row r="355" spans="1:17" ht="15.75" customHeight="1" x14ac:dyDescent="0.25">
      <c r="A355" s="39">
        <v>1501</v>
      </c>
      <c r="B355" s="40"/>
      <c r="C355" s="40"/>
      <c r="D355" s="40">
        <v>7</v>
      </c>
      <c r="E355" s="40"/>
      <c r="F355" s="40"/>
      <c r="G355" s="40"/>
      <c r="H355" s="62"/>
      <c r="I355" s="109"/>
      <c r="J355" s="46"/>
      <c r="K355" s="110"/>
      <c r="L355" s="117">
        <f>IF(D355=0,"",D355/C354)</f>
        <v>0.7</v>
      </c>
      <c r="M355" s="43">
        <v>8</v>
      </c>
      <c r="N355" s="117">
        <f t="shared" si="46"/>
        <v>0.8</v>
      </c>
      <c r="O355" s="117">
        <f t="shared" si="47"/>
        <v>0.19999999999999996</v>
      </c>
      <c r="P355" s="8">
        <f>M355/M353</f>
        <v>0.34782608695652173</v>
      </c>
      <c r="Q355" s="32">
        <f>1-P355</f>
        <v>0.65217391304347827</v>
      </c>
    </row>
    <row r="356" spans="1:17" ht="15.75" customHeight="1" x14ac:dyDescent="0.25">
      <c r="A356" s="39">
        <v>1502</v>
      </c>
      <c r="B356" s="40"/>
      <c r="C356" s="40"/>
      <c r="D356" s="40"/>
      <c r="E356" s="40">
        <v>5</v>
      </c>
      <c r="F356" s="40"/>
      <c r="G356" s="40"/>
      <c r="H356" s="62"/>
      <c r="I356" s="109"/>
      <c r="J356" s="46"/>
      <c r="K356" s="110"/>
      <c r="L356" s="117">
        <f>IF(E356=0,"",E356/D355)</f>
        <v>0.7142857142857143</v>
      </c>
      <c r="M356" s="43">
        <v>6</v>
      </c>
      <c r="N356" s="117">
        <f t="shared" si="46"/>
        <v>0.75</v>
      </c>
      <c r="O356" s="117">
        <f t="shared" si="47"/>
        <v>0.25</v>
      </c>
      <c r="P356" s="1"/>
    </row>
    <row r="357" spans="1:17" ht="15.75" customHeight="1" x14ac:dyDescent="0.25">
      <c r="A357" s="39">
        <v>1601</v>
      </c>
      <c r="B357" s="40"/>
      <c r="C357" s="40"/>
      <c r="D357" s="40"/>
      <c r="E357" s="40"/>
      <c r="F357" s="40">
        <v>4</v>
      </c>
      <c r="G357" s="40"/>
      <c r="H357" s="62"/>
      <c r="I357" s="109"/>
      <c r="J357" s="46"/>
      <c r="K357" s="110"/>
      <c r="L357" s="117">
        <f>IF(F357=0,"",F357/E356)</f>
        <v>0.8</v>
      </c>
      <c r="M357" s="43">
        <v>4</v>
      </c>
      <c r="N357" s="117">
        <f t="shared" si="46"/>
        <v>0.66666666666666663</v>
      </c>
      <c r="O357" s="117">
        <f t="shared" si="47"/>
        <v>0.33333333333333337</v>
      </c>
      <c r="P357" s="1"/>
    </row>
    <row r="358" spans="1:17" ht="15.75" customHeight="1" x14ac:dyDescent="0.25">
      <c r="A358" s="39">
        <v>1602</v>
      </c>
      <c r="B358" s="40"/>
      <c r="C358" s="40"/>
      <c r="D358" s="40"/>
      <c r="E358" s="40"/>
      <c r="F358" s="40"/>
      <c r="G358" s="40">
        <v>4</v>
      </c>
      <c r="H358" s="62">
        <v>4</v>
      </c>
      <c r="I358" s="109"/>
      <c r="J358" s="46"/>
      <c r="K358" s="110"/>
      <c r="L358" s="117">
        <f>IF(G358=0,"",G358/F357)</f>
        <v>1</v>
      </c>
      <c r="M358" s="143">
        <v>4</v>
      </c>
      <c r="N358" s="117">
        <f t="shared" si="46"/>
        <v>1</v>
      </c>
      <c r="O358" s="117">
        <f t="shared" si="47"/>
        <v>0</v>
      </c>
      <c r="P358" s="1"/>
    </row>
    <row r="359" spans="1:17" ht="15.75" customHeight="1" x14ac:dyDescent="0.25">
      <c r="A359" s="39">
        <v>1701</v>
      </c>
      <c r="B359" s="40"/>
      <c r="C359" s="40"/>
      <c r="D359" s="40"/>
      <c r="E359" s="40"/>
      <c r="F359" s="40"/>
      <c r="G359" s="40">
        <v>2</v>
      </c>
      <c r="H359" s="62"/>
      <c r="I359" s="109"/>
      <c r="J359" s="46"/>
      <c r="K359" s="111"/>
      <c r="L359" s="46"/>
      <c r="M359" s="143"/>
      <c r="N359" s="46"/>
      <c r="O359" s="119"/>
      <c r="P359" s="1"/>
    </row>
    <row r="360" spans="1:17" ht="15.75" customHeight="1" x14ac:dyDescent="0.25">
      <c r="A360" s="82" t="s">
        <v>84</v>
      </c>
      <c r="B360" s="40"/>
      <c r="C360" s="40"/>
      <c r="D360" s="40"/>
      <c r="E360" s="40"/>
      <c r="F360" s="40"/>
      <c r="G360" s="40"/>
      <c r="H360" s="62"/>
      <c r="I360" s="109"/>
      <c r="J360" s="46"/>
      <c r="K360" s="111"/>
      <c r="L360" s="46"/>
      <c r="M360" s="143"/>
      <c r="N360" s="46"/>
      <c r="O360" s="119"/>
      <c r="P360" s="1"/>
    </row>
    <row r="361" spans="1:17" ht="15.75" customHeight="1" x14ac:dyDescent="0.25">
      <c r="A361" s="82" t="s">
        <v>85</v>
      </c>
      <c r="B361" s="40"/>
      <c r="C361" s="40"/>
      <c r="D361" s="40"/>
      <c r="E361" s="40"/>
      <c r="F361" s="40"/>
      <c r="G361" s="40"/>
      <c r="H361" s="62"/>
      <c r="I361" s="109"/>
      <c r="J361" s="46"/>
      <c r="K361" s="111"/>
      <c r="L361" s="46"/>
      <c r="M361" s="143"/>
      <c r="N361" s="46"/>
      <c r="O361" s="119"/>
      <c r="P361" s="1"/>
    </row>
    <row r="362" spans="1:17" ht="15.75" customHeight="1" x14ac:dyDescent="0.25">
      <c r="A362" s="82" t="s">
        <v>86</v>
      </c>
      <c r="B362" s="40"/>
      <c r="C362" s="40"/>
      <c r="D362" s="40"/>
      <c r="E362" s="40"/>
      <c r="F362" s="40"/>
      <c r="G362" s="40"/>
      <c r="H362" s="62"/>
      <c r="I362" s="112"/>
      <c r="J362" s="113"/>
      <c r="K362" s="114"/>
      <c r="L362" s="113"/>
      <c r="M362" s="143"/>
      <c r="N362" s="113"/>
      <c r="O362" s="42"/>
      <c r="P362" s="1"/>
    </row>
    <row r="363" spans="1:17" ht="18" customHeight="1" x14ac:dyDescent="0.25">
      <c r="A363" s="24"/>
      <c r="B363" s="160" t="s">
        <v>79</v>
      </c>
      <c r="C363" s="160"/>
      <c r="D363" s="160"/>
      <c r="E363" s="160"/>
      <c r="F363" s="160"/>
      <c r="G363" s="160"/>
      <c r="H363" s="59">
        <f>SUM(H353:H362)</f>
        <v>4</v>
      </c>
      <c r="I363" s="84">
        <f>IF(H358=0,"",H358/B353)</f>
        <v>0.17391304347826086</v>
      </c>
      <c r="J363" s="84">
        <f>IF(H363=0,"",H363/B353)</f>
        <v>0.17391304347826086</v>
      </c>
      <c r="K363" s="84">
        <f>J363-I363</f>
        <v>0</v>
      </c>
      <c r="L363" s="2"/>
      <c r="M363" s="1"/>
      <c r="N363" s="27"/>
      <c r="O363" s="2"/>
      <c r="P363" s="1"/>
    </row>
    <row r="364" spans="1:17" ht="12.75" customHeight="1" x14ac:dyDescent="0.2">
      <c r="I364" s="2"/>
      <c r="J364" s="2"/>
      <c r="L364" s="2"/>
    </row>
    <row r="365" spans="1:17" ht="12.75" customHeight="1" x14ac:dyDescent="0.2">
      <c r="I365" s="2"/>
      <c r="J365" s="2"/>
      <c r="L365" s="2"/>
    </row>
    <row r="366" spans="1:17" ht="26.25" customHeight="1" x14ac:dyDescent="0.4">
      <c r="A366" s="29"/>
      <c r="B366" s="161" t="s">
        <v>68</v>
      </c>
      <c r="C366" s="162"/>
      <c r="D366" s="162"/>
      <c r="E366" s="162"/>
      <c r="F366" s="162"/>
      <c r="G366" s="162"/>
      <c r="H366" s="79">
        <v>1402</v>
      </c>
      <c r="I366" s="80"/>
      <c r="J366" s="80"/>
      <c r="K366" s="80"/>
      <c r="L366" s="80"/>
      <c r="M366" s="80"/>
      <c r="N366" s="1"/>
      <c r="O366" s="1"/>
      <c r="P366" s="1"/>
    </row>
    <row r="367" spans="1:17" ht="20.25" customHeight="1" x14ac:dyDescent="0.2">
      <c r="A367" s="163" t="s">
        <v>9</v>
      </c>
      <c r="B367" s="164" t="s">
        <v>69</v>
      </c>
      <c r="C367" s="165"/>
      <c r="D367" s="165"/>
      <c r="E367" s="165"/>
      <c r="F367" s="165"/>
      <c r="G367" s="165"/>
      <c r="H367" s="167" t="s">
        <v>10</v>
      </c>
      <c r="I367" s="159" t="s">
        <v>2</v>
      </c>
      <c r="J367" s="159" t="s">
        <v>3</v>
      </c>
      <c r="K367" s="169" t="s">
        <v>4</v>
      </c>
      <c r="L367" s="159" t="s">
        <v>5</v>
      </c>
      <c r="M367" s="157" t="s">
        <v>6</v>
      </c>
      <c r="N367" s="157" t="s">
        <v>7</v>
      </c>
      <c r="O367" s="159" t="s">
        <v>8</v>
      </c>
      <c r="P367" s="1"/>
    </row>
    <row r="368" spans="1:17" ht="15.75" customHeight="1" x14ac:dyDescent="0.25">
      <c r="A368" s="158"/>
      <c r="B368" s="39" t="s">
        <v>70</v>
      </c>
      <c r="C368" s="39" t="s">
        <v>71</v>
      </c>
      <c r="D368" s="39" t="s">
        <v>72</v>
      </c>
      <c r="E368" s="39" t="s">
        <v>73</v>
      </c>
      <c r="F368" s="39" t="s">
        <v>74</v>
      </c>
      <c r="G368" s="39" t="s">
        <v>75</v>
      </c>
      <c r="H368" s="168"/>
      <c r="I368" s="158"/>
      <c r="J368" s="158"/>
      <c r="K368" s="158"/>
      <c r="L368" s="158"/>
      <c r="M368" s="158"/>
      <c r="N368" s="158"/>
      <c r="O368" s="158"/>
      <c r="P368" s="1"/>
    </row>
    <row r="369" spans="1:17" ht="15.75" customHeight="1" x14ac:dyDescent="0.25">
      <c r="A369" s="39">
        <v>1402</v>
      </c>
      <c r="B369" s="40">
        <v>324</v>
      </c>
      <c r="C369" s="40"/>
      <c r="D369" s="40"/>
      <c r="E369" s="40"/>
      <c r="F369" s="40"/>
      <c r="G369" s="40"/>
      <c r="H369" s="62"/>
      <c r="I369" s="106"/>
      <c r="J369" s="107"/>
      <c r="K369" s="108"/>
      <c r="L369" s="115"/>
      <c r="M369" s="41">
        <f>B369</f>
        <v>324</v>
      </c>
      <c r="N369" s="116"/>
      <c r="O369" s="115"/>
      <c r="P369" s="1"/>
    </row>
    <row r="370" spans="1:17" ht="15.75" customHeight="1" x14ac:dyDescent="0.25">
      <c r="A370" s="39">
        <v>1501</v>
      </c>
      <c r="B370" s="40"/>
      <c r="C370" s="40">
        <v>221</v>
      </c>
      <c r="D370" s="40"/>
      <c r="E370" s="40"/>
      <c r="F370" s="40"/>
      <c r="G370" s="40"/>
      <c r="H370" s="62"/>
      <c r="I370" s="109"/>
      <c r="J370" s="46"/>
      <c r="K370" s="110"/>
      <c r="L370" s="45">
        <f>IF(C370=0,"",C370/B369)</f>
        <v>0.6820987654320988</v>
      </c>
      <c r="M370" s="43">
        <v>221</v>
      </c>
      <c r="N370" s="45">
        <f t="shared" ref="N370:N374" si="48">IF(M370=0,"",M370/M369)</f>
        <v>0.6820987654320988</v>
      </c>
      <c r="O370" s="45">
        <f t="shared" ref="O370:O374" si="49">IF(M370=0,"",100%-N370)</f>
        <v>0.3179012345679012</v>
      </c>
      <c r="P370" s="1"/>
    </row>
    <row r="371" spans="1:17" ht="15.75" customHeight="1" x14ac:dyDescent="0.25">
      <c r="A371" s="39">
        <v>1502</v>
      </c>
      <c r="B371" s="40"/>
      <c r="C371" s="40"/>
      <c r="D371" s="40">
        <v>211</v>
      </c>
      <c r="E371" s="40"/>
      <c r="F371" s="40"/>
      <c r="G371" s="40"/>
      <c r="H371" s="62"/>
      <c r="I371" s="109"/>
      <c r="J371" s="46"/>
      <c r="K371" s="110"/>
      <c r="L371" s="117">
        <f>IF(D371=0,"",D371/C370)</f>
        <v>0.95475113122171951</v>
      </c>
      <c r="M371" s="43">
        <v>210</v>
      </c>
      <c r="N371" s="117">
        <f t="shared" si="48"/>
        <v>0.95022624434389136</v>
      </c>
      <c r="O371" s="117">
        <f t="shared" si="49"/>
        <v>4.9773755656108642E-2</v>
      </c>
      <c r="P371" s="8">
        <f>M371/M369</f>
        <v>0.64814814814814814</v>
      </c>
      <c r="Q371" s="32">
        <f>1-P371</f>
        <v>0.35185185185185186</v>
      </c>
    </row>
    <row r="372" spans="1:17" ht="15.75" customHeight="1" x14ac:dyDescent="0.25">
      <c r="A372" s="39">
        <v>1601</v>
      </c>
      <c r="B372" s="40"/>
      <c r="C372" s="40"/>
      <c r="D372" s="40"/>
      <c r="E372" s="40">
        <v>191</v>
      </c>
      <c r="F372" s="40"/>
      <c r="G372" s="40"/>
      <c r="H372" s="62"/>
      <c r="I372" s="109"/>
      <c r="J372" s="46"/>
      <c r="K372" s="110"/>
      <c r="L372" s="117">
        <f>IF(E372=0,"",E372/D371)</f>
        <v>0.90521327014218012</v>
      </c>
      <c r="M372" s="43">
        <v>200</v>
      </c>
      <c r="N372" s="117">
        <f t="shared" si="48"/>
        <v>0.95238095238095233</v>
      </c>
      <c r="O372" s="117">
        <f t="shared" si="49"/>
        <v>4.7619047619047672E-2</v>
      </c>
      <c r="P372" s="1"/>
    </row>
    <row r="373" spans="1:17" ht="15.75" customHeight="1" x14ac:dyDescent="0.25">
      <c r="A373" s="39">
        <v>1602</v>
      </c>
      <c r="B373" s="40"/>
      <c r="C373" s="40"/>
      <c r="D373" s="40"/>
      <c r="E373" s="40"/>
      <c r="F373" s="40">
        <v>164</v>
      </c>
      <c r="G373" s="40"/>
      <c r="H373" s="62"/>
      <c r="I373" s="109"/>
      <c r="J373" s="46"/>
      <c r="K373" s="110"/>
      <c r="L373" s="117">
        <f>IF(F373=0,"",F373/E372)</f>
        <v>0.8586387434554974</v>
      </c>
      <c r="M373" s="43">
        <v>180</v>
      </c>
      <c r="N373" s="117">
        <f t="shared" si="48"/>
        <v>0.9</v>
      </c>
      <c r="O373" s="117">
        <f t="shared" si="49"/>
        <v>9.9999999999999978E-2</v>
      </c>
      <c r="P373" s="1"/>
    </row>
    <row r="374" spans="1:17" ht="15.75" customHeight="1" x14ac:dyDescent="0.25">
      <c r="A374" s="39">
        <v>1701</v>
      </c>
      <c r="B374" s="40"/>
      <c r="C374" s="40"/>
      <c r="D374" s="40"/>
      <c r="E374" s="40"/>
      <c r="F374" s="40"/>
      <c r="G374" s="40">
        <v>158</v>
      </c>
      <c r="H374" s="62">
        <v>108</v>
      </c>
      <c r="I374" s="109"/>
      <c r="J374" s="46"/>
      <c r="K374" s="110"/>
      <c r="L374" s="117">
        <f>IF(G374=0,"",G374/F373)</f>
        <v>0.96341463414634143</v>
      </c>
      <c r="M374" s="143">
        <v>163</v>
      </c>
      <c r="N374" s="117">
        <f t="shared" si="48"/>
        <v>0.90555555555555556</v>
      </c>
      <c r="O374" s="117">
        <f t="shared" si="49"/>
        <v>9.4444444444444442E-2</v>
      </c>
      <c r="P374" s="1"/>
    </row>
    <row r="375" spans="1:17" ht="15.75" customHeight="1" x14ac:dyDescent="0.25">
      <c r="A375" s="39" t="s">
        <v>84</v>
      </c>
      <c r="B375" s="40"/>
      <c r="C375" s="40"/>
      <c r="D375" s="40"/>
      <c r="E375" s="40"/>
      <c r="F375" s="40"/>
      <c r="G375" s="40">
        <v>42</v>
      </c>
      <c r="H375" s="62">
        <v>30</v>
      </c>
      <c r="I375" s="109"/>
      <c r="J375" s="46"/>
      <c r="K375" s="111"/>
      <c r="L375" s="46"/>
      <c r="M375" s="143">
        <v>48</v>
      </c>
      <c r="N375" s="46"/>
      <c r="O375" s="119"/>
      <c r="P375" s="1"/>
    </row>
    <row r="376" spans="1:17" ht="15.75" customHeight="1" x14ac:dyDescent="0.25">
      <c r="A376" s="39" t="s">
        <v>85</v>
      </c>
      <c r="B376" s="40"/>
      <c r="C376" s="40"/>
      <c r="D376" s="40"/>
      <c r="E376" s="40"/>
      <c r="F376" s="40"/>
      <c r="G376" s="40">
        <v>8</v>
      </c>
      <c r="H376" s="62">
        <v>9</v>
      </c>
      <c r="I376" s="109"/>
      <c r="J376" s="46"/>
      <c r="K376" s="111"/>
      <c r="L376" s="46"/>
      <c r="M376" s="143">
        <v>10</v>
      </c>
      <c r="N376" s="46"/>
      <c r="O376" s="119"/>
      <c r="P376" s="1"/>
    </row>
    <row r="377" spans="1:17" ht="15.75" customHeight="1" x14ac:dyDescent="0.25">
      <c r="A377" s="82" t="s">
        <v>86</v>
      </c>
      <c r="B377" s="40"/>
      <c r="C377" s="40"/>
      <c r="D377" s="40"/>
      <c r="E377" s="40"/>
      <c r="F377" s="40"/>
      <c r="G377" s="40"/>
      <c r="H377" s="62"/>
      <c r="I377" s="109"/>
      <c r="J377" s="46"/>
      <c r="K377" s="111"/>
      <c r="L377" s="46"/>
      <c r="M377" s="143"/>
      <c r="N377" s="46"/>
      <c r="O377" s="119"/>
      <c r="P377" s="1"/>
    </row>
    <row r="378" spans="1:17" ht="15.75" customHeight="1" x14ac:dyDescent="0.25">
      <c r="A378" s="82" t="s">
        <v>87</v>
      </c>
      <c r="B378" s="40"/>
      <c r="C378" s="40"/>
      <c r="D378" s="40"/>
      <c r="E378" s="40"/>
      <c r="F378" s="40"/>
      <c r="G378" s="40"/>
      <c r="H378" s="62"/>
      <c r="I378" s="112"/>
      <c r="J378" s="113"/>
      <c r="K378" s="114"/>
      <c r="L378" s="113"/>
      <c r="M378" s="143"/>
      <c r="N378" s="113"/>
      <c r="O378" s="42"/>
      <c r="P378" s="1"/>
    </row>
    <row r="379" spans="1:17" ht="18" customHeight="1" x14ac:dyDescent="0.25">
      <c r="A379" s="24"/>
      <c r="B379" s="160" t="s">
        <v>79</v>
      </c>
      <c r="C379" s="160"/>
      <c r="D379" s="160"/>
      <c r="E379" s="160"/>
      <c r="F379" s="160"/>
      <c r="G379" s="160"/>
      <c r="H379" s="59">
        <f>SUM(H369:H378)</f>
        <v>147</v>
      </c>
      <c r="I379" s="84">
        <f>IF(H374=0,"",H374/B369)</f>
        <v>0.33333333333333331</v>
      </c>
      <c r="J379" s="84">
        <f>IF(H379=0,"",H379/B369)</f>
        <v>0.45370370370370372</v>
      </c>
      <c r="K379" s="84">
        <f>IF(H374=0,"",J379-I379)</f>
        <v>0.12037037037037041</v>
      </c>
      <c r="L379" s="2"/>
      <c r="M379" s="1"/>
      <c r="N379" s="27"/>
      <c r="O379" s="2"/>
      <c r="P379" s="1"/>
    </row>
    <row r="380" spans="1:17" ht="12.75" customHeight="1" x14ac:dyDescent="0.2">
      <c r="I380" s="2"/>
      <c r="J380" s="2"/>
      <c r="L380" s="2"/>
    </row>
    <row r="381" spans="1:17" ht="12.75" customHeight="1" x14ac:dyDescent="0.2">
      <c r="I381" s="2"/>
      <c r="J381" s="2"/>
      <c r="L381" s="2"/>
    </row>
    <row r="382" spans="1:17" ht="26.25" customHeight="1" x14ac:dyDescent="0.4">
      <c r="A382" s="29"/>
      <c r="B382" s="161" t="s">
        <v>68</v>
      </c>
      <c r="C382" s="162"/>
      <c r="D382" s="162"/>
      <c r="E382" s="162"/>
      <c r="F382" s="162"/>
      <c r="G382" s="162"/>
      <c r="H382" s="79">
        <v>1501</v>
      </c>
      <c r="I382" s="80"/>
      <c r="J382" s="80"/>
      <c r="K382" s="80"/>
      <c r="L382" s="80"/>
      <c r="M382" s="80"/>
      <c r="N382" s="1"/>
      <c r="O382" s="1"/>
      <c r="P382" s="1"/>
    </row>
    <row r="383" spans="1:17" ht="20.25" customHeight="1" x14ac:dyDescent="0.2">
      <c r="A383" s="163" t="s">
        <v>9</v>
      </c>
      <c r="B383" s="164" t="s">
        <v>69</v>
      </c>
      <c r="C383" s="165"/>
      <c r="D383" s="165"/>
      <c r="E383" s="165"/>
      <c r="F383" s="165"/>
      <c r="G383" s="165"/>
      <c r="H383" s="167" t="s">
        <v>10</v>
      </c>
      <c r="I383" s="159" t="s">
        <v>2</v>
      </c>
      <c r="J383" s="159" t="s">
        <v>3</v>
      </c>
      <c r="K383" s="169" t="s">
        <v>4</v>
      </c>
      <c r="L383" s="159" t="s">
        <v>5</v>
      </c>
      <c r="M383" s="157" t="s">
        <v>6</v>
      </c>
      <c r="N383" s="157" t="s">
        <v>7</v>
      </c>
      <c r="O383" s="159" t="s">
        <v>8</v>
      </c>
      <c r="P383" s="1"/>
    </row>
    <row r="384" spans="1:17" ht="15.75" customHeight="1" x14ac:dyDescent="0.25">
      <c r="A384" s="158"/>
      <c r="B384" s="39" t="s">
        <v>70</v>
      </c>
      <c r="C384" s="39" t="s">
        <v>71</v>
      </c>
      <c r="D384" s="39" t="s">
        <v>72</v>
      </c>
      <c r="E384" s="39" t="s">
        <v>73</v>
      </c>
      <c r="F384" s="39" t="s">
        <v>74</v>
      </c>
      <c r="G384" s="39" t="s">
        <v>75</v>
      </c>
      <c r="H384" s="168"/>
      <c r="I384" s="158"/>
      <c r="J384" s="158"/>
      <c r="K384" s="158"/>
      <c r="L384" s="158"/>
      <c r="M384" s="158"/>
      <c r="N384" s="158"/>
      <c r="O384" s="158"/>
      <c r="P384" s="1"/>
    </row>
    <row r="385" spans="1:17" ht="15.75" customHeight="1" x14ac:dyDescent="0.25">
      <c r="A385" s="39">
        <v>1501</v>
      </c>
      <c r="B385" s="40">
        <v>15</v>
      </c>
      <c r="C385" s="40"/>
      <c r="D385" s="40"/>
      <c r="E385" s="40"/>
      <c r="F385" s="40"/>
      <c r="G385" s="40"/>
      <c r="H385" s="62"/>
      <c r="I385" s="106"/>
      <c r="J385" s="107"/>
      <c r="K385" s="108"/>
      <c r="L385" s="115"/>
      <c r="M385" s="41">
        <f>B385</f>
        <v>15</v>
      </c>
      <c r="N385" s="116"/>
      <c r="O385" s="115"/>
      <c r="P385" s="1"/>
    </row>
    <row r="386" spans="1:17" ht="15.75" customHeight="1" x14ac:dyDescent="0.25">
      <c r="A386" s="39">
        <v>1502</v>
      </c>
      <c r="B386" s="40"/>
      <c r="C386" s="40">
        <v>7</v>
      </c>
      <c r="D386" s="40"/>
      <c r="E386" s="40"/>
      <c r="F386" s="40"/>
      <c r="G386" s="40"/>
      <c r="H386" s="62"/>
      <c r="I386" s="109"/>
      <c r="J386" s="46"/>
      <c r="K386" s="110"/>
      <c r="L386" s="45">
        <f>IF(C386=0,"",C386/B385)</f>
        <v>0.46666666666666667</v>
      </c>
      <c r="M386" s="43">
        <v>7</v>
      </c>
      <c r="N386" s="45">
        <f t="shared" ref="N386:N390" si="50">IF(M386=0,"",M386/M385)</f>
        <v>0.46666666666666667</v>
      </c>
      <c r="O386" s="45">
        <f t="shared" ref="O386:O390" si="51">IF(M386=0,"",100%-N386)</f>
        <v>0.53333333333333333</v>
      </c>
      <c r="P386" s="1"/>
    </row>
    <row r="387" spans="1:17" ht="15.75" customHeight="1" x14ac:dyDescent="0.25">
      <c r="A387" s="39">
        <v>1601</v>
      </c>
      <c r="B387" s="40"/>
      <c r="C387" s="40"/>
      <c r="D387" s="40">
        <v>6</v>
      </c>
      <c r="E387" s="40"/>
      <c r="F387" s="40"/>
      <c r="G387" s="40"/>
      <c r="H387" s="62"/>
      <c r="I387" s="109"/>
      <c r="J387" s="46"/>
      <c r="K387" s="110"/>
      <c r="L387" s="117">
        <f>IF(D387=0,"",D387/C386)</f>
        <v>0.8571428571428571</v>
      </c>
      <c r="M387" s="43">
        <v>6</v>
      </c>
      <c r="N387" s="117">
        <f t="shared" si="50"/>
        <v>0.8571428571428571</v>
      </c>
      <c r="O387" s="117">
        <f t="shared" si="51"/>
        <v>0.1428571428571429</v>
      </c>
      <c r="P387" s="8">
        <f>M387/M385</f>
        <v>0.4</v>
      </c>
      <c r="Q387" s="32">
        <f>1-P387</f>
        <v>0.6</v>
      </c>
    </row>
    <row r="388" spans="1:17" ht="15.75" customHeight="1" x14ac:dyDescent="0.25">
      <c r="A388" s="39">
        <v>1602</v>
      </c>
      <c r="B388" s="40"/>
      <c r="C388" s="40"/>
      <c r="D388" s="40"/>
      <c r="E388" s="40">
        <v>1</v>
      </c>
      <c r="F388" s="40"/>
      <c r="G388" s="40"/>
      <c r="H388" s="62"/>
      <c r="I388" s="109"/>
      <c r="J388" s="46"/>
      <c r="K388" s="110"/>
      <c r="L388" s="117">
        <f>IF(E388=0,"",E388/D387)</f>
        <v>0.16666666666666666</v>
      </c>
      <c r="M388" s="43">
        <v>1</v>
      </c>
      <c r="N388" s="117">
        <f t="shared" si="50"/>
        <v>0.16666666666666666</v>
      </c>
      <c r="O388" s="117">
        <f t="shared" si="51"/>
        <v>0.83333333333333337</v>
      </c>
      <c r="P388" s="1"/>
    </row>
    <row r="389" spans="1:17" ht="15.75" customHeight="1" x14ac:dyDescent="0.25">
      <c r="A389" s="39">
        <v>1701</v>
      </c>
      <c r="B389" s="40"/>
      <c r="C389" s="40"/>
      <c r="D389" s="40"/>
      <c r="E389" s="40"/>
      <c r="F389" s="40">
        <v>1</v>
      </c>
      <c r="G389" s="40"/>
      <c r="H389" s="62"/>
      <c r="I389" s="109"/>
      <c r="J389" s="46"/>
      <c r="K389" s="110"/>
      <c r="L389" s="117">
        <f>IF(F389=0,"",F389/E388)</f>
        <v>1</v>
      </c>
      <c r="M389" s="43">
        <v>1</v>
      </c>
      <c r="N389" s="117">
        <f t="shared" si="50"/>
        <v>1</v>
      </c>
      <c r="O389" s="117">
        <f t="shared" si="51"/>
        <v>0</v>
      </c>
      <c r="P389" s="1"/>
    </row>
    <row r="390" spans="1:17" ht="15.75" customHeight="1" x14ac:dyDescent="0.25">
      <c r="A390" s="39" t="s">
        <v>84</v>
      </c>
      <c r="B390" s="40"/>
      <c r="C390" s="40"/>
      <c r="D390" s="40"/>
      <c r="E390" s="40"/>
      <c r="F390" s="40"/>
      <c r="G390" s="40">
        <v>1</v>
      </c>
      <c r="H390" s="62">
        <v>0</v>
      </c>
      <c r="I390" s="109"/>
      <c r="J390" s="46"/>
      <c r="K390" s="110"/>
      <c r="L390" s="117">
        <f>IF(G390=0,"",G390/F389)</f>
        <v>1</v>
      </c>
      <c r="M390" s="143">
        <v>1</v>
      </c>
      <c r="N390" s="117">
        <f t="shared" si="50"/>
        <v>1</v>
      </c>
      <c r="O390" s="117">
        <f t="shared" si="51"/>
        <v>0</v>
      </c>
      <c r="P390" s="1"/>
    </row>
    <row r="391" spans="1:17" ht="15.75" customHeight="1" x14ac:dyDescent="0.25">
      <c r="A391" s="39" t="s">
        <v>85</v>
      </c>
      <c r="B391" s="40"/>
      <c r="C391" s="40"/>
      <c r="D391" s="40"/>
      <c r="E391" s="40"/>
      <c r="F391" s="40"/>
      <c r="G391" s="40">
        <v>1</v>
      </c>
      <c r="H391" s="62">
        <v>1</v>
      </c>
      <c r="I391" s="109"/>
      <c r="J391" s="46"/>
      <c r="K391" s="111"/>
      <c r="L391" s="46"/>
      <c r="M391" s="143">
        <v>1</v>
      </c>
      <c r="N391" s="46"/>
      <c r="O391" s="119"/>
      <c r="P391" s="1"/>
    </row>
    <row r="392" spans="1:17" ht="15.75" customHeight="1" x14ac:dyDescent="0.25">
      <c r="A392" s="82" t="s">
        <v>86</v>
      </c>
      <c r="B392" s="40"/>
      <c r="C392" s="40"/>
      <c r="D392" s="40"/>
      <c r="E392" s="40"/>
      <c r="F392" s="40"/>
      <c r="G392" s="40"/>
      <c r="H392" s="62"/>
      <c r="I392" s="109"/>
      <c r="J392" s="46"/>
      <c r="K392" s="111"/>
      <c r="L392" s="46"/>
      <c r="M392" s="143"/>
      <c r="N392" s="46"/>
      <c r="O392" s="119"/>
      <c r="P392" s="1"/>
    </row>
    <row r="393" spans="1:17" ht="15.75" customHeight="1" x14ac:dyDescent="0.25">
      <c r="A393" s="82" t="s">
        <v>87</v>
      </c>
      <c r="B393" s="40"/>
      <c r="C393" s="40"/>
      <c r="D393" s="40"/>
      <c r="E393" s="40"/>
      <c r="F393" s="40"/>
      <c r="G393" s="40"/>
      <c r="H393" s="62"/>
      <c r="I393" s="109"/>
      <c r="J393" s="46"/>
      <c r="K393" s="111"/>
      <c r="L393" s="46"/>
      <c r="M393" s="143"/>
      <c r="N393" s="46"/>
      <c r="O393" s="119"/>
      <c r="P393" s="1"/>
    </row>
    <row r="394" spans="1:17" ht="15.75" customHeight="1" x14ac:dyDescent="0.25">
      <c r="A394" s="82" t="s">
        <v>88</v>
      </c>
      <c r="B394" s="40"/>
      <c r="C394" s="40"/>
      <c r="D394" s="40"/>
      <c r="E394" s="40"/>
      <c r="F394" s="40"/>
      <c r="G394" s="40"/>
      <c r="H394" s="62"/>
      <c r="I394" s="112"/>
      <c r="J394" s="113"/>
      <c r="K394" s="114"/>
      <c r="L394" s="113"/>
      <c r="M394" s="143"/>
      <c r="N394" s="113"/>
      <c r="O394" s="42"/>
      <c r="P394" s="1"/>
    </row>
    <row r="395" spans="1:17" ht="18" customHeight="1" x14ac:dyDescent="0.25">
      <c r="A395" s="24"/>
      <c r="B395" s="160" t="s">
        <v>79</v>
      </c>
      <c r="C395" s="160"/>
      <c r="D395" s="160"/>
      <c r="E395" s="160"/>
      <c r="F395" s="160"/>
      <c r="G395" s="160"/>
      <c r="H395" s="59">
        <f>SUM(H385:H394)</f>
        <v>1</v>
      </c>
      <c r="I395" s="84">
        <v>0</v>
      </c>
      <c r="J395" s="84">
        <f>IF(H395=0,"",H395/B385)</f>
        <v>6.6666666666666666E-2</v>
      </c>
      <c r="K395" s="84">
        <f>J395-I395</f>
        <v>6.6666666666666666E-2</v>
      </c>
      <c r="L395" s="2"/>
      <c r="M395" s="1"/>
      <c r="N395" s="27"/>
      <c r="O395" s="2"/>
      <c r="P395" s="1"/>
    </row>
    <row r="396" spans="1:17" ht="12.75" customHeight="1" x14ac:dyDescent="0.2">
      <c r="I396" s="2"/>
      <c r="J396" s="2"/>
      <c r="L396" s="2"/>
    </row>
    <row r="397" spans="1:17" ht="12.75" customHeight="1" x14ac:dyDescent="0.2">
      <c r="I397" s="2"/>
      <c r="J397" s="2"/>
      <c r="L397" s="2"/>
    </row>
    <row r="398" spans="1:17" ht="26.25" customHeight="1" x14ac:dyDescent="0.4">
      <c r="A398" s="29"/>
      <c r="B398" s="161" t="s">
        <v>68</v>
      </c>
      <c r="C398" s="162"/>
      <c r="D398" s="162"/>
      <c r="E398" s="162"/>
      <c r="F398" s="162"/>
      <c r="G398" s="162"/>
      <c r="H398" s="79">
        <v>1502</v>
      </c>
      <c r="I398" s="80"/>
      <c r="J398" s="80"/>
      <c r="K398" s="80"/>
      <c r="L398" s="80"/>
      <c r="M398" s="80"/>
      <c r="N398" s="1"/>
      <c r="O398" s="1"/>
      <c r="P398" s="1"/>
    </row>
    <row r="399" spans="1:17" ht="20.25" customHeight="1" x14ac:dyDescent="0.2">
      <c r="A399" s="163" t="s">
        <v>9</v>
      </c>
      <c r="B399" s="164" t="s">
        <v>69</v>
      </c>
      <c r="C399" s="165"/>
      <c r="D399" s="165"/>
      <c r="E399" s="165"/>
      <c r="F399" s="165"/>
      <c r="G399" s="165"/>
      <c r="H399" s="167" t="s">
        <v>10</v>
      </c>
      <c r="I399" s="159" t="s">
        <v>2</v>
      </c>
      <c r="J399" s="159" t="s">
        <v>3</v>
      </c>
      <c r="K399" s="169" t="s">
        <v>4</v>
      </c>
      <c r="L399" s="159" t="s">
        <v>5</v>
      </c>
      <c r="M399" s="157" t="s">
        <v>6</v>
      </c>
      <c r="N399" s="157" t="s">
        <v>7</v>
      </c>
      <c r="O399" s="159" t="s">
        <v>8</v>
      </c>
      <c r="P399" s="1"/>
    </row>
    <row r="400" spans="1:17" ht="15.75" customHeight="1" x14ac:dyDescent="0.25">
      <c r="A400" s="158"/>
      <c r="B400" s="39" t="s">
        <v>70</v>
      </c>
      <c r="C400" s="39" t="s">
        <v>71</v>
      </c>
      <c r="D400" s="39" t="s">
        <v>72</v>
      </c>
      <c r="E400" s="39" t="s">
        <v>73</v>
      </c>
      <c r="F400" s="39" t="s">
        <v>74</v>
      </c>
      <c r="G400" s="39" t="s">
        <v>75</v>
      </c>
      <c r="H400" s="168"/>
      <c r="I400" s="158"/>
      <c r="J400" s="158"/>
      <c r="K400" s="158"/>
      <c r="L400" s="158"/>
      <c r="M400" s="158"/>
      <c r="N400" s="158"/>
      <c r="O400" s="158"/>
      <c r="P400" s="1"/>
    </row>
    <row r="401" spans="1:17" ht="15.75" customHeight="1" x14ac:dyDescent="0.25">
      <c r="A401" s="39">
        <v>1502</v>
      </c>
      <c r="B401" s="40">
        <v>314</v>
      </c>
      <c r="C401" s="40"/>
      <c r="D401" s="40"/>
      <c r="E401" s="40"/>
      <c r="F401" s="40"/>
      <c r="G401" s="40"/>
      <c r="H401" s="62"/>
      <c r="I401" s="106"/>
      <c r="J401" s="107"/>
      <c r="K401" s="108"/>
      <c r="L401" s="115"/>
      <c r="M401" s="41">
        <f>B401</f>
        <v>314</v>
      </c>
      <c r="N401" s="116"/>
      <c r="O401" s="115"/>
      <c r="P401" s="1"/>
    </row>
    <row r="402" spans="1:17" ht="15.75" customHeight="1" x14ac:dyDescent="0.25">
      <c r="A402" s="39">
        <v>1601</v>
      </c>
      <c r="B402" s="40"/>
      <c r="C402" s="40">
        <v>210</v>
      </c>
      <c r="D402" s="40"/>
      <c r="E402" s="40"/>
      <c r="F402" s="40"/>
      <c r="G402" s="40"/>
      <c r="H402" s="62"/>
      <c r="I402" s="109"/>
      <c r="J402" s="46"/>
      <c r="K402" s="110"/>
      <c r="L402" s="45">
        <f>IF(C402=0,"",C402/B401)</f>
        <v>0.66878980891719741</v>
      </c>
      <c r="M402" s="43">
        <v>211</v>
      </c>
      <c r="N402" s="45">
        <f t="shared" ref="N402:N406" si="52">IF(M402=0,"",M402/M401)</f>
        <v>0.67197452229299359</v>
      </c>
      <c r="O402" s="45">
        <f t="shared" ref="O402:O406" si="53">IF(M402=0,"",100%-N402)</f>
        <v>0.32802547770700641</v>
      </c>
      <c r="P402" s="1"/>
    </row>
    <row r="403" spans="1:17" ht="15.75" customHeight="1" x14ac:dyDescent="0.25">
      <c r="A403" s="39">
        <v>1602</v>
      </c>
      <c r="B403" s="40"/>
      <c r="C403" s="40"/>
      <c r="D403" s="40">
        <v>185</v>
      </c>
      <c r="E403" s="40"/>
      <c r="F403" s="40"/>
      <c r="G403" s="40"/>
      <c r="H403" s="62"/>
      <c r="I403" s="109"/>
      <c r="J403" s="46"/>
      <c r="K403" s="110"/>
      <c r="L403" s="117">
        <f>IF(D403=0,"",D403/C402)</f>
        <v>0.88095238095238093</v>
      </c>
      <c r="M403" s="43">
        <v>192</v>
      </c>
      <c r="N403" s="117">
        <f t="shared" si="52"/>
        <v>0.90995260663507105</v>
      </c>
      <c r="O403" s="117">
        <f t="shared" si="53"/>
        <v>9.0047393364928952E-2</v>
      </c>
      <c r="P403" s="8">
        <f>M403/M401</f>
        <v>0.61146496815286622</v>
      </c>
      <c r="Q403" s="32">
        <f>1-P403</f>
        <v>0.38853503184713378</v>
      </c>
    </row>
    <row r="404" spans="1:17" ht="15.75" customHeight="1" x14ac:dyDescent="0.25">
      <c r="A404" s="39">
        <v>1701</v>
      </c>
      <c r="B404" s="40"/>
      <c r="C404" s="40"/>
      <c r="D404" s="40"/>
      <c r="E404" s="40">
        <v>173</v>
      </c>
      <c r="F404" s="40"/>
      <c r="G404" s="40"/>
      <c r="H404" s="62"/>
      <c r="I404" s="109"/>
      <c r="J404" s="46"/>
      <c r="K404" s="110"/>
      <c r="L404" s="117">
        <f>IF(E404=0,"",E404/D403)</f>
        <v>0.93513513513513513</v>
      </c>
      <c r="M404" s="43">
        <v>180</v>
      </c>
      <c r="N404" s="117">
        <f t="shared" si="52"/>
        <v>0.9375</v>
      </c>
      <c r="O404" s="117">
        <f t="shared" si="53"/>
        <v>6.25E-2</v>
      </c>
      <c r="P404" s="1"/>
    </row>
    <row r="405" spans="1:17" ht="15.75" customHeight="1" x14ac:dyDescent="0.25">
      <c r="A405" s="39" t="s">
        <v>84</v>
      </c>
      <c r="B405" s="40"/>
      <c r="C405" s="40"/>
      <c r="D405" s="40"/>
      <c r="E405" s="40"/>
      <c r="F405" s="40">
        <v>160</v>
      </c>
      <c r="G405" s="40"/>
      <c r="H405" s="62"/>
      <c r="I405" s="109"/>
      <c r="J405" s="46"/>
      <c r="K405" s="110"/>
      <c r="L405" s="117">
        <f>IF(F405=0,"",F405/E404)</f>
        <v>0.92485549132947975</v>
      </c>
      <c r="M405" s="43">
        <v>168</v>
      </c>
      <c r="N405" s="117">
        <f t="shared" si="52"/>
        <v>0.93333333333333335</v>
      </c>
      <c r="O405" s="117">
        <f t="shared" si="53"/>
        <v>6.6666666666666652E-2</v>
      </c>
      <c r="P405" s="1"/>
    </row>
    <row r="406" spans="1:17" ht="15.75" customHeight="1" x14ac:dyDescent="0.25">
      <c r="A406" s="39" t="s">
        <v>85</v>
      </c>
      <c r="B406" s="40"/>
      <c r="C406" s="40"/>
      <c r="D406" s="40"/>
      <c r="E406" s="40"/>
      <c r="F406" s="40"/>
      <c r="G406" s="40">
        <v>152</v>
      </c>
      <c r="H406" s="62">
        <v>107</v>
      </c>
      <c r="I406" s="109"/>
      <c r="J406" s="46"/>
      <c r="K406" s="110"/>
      <c r="L406" s="117">
        <f>IF(G406=0,"",G406/F405)</f>
        <v>0.95</v>
      </c>
      <c r="M406" s="143">
        <v>154</v>
      </c>
      <c r="N406" s="117">
        <f t="shared" si="52"/>
        <v>0.91666666666666663</v>
      </c>
      <c r="O406" s="117">
        <f t="shared" si="53"/>
        <v>8.333333333333337E-2</v>
      </c>
      <c r="P406" s="1"/>
    </row>
    <row r="407" spans="1:17" ht="15.75" customHeight="1" x14ac:dyDescent="0.25">
      <c r="A407" s="82" t="s">
        <v>86</v>
      </c>
      <c r="B407" s="40"/>
      <c r="C407" s="40"/>
      <c r="D407" s="40"/>
      <c r="E407" s="40"/>
      <c r="F407" s="40"/>
      <c r="G407" s="40">
        <v>34</v>
      </c>
      <c r="H407" s="62">
        <v>26</v>
      </c>
      <c r="I407" s="109"/>
      <c r="J407" s="46"/>
      <c r="K407" s="111"/>
      <c r="L407" s="46"/>
      <c r="M407" s="143">
        <v>41</v>
      </c>
      <c r="N407" s="46"/>
      <c r="O407" s="119"/>
      <c r="P407" s="1"/>
    </row>
    <row r="408" spans="1:17" ht="15.75" customHeight="1" x14ac:dyDescent="0.25">
      <c r="A408" s="82" t="s">
        <v>87</v>
      </c>
      <c r="B408" s="40"/>
      <c r="C408" s="40"/>
      <c r="D408" s="40"/>
      <c r="E408" s="40"/>
      <c r="F408" s="40"/>
      <c r="G408" s="40">
        <v>8</v>
      </c>
      <c r="H408" s="62">
        <v>5</v>
      </c>
      <c r="I408" s="109"/>
      <c r="J408" s="46"/>
      <c r="K408" s="111"/>
      <c r="L408" s="46"/>
      <c r="M408" s="143">
        <v>8</v>
      </c>
      <c r="N408" s="46"/>
      <c r="O408" s="119"/>
      <c r="P408" s="1"/>
    </row>
    <row r="409" spans="1:17" ht="15.75" customHeight="1" x14ac:dyDescent="0.25">
      <c r="A409" s="82" t="s">
        <v>88</v>
      </c>
      <c r="B409" s="40"/>
      <c r="C409" s="40"/>
      <c r="D409" s="40"/>
      <c r="E409" s="40"/>
      <c r="F409" s="40"/>
      <c r="G409" s="40">
        <v>4</v>
      </c>
      <c r="H409" s="62">
        <v>1</v>
      </c>
      <c r="I409" s="109"/>
      <c r="J409" s="46"/>
      <c r="K409" s="111"/>
      <c r="L409" s="46"/>
      <c r="M409" s="143">
        <v>4</v>
      </c>
      <c r="N409" s="46"/>
      <c r="O409" s="119"/>
      <c r="P409" s="1"/>
    </row>
    <row r="410" spans="1:17" ht="15.75" customHeight="1" x14ac:dyDescent="0.25">
      <c r="A410" s="82" t="s">
        <v>89</v>
      </c>
      <c r="B410" s="40"/>
      <c r="C410" s="40"/>
      <c r="D410" s="40"/>
      <c r="E410" s="40"/>
      <c r="F410" s="40"/>
      <c r="G410" s="40"/>
      <c r="H410" s="62"/>
      <c r="I410" s="112"/>
      <c r="J410" s="113"/>
      <c r="K410" s="114"/>
      <c r="L410" s="113"/>
      <c r="M410" s="143"/>
      <c r="N410" s="113"/>
      <c r="O410" s="42"/>
      <c r="P410" s="1"/>
    </row>
    <row r="411" spans="1:17" ht="18" customHeight="1" x14ac:dyDescent="0.25">
      <c r="A411" s="24"/>
      <c r="B411" s="160" t="s">
        <v>79</v>
      </c>
      <c r="C411" s="160"/>
      <c r="D411" s="160"/>
      <c r="E411" s="160"/>
      <c r="F411" s="160"/>
      <c r="G411" s="160"/>
      <c r="H411" s="59">
        <f>SUM(H401:H410)</f>
        <v>139</v>
      </c>
      <c r="I411" s="84">
        <f>IF(H406=0,"",H406/B401)</f>
        <v>0.34076433121019106</v>
      </c>
      <c r="J411" s="84">
        <f>IF(H411=0,"",H411/B401)</f>
        <v>0.4426751592356688</v>
      </c>
      <c r="K411" s="84">
        <f>IF(H409=0,"",J411-I411)</f>
        <v>0.10191082802547774</v>
      </c>
      <c r="L411" s="2"/>
      <c r="M411" s="1"/>
      <c r="N411" s="27"/>
      <c r="O411" s="2"/>
      <c r="P411" s="1"/>
    </row>
    <row r="412" spans="1:17" ht="12.75" customHeight="1" x14ac:dyDescent="0.2">
      <c r="I412" s="2"/>
      <c r="J412" s="2"/>
      <c r="L412" s="2"/>
    </row>
    <row r="413" spans="1:17" ht="12.75" customHeight="1" x14ac:dyDescent="0.2">
      <c r="I413" s="2"/>
      <c r="J413" s="2"/>
      <c r="L413" s="2"/>
    </row>
    <row r="414" spans="1:17" ht="26.25" customHeight="1" x14ac:dyDescent="0.4">
      <c r="A414" s="29"/>
      <c r="B414" s="161" t="s">
        <v>68</v>
      </c>
      <c r="C414" s="162"/>
      <c r="D414" s="162"/>
      <c r="E414" s="162"/>
      <c r="F414" s="162"/>
      <c r="G414" s="162"/>
      <c r="H414" s="79">
        <v>1601</v>
      </c>
      <c r="I414" s="80"/>
      <c r="J414" s="80"/>
      <c r="K414" s="80"/>
      <c r="L414" s="80"/>
      <c r="M414" s="80"/>
      <c r="N414" s="1"/>
      <c r="O414" s="1"/>
      <c r="P414" s="1"/>
    </row>
    <row r="415" spans="1:17" ht="20.25" customHeight="1" x14ac:dyDescent="0.2">
      <c r="A415" s="163" t="s">
        <v>9</v>
      </c>
      <c r="B415" s="164" t="s">
        <v>69</v>
      </c>
      <c r="C415" s="165"/>
      <c r="D415" s="165"/>
      <c r="E415" s="165"/>
      <c r="F415" s="165"/>
      <c r="G415" s="165"/>
      <c r="H415" s="167" t="s">
        <v>10</v>
      </c>
      <c r="I415" s="159" t="s">
        <v>2</v>
      </c>
      <c r="J415" s="159" t="s">
        <v>3</v>
      </c>
      <c r="K415" s="169" t="s">
        <v>4</v>
      </c>
      <c r="L415" s="159" t="s">
        <v>5</v>
      </c>
      <c r="M415" s="157" t="s">
        <v>6</v>
      </c>
      <c r="N415" s="157" t="s">
        <v>7</v>
      </c>
      <c r="O415" s="159" t="s">
        <v>8</v>
      </c>
      <c r="P415" s="1"/>
    </row>
    <row r="416" spans="1:17" ht="15.75" customHeight="1" x14ac:dyDescent="0.25">
      <c r="A416" s="158"/>
      <c r="B416" s="39" t="s">
        <v>70</v>
      </c>
      <c r="C416" s="39" t="s">
        <v>71</v>
      </c>
      <c r="D416" s="39" t="s">
        <v>72</v>
      </c>
      <c r="E416" s="39" t="s">
        <v>73</v>
      </c>
      <c r="F416" s="39" t="s">
        <v>74</v>
      </c>
      <c r="G416" s="39" t="s">
        <v>75</v>
      </c>
      <c r="H416" s="168"/>
      <c r="I416" s="158"/>
      <c r="J416" s="158"/>
      <c r="K416" s="158"/>
      <c r="L416" s="158"/>
      <c r="M416" s="158"/>
      <c r="N416" s="158"/>
      <c r="O416" s="158"/>
      <c r="P416" s="1"/>
    </row>
    <row r="417" spans="1:17" ht="15.75" customHeight="1" x14ac:dyDescent="0.25">
      <c r="A417" s="39">
        <v>1601</v>
      </c>
      <c r="B417" s="40">
        <v>22</v>
      </c>
      <c r="C417" s="40"/>
      <c r="D417" s="40"/>
      <c r="E417" s="40"/>
      <c r="F417" s="40"/>
      <c r="G417" s="40"/>
      <c r="H417" s="62"/>
      <c r="I417" s="106"/>
      <c r="J417" s="107"/>
      <c r="K417" s="108"/>
      <c r="L417" s="115"/>
      <c r="M417" s="41">
        <f>B417</f>
        <v>22</v>
      </c>
      <c r="N417" s="116"/>
      <c r="O417" s="115"/>
      <c r="P417" s="1"/>
    </row>
    <row r="418" spans="1:17" ht="15.75" customHeight="1" x14ac:dyDescent="0.25">
      <c r="A418" s="39">
        <v>1602</v>
      </c>
      <c r="B418" s="40"/>
      <c r="C418" s="40">
        <v>9</v>
      </c>
      <c r="D418" s="40"/>
      <c r="E418" s="40"/>
      <c r="F418" s="40"/>
      <c r="G418" s="40"/>
      <c r="H418" s="62"/>
      <c r="I418" s="109"/>
      <c r="J418" s="46"/>
      <c r="K418" s="110"/>
      <c r="L418" s="45">
        <f>IF(C418=0,"",C418/B417)</f>
        <v>0.40909090909090912</v>
      </c>
      <c r="M418" s="43">
        <v>9</v>
      </c>
      <c r="N418" s="45">
        <f t="shared" ref="N418:N422" si="54">IF(M418=0,"",M418/M417)</f>
        <v>0.40909090909090912</v>
      </c>
      <c r="O418" s="45">
        <f t="shared" ref="O418:O422" si="55">IF(M418=0,"",100%-N418)</f>
        <v>0.59090909090909083</v>
      </c>
      <c r="P418" s="1"/>
    </row>
    <row r="419" spans="1:17" ht="15.75" customHeight="1" x14ac:dyDescent="0.25">
      <c r="A419" s="39">
        <v>1701</v>
      </c>
      <c r="B419" s="40"/>
      <c r="C419" s="40"/>
      <c r="D419" s="40">
        <v>9</v>
      </c>
      <c r="E419" s="40"/>
      <c r="F419" s="40"/>
      <c r="G419" s="40"/>
      <c r="H419" s="62"/>
      <c r="I419" s="109"/>
      <c r="J419" s="46"/>
      <c r="K419" s="110"/>
      <c r="L419" s="117">
        <f>IF(D419=0,"",D419/C418)</f>
        <v>1</v>
      </c>
      <c r="M419" s="43">
        <v>9</v>
      </c>
      <c r="N419" s="117">
        <f t="shared" si="54"/>
        <v>1</v>
      </c>
      <c r="O419" s="117">
        <f t="shared" si="55"/>
        <v>0</v>
      </c>
      <c r="P419" s="8">
        <f>M419/M417</f>
        <v>0.40909090909090912</v>
      </c>
      <c r="Q419" s="32">
        <f>1-P419</f>
        <v>0.59090909090909083</v>
      </c>
    </row>
    <row r="420" spans="1:17" ht="15.75" customHeight="1" x14ac:dyDescent="0.25">
      <c r="A420" s="39" t="s">
        <v>84</v>
      </c>
      <c r="B420" s="40"/>
      <c r="C420" s="40"/>
      <c r="D420" s="40"/>
      <c r="E420" s="40">
        <v>5</v>
      </c>
      <c r="F420" s="40"/>
      <c r="G420" s="40"/>
      <c r="H420" s="62"/>
      <c r="I420" s="109"/>
      <c r="J420" s="46"/>
      <c r="K420" s="110"/>
      <c r="L420" s="117">
        <f>IF(E420=0,"",E420/D419)</f>
        <v>0.55555555555555558</v>
      </c>
      <c r="M420" s="43">
        <v>5</v>
      </c>
      <c r="N420" s="117">
        <f t="shared" si="54"/>
        <v>0.55555555555555558</v>
      </c>
      <c r="O420" s="117">
        <f t="shared" si="55"/>
        <v>0.44444444444444442</v>
      </c>
      <c r="P420" s="1"/>
    </row>
    <row r="421" spans="1:17" ht="15.75" customHeight="1" x14ac:dyDescent="0.25">
      <c r="A421" s="39" t="s">
        <v>85</v>
      </c>
      <c r="B421" s="40"/>
      <c r="C421" s="40"/>
      <c r="D421" s="40"/>
      <c r="E421" s="40"/>
      <c r="F421" s="40">
        <v>5</v>
      </c>
      <c r="G421" s="40"/>
      <c r="H421" s="62"/>
      <c r="I421" s="109"/>
      <c r="J421" s="46"/>
      <c r="K421" s="110"/>
      <c r="L421" s="117">
        <f>IF(F421=0,"",F421/E420)</f>
        <v>1</v>
      </c>
      <c r="M421" s="43">
        <v>5</v>
      </c>
      <c r="N421" s="117">
        <f t="shared" si="54"/>
        <v>1</v>
      </c>
      <c r="O421" s="117">
        <f t="shared" si="55"/>
        <v>0</v>
      </c>
      <c r="P421" s="1"/>
    </row>
    <row r="422" spans="1:17" ht="15.75" customHeight="1" x14ac:dyDescent="0.25">
      <c r="A422" s="39" t="s">
        <v>86</v>
      </c>
      <c r="B422" s="40"/>
      <c r="C422" s="40"/>
      <c r="D422" s="40"/>
      <c r="E422" s="40"/>
      <c r="F422" s="40"/>
      <c r="G422" s="40">
        <v>5</v>
      </c>
      <c r="H422" s="62">
        <v>3</v>
      </c>
      <c r="I422" s="109"/>
      <c r="J422" s="46"/>
      <c r="K422" s="110"/>
      <c r="L422" s="117">
        <f>IF(G422=0,"",G422/F421)</f>
        <v>1</v>
      </c>
      <c r="M422" s="143">
        <v>5</v>
      </c>
      <c r="N422" s="117">
        <f t="shared" si="54"/>
        <v>1</v>
      </c>
      <c r="O422" s="117">
        <f t="shared" si="55"/>
        <v>0</v>
      </c>
      <c r="P422" s="1"/>
    </row>
    <row r="423" spans="1:17" ht="15.75" customHeight="1" x14ac:dyDescent="0.25">
      <c r="A423" s="82" t="s">
        <v>87</v>
      </c>
      <c r="B423" s="40"/>
      <c r="C423" s="40"/>
      <c r="D423" s="40"/>
      <c r="E423" s="40"/>
      <c r="F423" s="40"/>
      <c r="G423" s="40">
        <v>1</v>
      </c>
      <c r="H423" s="62">
        <v>1</v>
      </c>
      <c r="I423" s="109"/>
      <c r="J423" s="46"/>
      <c r="K423" s="111"/>
      <c r="L423" s="46"/>
      <c r="M423" s="143">
        <v>1</v>
      </c>
      <c r="N423" s="46"/>
      <c r="O423" s="119"/>
      <c r="P423" s="1"/>
    </row>
    <row r="424" spans="1:17" ht="15.75" customHeight="1" x14ac:dyDescent="0.25">
      <c r="A424" s="82" t="s">
        <v>88</v>
      </c>
      <c r="B424" s="40"/>
      <c r="C424" s="40"/>
      <c r="D424" s="40"/>
      <c r="E424" s="40"/>
      <c r="F424" s="40"/>
      <c r="G424" s="40"/>
      <c r="H424" s="62"/>
      <c r="I424" s="109"/>
      <c r="J424" s="46"/>
      <c r="K424" s="111"/>
      <c r="L424" s="46"/>
      <c r="M424" s="143"/>
      <c r="N424" s="46"/>
      <c r="O424" s="119"/>
      <c r="P424" s="1"/>
    </row>
    <row r="425" spans="1:17" ht="15.75" customHeight="1" x14ac:dyDescent="0.25">
      <c r="A425" s="82" t="s">
        <v>89</v>
      </c>
      <c r="B425" s="40"/>
      <c r="C425" s="40"/>
      <c r="D425" s="40"/>
      <c r="E425" s="40"/>
      <c r="F425" s="40"/>
      <c r="G425" s="40"/>
      <c r="H425" s="62"/>
      <c r="I425" s="109"/>
      <c r="J425" s="46"/>
      <c r="K425" s="111"/>
      <c r="L425" s="46"/>
      <c r="M425" s="143"/>
      <c r="N425" s="46"/>
      <c r="O425" s="119"/>
      <c r="P425" s="1"/>
    </row>
    <row r="426" spans="1:17" ht="15.75" customHeight="1" x14ac:dyDescent="0.25">
      <c r="A426" s="82" t="s">
        <v>90</v>
      </c>
      <c r="B426" s="40"/>
      <c r="C426" s="40"/>
      <c r="D426" s="40"/>
      <c r="E426" s="40"/>
      <c r="F426" s="40"/>
      <c r="G426" s="40"/>
      <c r="H426" s="62"/>
      <c r="I426" s="112"/>
      <c r="J426" s="113"/>
      <c r="K426" s="114"/>
      <c r="L426" s="113"/>
      <c r="M426" s="143"/>
      <c r="N426" s="113"/>
      <c r="O426" s="42"/>
      <c r="P426" s="1"/>
    </row>
    <row r="427" spans="1:17" ht="18" customHeight="1" x14ac:dyDescent="0.25">
      <c r="A427" s="24"/>
      <c r="B427" s="160" t="s">
        <v>79</v>
      </c>
      <c r="C427" s="160"/>
      <c r="D427" s="160"/>
      <c r="E427" s="160"/>
      <c r="F427" s="160"/>
      <c r="G427" s="160"/>
      <c r="H427" s="59">
        <f>SUM(H417:H426)</f>
        <v>4</v>
      </c>
      <c r="I427" s="84">
        <f>H422/B417</f>
        <v>0.13636363636363635</v>
      </c>
      <c r="J427" s="84">
        <f>IF(H427=0,"",H427/B417)</f>
        <v>0.18181818181818182</v>
      </c>
      <c r="K427" s="84">
        <f>IF(H422=0,"",J427-I427)</f>
        <v>4.545454545454547E-2</v>
      </c>
      <c r="L427" s="2"/>
      <c r="M427" s="1"/>
      <c r="N427" s="27"/>
      <c r="O427" s="2"/>
      <c r="P427" s="1"/>
    </row>
    <row r="428" spans="1:17" ht="12.75" customHeight="1" x14ac:dyDescent="0.2">
      <c r="I428" s="2"/>
      <c r="J428" s="2"/>
      <c r="L428" s="2"/>
    </row>
    <row r="429" spans="1:17" ht="12.75" customHeight="1" x14ac:dyDescent="0.2">
      <c r="I429" s="2"/>
      <c r="J429" s="2"/>
      <c r="L429" s="2"/>
    </row>
    <row r="430" spans="1:17" ht="26.25" customHeight="1" x14ac:dyDescent="0.4">
      <c r="A430" s="29"/>
      <c r="B430" s="161" t="s">
        <v>68</v>
      </c>
      <c r="C430" s="162"/>
      <c r="D430" s="162"/>
      <c r="E430" s="162"/>
      <c r="F430" s="162"/>
      <c r="G430" s="162"/>
      <c r="H430" s="79">
        <v>1602</v>
      </c>
      <c r="I430" s="80"/>
      <c r="J430" s="80"/>
      <c r="K430" s="80"/>
      <c r="L430" s="80"/>
      <c r="M430" s="80"/>
      <c r="N430" s="1"/>
      <c r="O430" s="1"/>
      <c r="P430" s="1"/>
    </row>
    <row r="431" spans="1:17" ht="20.25" customHeight="1" x14ac:dyDescent="0.2">
      <c r="A431" s="163" t="s">
        <v>9</v>
      </c>
      <c r="B431" s="164" t="s">
        <v>69</v>
      </c>
      <c r="C431" s="165"/>
      <c r="D431" s="165"/>
      <c r="E431" s="165"/>
      <c r="F431" s="165"/>
      <c r="G431" s="165"/>
      <c r="H431" s="167" t="s">
        <v>10</v>
      </c>
      <c r="I431" s="159" t="s">
        <v>2</v>
      </c>
      <c r="J431" s="159" t="s">
        <v>3</v>
      </c>
      <c r="K431" s="169" t="s">
        <v>4</v>
      </c>
      <c r="L431" s="159" t="s">
        <v>5</v>
      </c>
      <c r="M431" s="157" t="s">
        <v>6</v>
      </c>
      <c r="N431" s="157" t="s">
        <v>7</v>
      </c>
      <c r="O431" s="159" t="s">
        <v>8</v>
      </c>
      <c r="P431" s="1"/>
    </row>
    <row r="432" spans="1:17" ht="15.75" customHeight="1" x14ac:dyDescent="0.25">
      <c r="A432" s="158"/>
      <c r="B432" s="39" t="s">
        <v>70</v>
      </c>
      <c r="C432" s="39" t="s">
        <v>71</v>
      </c>
      <c r="D432" s="39" t="s">
        <v>72</v>
      </c>
      <c r="E432" s="39" t="s">
        <v>73</v>
      </c>
      <c r="F432" s="39" t="s">
        <v>74</v>
      </c>
      <c r="G432" s="39" t="s">
        <v>75</v>
      </c>
      <c r="H432" s="168"/>
      <c r="I432" s="158"/>
      <c r="J432" s="158"/>
      <c r="K432" s="158"/>
      <c r="L432" s="158"/>
      <c r="M432" s="158"/>
      <c r="N432" s="158"/>
      <c r="O432" s="158"/>
      <c r="P432" s="1"/>
    </row>
    <row r="433" spans="1:16" ht="15.75" customHeight="1" x14ac:dyDescent="0.25">
      <c r="A433" s="39">
        <v>1602</v>
      </c>
      <c r="B433" s="40">
        <v>358</v>
      </c>
      <c r="C433" s="40"/>
      <c r="D433" s="40"/>
      <c r="E433" s="40"/>
      <c r="F433" s="40"/>
      <c r="G433" s="40"/>
      <c r="H433" s="62"/>
      <c r="I433" s="106"/>
      <c r="J433" s="107"/>
      <c r="K433" s="108"/>
      <c r="L433" s="115"/>
      <c r="M433" s="41">
        <f>B433</f>
        <v>358</v>
      </c>
      <c r="N433" s="116"/>
      <c r="O433" s="115"/>
      <c r="P433" s="1"/>
    </row>
    <row r="434" spans="1:16" ht="15.75" customHeight="1" x14ac:dyDescent="0.25">
      <c r="A434" s="39">
        <v>1701</v>
      </c>
      <c r="B434" s="40"/>
      <c r="C434" s="40">
        <v>212</v>
      </c>
      <c r="D434" s="40"/>
      <c r="E434" s="40"/>
      <c r="F434" s="40"/>
      <c r="G434" s="40"/>
      <c r="H434" s="62"/>
      <c r="I434" s="109"/>
      <c r="J434" s="46"/>
      <c r="K434" s="110"/>
      <c r="L434" s="45">
        <f>IF(C434=0,"",C434/B433)</f>
        <v>0.59217877094972071</v>
      </c>
      <c r="M434" s="43">
        <v>213</v>
      </c>
      <c r="N434" s="45">
        <f t="shared" ref="N434:N438" si="56">IF(M434=0,"",M434/M433)</f>
        <v>0.5949720670391061</v>
      </c>
      <c r="O434" s="45">
        <f t="shared" ref="O434:O438" si="57">IF(M434=0,"",100%-N434)</f>
        <v>0.4050279329608939</v>
      </c>
      <c r="P434" s="1"/>
    </row>
    <row r="435" spans="1:16" ht="15.75" customHeight="1" x14ac:dyDescent="0.25">
      <c r="A435" s="39" t="s">
        <v>84</v>
      </c>
      <c r="B435" s="40"/>
      <c r="C435" s="40"/>
      <c r="D435" s="40">
        <v>201</v>
      </c>
      <c r="E435" s="40"/>
      <c r="F435" s="40"/>
      <c r="G435" s="40"/>
      <c r="H435" s="62"/>
      <c r="I435" s="109"/>
      <c r="J435" s="46"/>
      <c r="K435" s="110"/>
      <c r="L435" s="117">
        <f>IF(D435=0,"",D435/C434)</f>
        <v>0.94811320754716977</v>
      </c>
      <c r="M435" s="43">
        <v>204</v>
      </c>
      <c r="N435" s="117">
        <f t="shared" si="56"/>
        <v>0.95774647887323938</v>
      </c>
      <c r="O435" s="117">
        <f t="shared" si="57"/>
        <v>4.2253521126760618E-2</v>
      </c>
      <c r="P435" s="8">
        <f>M435/M433</f>
        <v>0.56983240223463683</v>
      </c>
    </row>
    <row r="436" spans="1:16" ht="15.75" customHeight="1" x14ac:dyDescent="0.25">
      <c r="A436" s="39" t="s">
        <v>85</v>
      </c>
      <c r="B436" s="40"/>
      <c r="C436" s="40"/>
      <c r="D436" s="40"/>
      <c r="E436" s="40">
        <v>185</v>
      </c>
      <c r="F436" s="40"/>
      <c r="G436" s="40"/>
      <c r="H436" s="62"/>
      <c r="I436" s="109"/>
      <c r="J436" s="46"/>
      <c r="K436" s="110"/>
      <c r="L436" s="117">
        <f>IF(E436=0,"",E436/D435)</f>
        <v>0.92039800995024879</v>
      </c>
      <c r="M436" s="43">
        <v>192</v>
      </c>
      <c r="N436" s="117">
        <f t="shared" si="56"/>
        <v>0.94117647058823528</v>
      </c>
      <c r="O436" s="117">
        <f t="shared" si="57"/>
        <v>5.8823529411764719E-2</v>
      </c>
      <c r="P436" s="1"/>
    </row>
    <row r="437" spans="1:16" ht="15.75" customHeight="1" x14ac:dyDescent="0.25">
      <c r="A437" s="39" t="s">
        <v>86</v>
      </c>
      <c r="B437" s="40"/>
      <c r="C437" s="40"/>
      <c r="D437" s="40"/>
      <c r="E437" s="40"/>
      <c r="F437" s="40">
        <v>174</v>
      </c>
      <c r="G437" s="40"/>
      <c r="H437" s="62"/>
      <c r="I437" s="109"/>
      <c r="J437" s="46"/>
      <c r="K437" s="110"/>
      <c r="L437" s="117">
        <f>IF(F437=0,"",F437/E436)</f>
        <v>0.94054054054054059</v>
      </c>
      <c r="M437" s="43">
        <v>189</v>
      </c>
      <c r="N437" s="117">
        <f t="shared" si="56"/>
        <v>0.984375</v>
      </c>
      <c r="O437" s="117">
        <f t="shared" si="57"/>
        <v>1.5625E-2</v>
      </c>
      <c r="P437" s="1"/>
    </row>
    <row r="438" spans="1:16" ht="15.75" customHeight="1" x14ac:dyDescent="0.25">
      <c r="A438" s="39" t="s">
        <v>87</v>
      </c>
      <c r="B438" s="40"/>
      <c r="C438" s="40"/>
      <c r="D438" s="40"/>
      <c r="E438" s="40"/>
      <c r="F438" s="40"/>
      <c r="G438" s="40">
        <v>170</v>
      </c>
      <c r="H438" s="62">
        <v>119</v>
      </c>
      <c r="I438" s="109"/>
      <c r="J438" s="46"/>
      <c r="K438" s="110"/>
      <c r="L438" s="117">
        <f>IF(G438=0,"",G438/F437)</f>
        <v>0.97701149425287359</v>
      </c>
      <c r="M438" s="143">
        <v>178</v>
      </c>
      <c r="N438" s="117">
        <f t="shared" si="56"/>
        <v>0.94179894179894175</v>
      </c>
      <c r="O438" s="117">
        <f t="shared" si="57"/>
        <v>5.8201058201058253E-2</v>
      </c>
      <c r="P438" s="1"/>
    </row>
    <row r="439" spans="1:16" ht="15.75" customHeight="1" x14ac:dyDescent="0.25">
      <c r="A439" s="82" t="s">
        <v>88</v>
      </c>
      <c r="B439" s="40"/>
      <c r="C439" s="40"/>
      <c r="D439" s="40"/>
      <c r="E439" s="40"/>
      <c r="F439" s="40"/>
      <c r="G439" s="40">
        <v>45</v>
      </c>
      <c r="H439" s="62">
        <v>31</v>
      </c>
      <c r="I439" s="109"/>
      <c r="J439" s="46"/>
      <c r="K439" s="111"/>
      <c r="L439" s="46"/>
      <c r="M439" s="143">
        <v>54</v>
      </c>
      <c r="N439" s="46"/>
      <c r="O439" s="119"/>
      <c r="P439" s="1"/>
    </row>
    <row r="440" spans="1:16" ht="15.75" customHeight="1" x14ac:dyDescent="0.25">
      <c r="A440" s="82" t="s">
        <v>89</v>
      </c>
      <c r="B440" s="40"/>
      <c r="C440" s="40"/>
      <c r="D440" s="40"/>
      <c r="E440" s="40"/>
      <c r="F440" s="40"/>
      <c r="G440" s="40">
        <v>10</v>
      </c>
      <c r="H440" s="62">
        <v>10</v>
      </c>
      <c r="I440" s="109"/>
      <c r="J440" s="46"/>
      <c r="K440" s="111"/>
      <c r="L440" s="46"/>
      <c r="M440" s="143">
        <v>11</v>
      </c>
      <c r="N440" s="46"/>
      <c r="O440" s="119"/>
      <c r="P440" s="1"/>
    </row>
    <row r="441" spans="1:16" ht="15.75" customHeight="1" x14ac:dyDescent="0.25">
      <c r="A441" s="82" t="s">
        <v>90</v>
      </c>
      <c r="B441" s="40"/>
      <c r="C441" s="40"/>
      <c r="D441" s="40"/>
      <c r="E441" s="40"/>
      <c r="F441" s="40"/>
      <c r="G441" s="40">
        <v>1</v>
      </c>
      <c r="H441" s="62">
        <v>1</v>
      </c>
      <c r="I441" s="109"/>
      <c r="J441" s="46"/>
      <c r="K441" s="111"/>
      <c r="L441" s="46"/>
      <c r="M441" s="143">
        <v>1</v>
      </c>
      <c r="N441" s="46"/>
      <c r="O441" s="119"/>
      <c r="P441" s="1"/>
    </row>
    <row r="442" spans="1:16" ht="15.75" customHeight="1" x14ac:dyDescent="0.25">
      <c r="A442" s="82" t="s">
        <v>91</v>
      </c>
      <c r="B442" s="40"/>
      <c r="C442" s="40"/>
      <c r="D442" s="40"/>
      <c r="E442" s="40"/>
      <c r="F442" s="40"/>
      <c r="G442" s="40"/>
      <c r="H442" s="62"/>
      <c r="I442" s="112"/>
      <c r="J442" s="113"/>
      <c r="K442" s="114"/>
      <c r="L442" s="113"/>
      <c r="M442" s="143"/>
      <c r="N442" s="113"/>
      <c r="O442" s="42"/>
      <c r="P442" s="1"/>
    </row>
    <row r="443" spans="1:16" ht="18" customHeight="1" x14ac:dyDescent="0.25">
      <c r="A443" s="24"/>
      <c r="B443" s="160" t="s">
        <v>79</v>
      </c>
      <c r="C443" s="160"/>
      <c r="D443" s="160"/>
      <c r="E443" s="160"/>
      <c r="F443" s="160"/>
      <c r="G443" s="160"/>
      <c r="H443" s="59">
        <f>SUM(H433:H442)</f>
        <v>161</v>
      </c>
      <c r="I443" s="84">
        <f>H438/B433</f>
        <v>0.33240223463687152</v>
      </c>
      <c r="J443" s="84">
        <f>IF(H443=0,"",H443/B433)</f>
        <v>0.44972067039106145</v>
      </c>
      <c r="K443" s="84">
        <f>IF(H438=0,"",J443-I443)</f>
        <v>0.11731843575418993</v>
      </c>
      <c r="L443" s="2"/>
      <c r="M443" s="1"/>
      <c r="N443" s="27"/>
      <c r="O443" s="2"/>
      <c r="P443" s="1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97"/>
      <c r="I444" s="2"/>
      <c r="J444" s="2"/>
      <c r="K444" s="1"/>
      <c r="L444" s="2"/>
      <c r="M444" s="1"/>
      <c r="N444" s="1"/>
      <c r="O444" s="1"/>
      <c r="P444" s="1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97"/>
      <c r="I445" s="2"/>
      <c r="J445" s="2"/>
      <c r="K445" s="1"/>
      <c r="L445" s="2"/>
      <c r="M445" s="1"/>
      <c r="N445" s="1"/>
      <c r="O445" s="1"/>
      <c r="P445" s="1"/>
    </row>
    <row r="446" spans="1:16" ht="26.25" customHeight="1" x14ac:dyDescent="0.4">
      <c r="A446" s="29"/>
      <c r="B446" s="161" t="s">
        <v>68</v>
      </c>
      <c r="C446" s="162"/>
      <c r="D446" s="162"/>
      <c r="E446" s="162"/>
      <c r="F446" s="162"/>
      <c r="G446" s="162"/>
      <c r="H446" s="79">
        <v>1701</v>
      </c>
      <c r="I446" s="80"/>
      <c r="J446" s="80"/>
      <c r="K446" s="80"/>
      <c r="L446" s="80"/>
      <c r="M446" s="80"/>
      <c r="N446" s="1"/>
      <c r="O446" s="1"/>
      <c r="P446" s="1"/>
    </row>
    <row r="447" spans="1:16" ht="20.25" x14ac:dyDescent="0.2">
      <c r="A447" s="163" t="s">
        <v>9</v>
      </c>
      <c r="B447" s="164" t="s">
        <v>69</v>
      </c>
      <c r="C447" s="165"/>
      <c r="D447" s="165"/>
      <c r="E447" s="165"/>
      <c r="F447" s="165"/>
      <c r="G447" s="165"/>
      <c r="H447" s="167" t="s">
        <v>10</v>
      </c>
      <c r="I447" s="159" t="s">
        <v>2</v>
      </c>
      <c r="J447" s="159" t="s">
        <v>3</v>
      </c>
      <c r="K447" s="169" t="s">
        <v>4</v>
      </c>
      <c r="L447" s="159" t="s">
        <v>5</v>
      </c>
      <c r="M447" s="157" t="s">
        <v>6</v>
      </c>
      <c r="N447" s="157" t="s">
        <v>7</v>
      </c>
      <c r="O447" s="159" t="s">
        <v>8</v>
      </c>
      <c r="P447" s="1"/>
    </row>
    <row r="448" spans="1:16" ht="15.75" customHeight="1" x14ac:dyDescent="0.25">
      <c r="A448" s="158"/>
      <c r="B448" s="39" t="s">
        <v>70</v>
      </c>
      <c r="C448" s="39" t="s">
        <v>71</v>
      </c>
      <c r="D448" s="39" t="s">
        <v>72</v>
      </c>
      <c r="E448" s="39" t="s">
        <v>73</v>
      </c>
      <c r="F448" s="39" t="s">
        <v>74</v>
      </c>
      <c r="G448" s="39" t="s">
        <v>75</v>
      </c>
      <c r="H448" s="168"/>
      <c r="I448" s="158"/>
      <c r="J448" s="158"/>
      <c r="K448" s="158"/>
      <c r="L448" s="158"/>
      <c r="M448" s="158"/>
      <c r="N448" s="158"/>
      <c r="O448" s="158"/>
      <c r="P448" s="1"/>
    </row>
    <row r="449" spans="1:16" ht="15.75" customHeight="1" x14ac:dyDescent="0.25">
      <c r="A449" s="39">
        <v>1701</v>
      </c>
      <c r="B449" s="40">
        <v>28</v>
      </c>
      <c r="C449" s="40"/>
      <c r="D449" s="40"/>
      <c r="E449" s="40"/>
      <c r="F449" s="40"/>
      <c r="G449" s="40"/>
      <c r="H449" s="62"/>
      <c r="I449" s="106"/>
      <c r="J449" s="107"/>
      <c r="K449" s="108"/>
      <c r="L449" s="115"/>
      <c r="M449" s="41">
        <f>B449</f>
        <v>28</v>
      </c>
      <c r="N449" s="116"/>
      <c r="O449" s="115"/>
      <c r="P449" s="1"/>
    </row>
    <row r="450" spans="1:16" ht="15.75" customHeight="1" x14ac:dyDescent="0.25">
      <c r="A450" s="39" t="s">
        <v>84</v>
      </c>
      <c r="B450" s="40"/>
      <c r="C450" s="40">
        <v>9</v>
      </c>
      <c r="D450" s="40"/>
      <c r="E450" s="40"/>
      <c r="F450" s="40"/>
      <c r="G450" s="40"/>
      <c r="H450" s="62"/>
      <c r="I450" s="109"/>
      <c r="J450" s="46"/>
      <c r="K450" s="110"/>
      <c r="L450" s="45">
        <f>IF(C450=0,"",C450/B449)</f>
        <v>0.32142857142857145</v>
      </c>
      <c r="M450" s="43">
        <v>9</v>
      </c>
      <c r="N450" s="45">
        <f t="shared" ref="N450:N454" si="58">IF(M450=0,"",M450/M449)</f>
        <v>0.32142857142857145</v>
      </c>
      <c r="O450" s="45">
        <f t="shared" ref="O450:O454" si="59">IF(M450=0,"",100%-N450)</f>
        <v>0.6785714285714286</v>
      </c>
      <c r="P450" s="1"/>
    </row>
    <row r="451" spans="1:16" ht="15.75" customHeight="1" x14ac:dyDescent="0.25">
      <c r="A451" s="39" t="s">
        <v>85</v>
      </c>
      <c r="B451" s="40"/>
      <c r="C451" s="40"/>
      <c r="D451" s="40">
        <v>9</v>
      </c>
      <c r="E451" s="40"/>
      <c r="F451" s="40"/>
      <c r="G451" s="40"/>
      <c r="H451" s="62"/>
      <c r="I451" s="109"/>
      <c r="J451" s="46"/>
      <c r="K451" s="110"/>
      <c r="L451" s="117">
        <f>IF(D451=0,"",D451/C450)</f>
        <v>1</v>
      </c>
      <c r="M451" s="43">
        <v>9</v>
      </c>
      <c r="N451" s="117">
        <f t="shared" si="58"/>
        <v>1</v>
      </c>
      <c r="O451" s="117">
        <f t="shared" si="59"/>
        <v>0</v>
      </c>
      <c r="P451" s="8">
        <f>M451/M449</f>
        <v>0.32142857142857145</v>
      </c>
    </row>
    <row r="452" spans="1:16" ht="15.75" customHeight="1" x14ac:dyDescent="0.25">
      <c r="A452" s="39" t="s">
        <v>86</v>
      </c>
      <c r="B452" s="40"/>
      <c r="C452" s="40"/>
      <c r="D452" s="40"/>
      <c r="E452" s="40">
        <v>9</v>
      </c>
      <c r="F452" s="40"/>
      <c r="G452" s="40"/>
      <c r="H452" s="62"/>
      <c r="I452" s="109"/>
      <c r="J452" s="46"/>
      <c r="K452" s="110"/>
      <c r="L452" s="117">
        <f>IF(E452=0,"",E452/D451)</f>
        <v>1</v>
      </c>
      <c r="M452" s="43">
        <v>9</v>
      </c>
      <c r="N452" s="117">
        <f t="shared" si="58"/>
        <v>1</v>
      </c>
      <c r="O452" s="117">
        <f t="shared" si="59"/>
        <v>0</v>
      </c>
      <c r="P452" s="1"/>
    </row>
    <row r="453" spans="1:16" ht="15.75" customHeight="1" x14ac:dyDescent="0.25">
      <c r="A453" s="39" t="s">
        <v>87</v>
      </c>
      <c r="B453" s="40"/>
      <c r="C453" s="40"/>
      <c r="D453" s="40"/>
      <c r="E453" s="40"/>
      <c r="F453" s="40">
        <v>7</v>
      </c>
      <c r="G453" s="40"/>
      <c r="H453" s="62"/>
      <c r="I453" s="109"/>
      <c r="J453" s="46"/>
      <c r="K453" s="110"/>
      <c r="L453" s="117">
        <f>IF(F453=0,"",F453/E452)</f>
        <v>0.77777777777777779</v>
      </c>
      <c r="M453" s="43">
        <v>8</v>
      </c>
      <c r="N453" s="117">
        <f t="shared" si="58"/>
        <v>0.88888888888888884</v>
      </c>
      <c r="O453" s="117">
        <f t="shared" si="59"/>
        <v>0.11111111111111116</v>
      </c>
      <c r="P453" s="1"/>
    </row>
    <row r="454" spans="1:16" ht="15.75" customHeight="1" x14ac:dyDescent="0.25">
      <c r="A454" s="39">
        <v>1902</v>
      </c>
      <c r="B454" s="40"/>
      <c r="C454" s="40"/>
      <c r="D454" s="40"/>
      <c r="E454" s="40"/>
      <c r="F454" s="40"/>
      <c r="G454" s="40">
        <v>6</v>
      </c>
      <c r="H454" s="62">
        <v>1</v>
      </c>
      <c r="I454" s="109"/>
      <c r="J454" s="46"/>
      <c r="K454" s="110"/>
      <c r="L454" s="117">
        <f>IF(G454=0,"",G454/F453)</f>
        <v>0.8571428571428571</v>
      </c>
      <c r="M454" s="143">
        <v>6</v>
      </c>
      <c r="N454" s="117">
        <f t="shared" si="58"/>
        <v>0.75</v>
      </c>
      <c r="O454" s="117">
        <f t="shared" si="59"/>
        <v>0.25</v>
      </c>
      <c r="P454" s="1"/>
    </row>
    <row r="455" spans="1:16" ht="15.75" customHeight="1" x14ac:dyDescent="0.25">
      <c r="A455" s="82" t="s">
        <v>89</v>
      </c>
      <c r="B455" s="40"/>
      <c r="C455" s="40"/>
      <c r="D455" s="40"/>
      <c r="E455" s="40"/>
      <c r="F455" s="40"/>
      <c r="G455" s="40">
        <v>5</v>
      </c>
      <c r="H455" s="62"/>
      <c r="I455" s="109"/>
      <c r="J455" s="46"/>
      <c r="K455" s="111"/>
      <c r="L455" s="46"/>
      <c r="M455" s="143">
        <v>6</v>
      </c>
      <c r="N455" s="46"/>
      <c r="O455" s="119"/>
      <c r="P455" s="1"/>
    </row>
    <row r="456" spans="1:16" ht="15.75" customHeight="1" x14ac:dyDescent="0.25">
      <c r="A456" s="82" t="s">
        <v>90</v>
      </c>
      <c r="B456" s="40"/>
      <c r="C456" s="40"/>
      <c r="D456" s="40"/>
      <c r="E456" s="40"/>
      <c r="F456" s="40"/>
      <c r="G456" s="40">
        <v>4</v>
      </c>
      <c r="H456" s="62">
        <v>3</v>
      </c>
      <c r="I456" s="109"/>
      <c r="J456" s="46"/>
      <c r="K456" s="111"/>
      <c r="L456" s="46"/>
      <c r="M456" s="143">
        <v>4</v>
      </c>
      <c r="N456" s="46"/>
      <c r="O456" s="119"/>
      <c r="P456" s="1"/>
    </row>
    <row r="457" spans="1:16" ht="15.75" customHeight="1" x14ac:dyDescent="0.25">
      <c r="A457" s="82" t="s">
        <v>91</v>
      </c>
      <c r="B457" s="40"/>
      <c r="C457" s="40"/>
      <c r="D457" s="40"/>
      <c r="E457" s="40"/>
      <c r="F457" s="40"/>
      <c r="G457" s="40">
        <v>1</v>
      </c>
      <c r="H457" s="62">
        <v>1</v>
      </c>
      <c r="I457" s="109"/>
      <c r="J457" s="46"/>
      <c r="K457" s="111"/>
      <c r="L457" s="46"/>
      <c r="M457" s="143">
        <v>1</v>
      </c>
      <c r="N457" s="46"/>
      <c r="O457" s="119"/>
      <c r="P457" s="1"/>
    </row>
    <row r="458" spans="1:16" ht="15.75" customHeight="1" x14ac:dyDescent="0.25">
      <c r="A458" s="82" t="s">
        <v>92</v>
      </c>
      <c r="B458" s="40"/>
      <c r="C458" s="40"/>
      <c r="D458" s="40"/>
      <c r="E458" s="40"/>
      <c r="F458" s="40"/>
      <c r="G458" s="40"/>
      <c r="H458" s="62"/>
      <c r="I458" s="112"/>
      <c r="J458" s="113"/>
      <c r="K458" s="114"/>
      <c r="L458" s="113"/>
      <c r="M458" s="143"/>
      <c r="N458" s="113"/>
      <c r="O458" s="42"/>
      <c r="P458" s="1"/>
    </row>
    <row r="459" spans="1:16" ht="18" customHeight="1" x14ac:dyDescent="0.25">
      <c r="A459" s="24"/>
      <c r="B459" s="160" t="s">
        <v>79</v>
      </c>
      <c r="C459" s="160"/>
      <c r="D459" s="160"/>
      <c r="E459" s="160"/>
      <c r="F459" s="160"/>
      <c r="G459" s="160"/>
      <c r="H459" s="59">
        <f>SUM(H449:H458)</f>
        <v>5</v>
      </c>
      <c r="I459" s="84">
        <f>H454/B449</f>
        <v>3.5714285714285712E-2</v>
      </c>
      <c r="J459" s="84">
        <f>IF(H459=0,"",H459/B449)</f>
        <v>0.17857142857142858</v>
      </c>
      <c r="K459" s="84">
        <f>IF(H454=0,"",J459-I459)</f>
        <v>0.14285714285714285</v>
      </c>
      <c r="L459" s="2"/>
      <c r="M459" s="1"/>
      <c r="N459" s="27"/>
      <c r="O459" s="2"/>
      <c r="P459" s="1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97"/>
      <c r="I460" s="2"/>
      <c r="J460" s="2"/>
      <c r="K460" s="1"/>
      <c r="L460" s="2"/>
      <c r="M460" s="1"/>
      <c r="N460" s="1"/>
      <c r="O460" s="1"/>
      <c r="P460" s="1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97"/>
      <c r="I461" s="2"/>
      <c r="J461" s="2"/>
      <c r="K461" s="1"/>
      <c r="L461" s="2"/>
      <c r="M461" s="1"/>
      <c r="N461" s="1"/>
      <c r="O461" s="1"/>
      <c r="P461" s="1"/>
    </row>
    <row r="462" spans="1:16" ht="26.25" customHeight="1" x14ac:dyDescent="0.4">
      <c r="A462" s="29"/>
      <c r="B462" s="161" t="s">
        <v>68</v>
      </c>
      <c r="C462" s="162"/>
      <c r="D462" s="162"/>
      <c r="E462" s="162"/>
      <c r="F462" s="162"/>
      <c r="G462" s="162"/>
      <c r="H462" s="79">
        <v>1702</v>
      </c>
      <c r="I462" s="80"/>
      <c r="J462" s="80"/>
      <c r="K462" s="80"/>
      <c r="L462" s="80"/>
      <c r="M462" s="80"/>
      <c r="N462" s="1"/>
      <c r="O462" s="1"/>
      <c r="P462" s="1"/>
    </row>
    <row r="463" spans="1:16" ht="20.25" customHeight="1" x14ac:dyDescent="0.2">
      <c r="A463" s="163" t="s">
        <v>9</v>
      </c>
      <c r="B463" s="164" t="s">
        <v>69</v>
      </c>
      <c r="C463" s="165"/>
      <c r="D463" s="165"/>
      <c r="E463" s="165"/>
      <c r="F463" s="165"/>
      <c r="G463" s="165"/>
      <c r="H463" s="167" t="s">
        <v>10</v>
      </c>
      <c r="I463" s="159" t="s">
        <v>2</v>
      </c>
      <c r="J463" s="159" t="s">
        <v>3</v>
      </c>
      <c r="K463" s="169" t="s">
        <v>4</v>
      </c>
      <c r="L463" s="159" t="s">
        <v>5</v>
      </c>
      <c r="M463" s="157" t="s">
        <v>6</v>
      </c>
      <c r="N463" s="157" t="s">
        <v>7</v>
      </c>
      <c r="O463" s="159" t="s">
        <v>8</v>
      </c>
      <c r="P463" s="1"/>
    </row>
    <row r="464" spans="1:16" ht="15.75" customHeight="1" x14ac:dyDescent="0.25">
      <c r="A464" s="158"/>
      <c r="B464" s="39" t="s">
        <v>70</v>
      </c>
      <c r="C464" s="39" t="s">
        <v>71</v>
      </c>
      <c r="D464" s="39" t="s">
        <v>72</v>
      </c>
      <c r="E464" s="39" t="s">
        <v>73</v>
      </c>
      <c r="F464" s="39" t="s">
        <v>74</v>
      </c>
      <c r="G464" s="39" t="s">
        <v>75</v>
      </c>
      <c r="H464" s="168"/>
      <c r="I464" s="158"/>
      <c r="J464" s="158"/>
      <c r="K464" s="158"/>
      <c r="L464" s="158"/>
      <c r="M464" s="158"/>
      <c r="N464" s="158"/>
      <c r="O464" s="158"/>
      <c r="P464" s="1"/>
    </row>
    <row r="465" spans="1:16" ht="15.75" customHeight="1" x14ac:dyDescent="0.25">
      <c r="A465" s="39">
        <v>1702</v>
      </c>
      <c r="B465" s="40">
        <v>283</v>
      </c>
      <c r="C465" s="40"/>
      <c r="D465" s="40"/>
      <c r="E465" s="40"/>
      <c r="F465" s="40"/>
      <c r="G465" s="40"/>
      <c r="H465" s="62"/>
      <c r="I465" s="106"/>
      <c r="J465" s="107"/>
      <c r="K465" s="108"/>
      <c r="L465" s="115"/>
      <c r="M465" s="41">
        <f>B465</f>
        <v>283</v>
      </c>
      <c r="N465" s="116"/>
      <c r="O465" s="115"/>
      <c r="P465" s="1"/>
    </row>
    <row r="466" spans="1:16" ht="15.75" customHeight="1" x14ac:dyDescent="0.25">
      <c r="A466" s="39">
        <v>1801</v>
      </c>
      <c r="B466" s="40"/>
      <c r="C466" s="40">
        <v>226</v>
      </c>
      <c r="D466" s="40"/>
      <c r="E466" s="40"/>
      <c r="F466" s="40"/>
      <c r="G466" s="40"/>
      <c r="H466" s="62"/>
      <c r="I466" s="109"/>
      <c r="J466" s="46"/>
      <c r="K466" s="110"/>
      <c r="L466" s="45">
        <f>IF(C466=0,"",C466/B465)</f>
        <v>0.79858657243816256</v>
      </c>
      <c r="M466" s="43">
        <v>226</v>
      </c>
      <c r="N466" s="45">
        <f t="shared" ref="N466:N470" si="60">IF(M466=0,"",M466/M465)</f>
        <v>0.79858657243816256</v>
      </c>
      <c r="O466" s="45">
        <f t="shared" ref="O466:O470" si="61">IF(M466=0,"",100%-N466)</f>
        <v>0.20141342756183744</v>
      </c>
      <c r="P466" s="1"/>
    </row>
    <row r="467" spans="1:16" ht="15.75" customHeight="1" x14ac:dyDescent="0.25">
      <c r="A467" s="39">
        <v>1802</v>
      </c>
      <c r="B467" s="40"/>
      <c r="C467" s="40"/>
      <c r="D467" s="40">
        <v>216</v>
      </c>
      <c r="E467" s="40"/>
      <c r="F467" s="40"/>
      <c r="G467" s="40"/>
      <c r="H467" s="62"/>
      <c r="I467" s="109"/>
      <c r="J467" s="46"/>
      <c r="K467" s="110"/>
      <c r="L467" s="117">
        <f>IF(D467=0,"",D467/C466)</f>
        <v>0.95575221238938057</v>
      </c>
      <c r="M467" s="43">
        <v>218</v>
      </c>
      <c r="N467" s="117">
        <f t="shared" si="60"/>
        <v>0.96460176991150437</v>
      </c>
      <c r="O467" s="117">
        <f t="shared" si="61"/>
        <v>3.539823008849563E-2</v>
      </c>
      <c r="P467" s="8">
        <f>M467/M465</f>
        <v>0.77031802120141346</v>
      </c>
    </row>
    <row r="468" spans="1:16" ht="15.75" customHeight="1" x14ac:dyDescent="0.25">
      <c r="A468" s="39">
        <v>1901</v>
      </c>
      <c r="B468" s="40"/>
      <c r="C468" s="40"/>
      <c r="D468" s="40"/>
      <c r="E468" s="40">
        <v>204</v>
      </c>
      <c r="F468" s="40"/>
      <c r="G468" s="40"/>
      <c r="H468" s="62"/>
      <c r="I468" s="109"/>
      <c r="J468" s="46"/>
      <c r="K468" s="110"/>
      <c r="L468" s="117">
        <f>IF(E468=0,"",E468/D467)</f>
        <v>0.94444444444444442</v>
      </c>
      <c r="M468" s="43">
        <v>207</v>
      </c>
      <c r="N468" s="117">
        <f t="shared" si="60"/>
        <v>0.94954128440366969</v>
      </c>
      <c r="O468" s="117">
        <f t="shared" si="61"/>
        <v>5.0458715596330306E-2</v>
      </c>
      <c r="P468" s="1"/>
    </row>
    <row r="469" spans="1:16" ht="15.75" customHeight="1" x14ac:dyDescent="0.25">
      <c r="A469" s="39">
        <v>1902</v>
      </c>
      <c r="B469" s="40"/>
      <c r="C469" s="40"/>
      <c r="D469" s="40"/>
      <c r="E469" s="40"/>
      <c r="F469" s="40">
        <v>193</v>
      </c>
      <c r="G469" s="40"/>
      <c r="H469" s="62"/>
      <c r="I469" s="109"/>
      <c r="J469" s="46"/>
      <c r="K469" s="110"/>
      <c r="L469" s="117">
        <f>IF(F469=0,"",F469/E468)</f>
        <v>0.94607843137254899</v>
      </c>
      <c r="M469" s="43">
        <v>197</v>
      </c>
      <c r="N469" s="117">
        <f t="shared" si="60"/>
        <v>0.95169082125603865</v>
      </c>
      <c r="O469" s="117">
        <f t="shared" si="61"/>
        <v>4.8309178743961345E-2</v>
      </c>
      <c r="P469" s="1"/>
    </row>
    <row r="470" spans="1:16" ht="15.75" customHeight="1" x14ac:dyDescent="0.25">
      <c r="A470" s="39">
        <v>2001</v>
      </c>
      <c r="B470" s="40"/>
      <c r="C470" s="40"/>
      <c r="D470" s="40"/>
      <c r="E470" s="40"/>
      <c r="F470" s="40"/>
      <c r="G470" s="40">
        <v>190</v>
      </c>
      <c r="H470" s="62">
        <v>158</v>
      </c>
      <c r="I470" s="109"/>
      <c r="J470" s="46"/>
      <c r="K470" s="110"/>
      <c r="L470" s="117">
        <f>IF(G470=0,"",G470/F469)</f>
        <v>0.98445595854922274</v>
      </c>
      <c r="M470" s="143">
        <v>193</v>
      </c>
      <c r="N470" s="117">
        <f t="shared" si="60"/>
        <v>0.97969543147208127</v>
      </c>
      <c r="O470" s="117">
        <f t="shared" si="61"/>
        <v>2.0304568527918732E-2</v>
      </c>
      <c r="P470" s="1"/>
    </row>
    <row r="471" spans="1:16" ht="15.75" customHeight="1" x14ac:dyDescent="0.25">
      <c r="A471" s="82" t="s">
        <v>90</v>
      </c>
      <c r="B471" s="40"/>
      <c r="C471" s="40"/>
      <c r="D471" s="40"/>
      <c r="E471" s="40"/>
      <c r="F471" s="40"/>
      <c r="G471" s="40">
        <v>22</v>
      </c>
      <c r="H471" s="62">
        <v>22</v>
      </c>
      <c r="I471" s="109"/>
      <c r="J471" s="46"/>
      <c r="K471" s="111"/>
      <c r="L471" s="46"/>
      <c r="M471" s="143">
        <v>28</v>
      </c>
      <c r="N471" s="46"/>
      <c r="O471" s="119"/>
      <c r="P471" s="1"/>
    </row>
    <row r="472" spans="1:16" ht="15.75" customHeight="1" x14ac:dyDescent="0.25">
      <c r="A472" s="82" t="s">
        <v>91</v>
      </c>
      <c r="B472" s="40"/>
      <c r="C472" s="40"/>
      <c r="D472" s="40"/>
      <c r="E472" s="40"/>
      <c r="F472" s="40"/>
      <c r="G472" s="40">
        <v>3</v>
      </c>
      <c r="H472" s="62">
        <v>2</v>
      </c>
      <c r="I472" s="109"/>
      <c r="J472" s="46"/>
      <c r="K472" s="111"/>
      <c r="L472" s="46"/>
      <c r="M472" s="143">
        <v>3</v>
      </c>
      <c r="N472" s="46"/>
      <c r="O472" s="119"/>
      <c r="P472" s="1"/>
    </row>
    <row r="473" spans="1:16" ht="15.75" customHeight="1" x14ac:dyDescent="0.25">
      <c r="A473" s="82" t="s">
        <v>92</v>
      </c>
      <c r="B473" s="40"/>
      <c r="C473" s="40"/>
      <c r="D473" s="40"/>
      <c r="E473" s="40"/>
      <c r="F473" s="40"/>
      <c r="G473" s="40"/>
      <c r="H473" s="62"/>
      <c r="I473" s="109"/>
      <c r="J473" s="46"/>
      <c r="K473" s="111"/>
      <c r="L473" s="46"/>
      <c r="M473" s="143"/>
      <c r="N473" s="46"/>
      <c r="O473" s="119"/>
      <c r="P473" s="1"/>
    </row>
    <row r="474" spans="1:16" ht="15.75" customHeight="1" x14ac:dyDescent="0.25">
      <c r="A474" s="82" t="s">
        <v>93</v>
      </c>
      <c r="B474" s="40"/>
      <c r="C474" s="40"/>
      <c r="D474" s="40"/>
      <c r="E474" s="40"/>
      <c r="F474" s="40"/>
      <c r="G474" s="40"/>
      <c r="H474" s="62"/>
      <c r="I474" s="112"/>
      <c r="J474" s="113"/>
      <c r="K474" s="114"/>
      <c r="L474" s="113"/>
      <c r="M474" s="143"/>
      <c r="N474" s="113"/>
      <c r="O474" s="42"/>
      <c r="P474" s="1"/>
    </row>
    <row r="475" spans="1:16" ht="18" customHeight="1" x14ac:dyDescent="0.25">
      <c r="A475" s="24"/>
      <c r="B475" s="160" t="s">
        <v>79</v>
      </c>
      <c r="C475" s="160"/>
      <c r="D475" s="160"/>
      <c r="E475" s="160"/>
      <c r="F475" s="160"/>
      <c r="G475" s="160"/>
      <c r="H475" s="59">
        <f>SUM(H465:H474)</f>
        <v>182</v>
      </c>
      <c r="I475" s="84">
        <f>IF(H470=0,"",H470/B465)</f>
        <v>0.55830388692579502</v>
      </c>
      <c r="J475" s="84">
        <f>IF(H475=0,"",H475/B465)</f>
        <v>0.64310954063604242</v>
      </c>
      <c r="K475" s="84">
        <f>IF(H470=0,"",J475-I475)</f>
        <v>8.4805653710247397E-2</v>
      </c>
      <c r="L475" s="2"/>
      <c r="M475" s="1"/>
      <c r="N475" s="27"/>
      <c r="O475" s="2"/>
      <c r="P475" s="1"/>
    </row>
    <row r="476" spans="1:16" ht="12.75" customHeight="1" x14ac:dyDescent="0.2">
      <c r="I476" s="2"/>
      <c r="J476" s="2"/>
      <c r="L476" s="2"/>
    </row>
    <row r="477" spans="1:16" ht="12.75" customHeight="1" x14ac:dyDescent="0.2">
      <c r="I477" s="2"/>
      <c r="J477" s="2"/>
      <c r="L477" s="2"/>
    </row>
    <row r="478" spans="1:16" ht="26.25" customHeight="1" x14ac:dyDescent="0.4">
      <c r="A478" s="29"/>
      <c r="B478" s="161" t="s">
        <v>68</v>
      </c>
      <c r="C478" s="162"/>
      <c r="D478" s="162"/>
      <c r="E478" s="162"/>
      <c r="F478" s="162"/>
      <c r="G478" s="162"/>
      <c r="H478" s="79">
        <v>1801</v>
      </c>
      <c r="I478" s="80"/>
      <c r="J478" s="80"/>
      <c r="K478" s="80"/>
      <c r="L478" s="80"/>
      <c r="M478" s="80"/>
      <c r="N478" s="1"/>
      <c r="O478" s="1"/>
      <c r="P478" s="1"/>
    </row>
    <row r="479" spans="1:16" ht="20.25" customHeight="1" x14ac:dyDescent="0.2">
      <c r="A479" s="163" t="s">
        <v>9</v>
      </c>
      <c r="B479" s="164" t="s">
        <v>69</v>
      </c>
      <c r="C479" s="165"/>
      <c r="D479" s="165"/>
      <c r="E479" s="165"/>
      <c r="F479" s="165"/>
      <c r="G479" s="165"/>
      <c r="H479" s="167" t="s">
        <v>10</v>
      </c>
      <c r="I479" s="159" t="s">
        <v>2</v>
      </c>
      <c r="J479" s="159" t="s">
        <v>3</v>
      </c>
      <c r="K479" s="169" t="s">
        <v>4</v>
      </c>
      <c r="L479" s="159" t="s">
        <v>5</v>
      </c>
      <c r="M479" s="157" t="s">
        <v>6</v>
      </c>
      <c r="N479" s="157" t="s">
        <v>7</v>
      </c>
      <c r="O479" s="159" t="s">
        <v>8</v>
      </c>
      <c r="P479" s="1"/>
    </row>
    <row r="480" spans="1:16" ht="15.75" customHeight="1" x14ac:dyDescent="0.25">
      <c r="A480" s="158"/>
      <c r="B480" s="39" t="s">
        <v>70</v>
      </c>
      <c r="C480" s="39" t="s">
        <v>71</v>
      </c>
      <c r="D480" s="39" t="s">
        <v>72</v>
      </c>
      <c r="E480" s="39" t="s">
        <v>73</v>
      </c>
      <c r="F480" s="39" t="s">
        <v>74</v>
      </c>
      <c r="G480" s="39" t="s">
        <v>75</v>
      </c>
      <c r="H480" s="168"/>
      <c r="I480" s="158"/>
      <c r="J480" s="158"/>
      <c r="K480" s="158"/>
      <c r="L480" s="158"/>
      <c r="M480" s="158"/>
      <c r="N480" s="158"/>
      <c r="O480" s="158"/>
      <c r="P480" s="1"/>
    </row>
    <row r="481" spans="1:16" ht="15.75" customHeight="1" x14ac:dyDescent="0.25">
      <c r="A481" s="39">
        <v>1801</v>
      </c>
      <c r="B481" s="40">
        <v>33</v>
      </c>
      <c r="C481" s="40"/>
      <c r="D481" s="40"/>
      <c r="E481" s="40"/>
      <c r="F481" s="40"/>
      <c r="G481" s="40"/>
      <c r="H481" s="62"/>
      <c r="I481" s="106"/>
      <c r="J481" s="107"/>
      <c r="K481" s="108"/>
      <c r="L481" s="115"/>
      <c r="M481" s="41">
        <f>B481</f>
        <v>33</v>
      </c>
      <c r="N481" s="116"/>
      <c r="O481" s="115"/>
      <c r="P481" s="1"/>
    </row>
    <row r="482" spans="1:16" ht="15.75" customHeight="1" x14ac:dyDescent="0.25">
      <c r="A482" s="39">
        <v>1802</v>
      </c>
      <c r="B482" s="40"/>
      <c r="C482" s="40">
        <v>16</v>
      </c>
      <c r="D482" s="40"/>
      <c r="E482" s="40"/>
      <c r="F482" s="40"/>
      <c r="G482" s="40"/>
      <c r="H482" s="62"/>
      <c r="I482" s="109"/>
      <c r="J482" s="46"/>
      <c r="K482" s="110"/>
      <c r="L482" s="45">
        <f>IF(C482=0,"",C482/B481)</f>
        <v>0.48484848484848486</v>
      </c>
      <c r="M482" s="43">
        <v>16</v>
      </c>
      <c r="N482" s="45">
        <f t="shared" ref="N482:N486" si="62">IF(M482=0,"",M482/M481)</f>
        <v>0.48484848484848486</v>
      </c>
      <c r="O482" s="45">
        <f t="shared" ref="O482:O486" si="63">IF(M482=0,"",100%-N482)</f>
        <v>0.51515151515151514</v>
      </c>
      <c r="P482" s="1"/>
    </row>
    <row r="483" spans="1:16" ht="15.75" customHeight="1" x14ac:dyDescent="0.25">
      <c r="A483" s="39">
        <v>1901</v>
      </c>
      <c r="B483" s="40"/>
      <c r="C483" s="40"/>
      <c r="D483" s="40">
        <v>13</v>
      </c>
      <c r="E483" s="40"/>
      <c r="F483" s="40"/>
      <c r="G483" s="40"/>
      <c r="H483" s="62"/>
      <c r="I483" s="109"/>
      <c r="J483" s="46"/>
      <c r="K483" s="110"/>
      <c r="L483" s="117">
        <f>IF(D483=0,"",D483/C482)</f>
        <v>0.8125</v>
      </c>
      <c r="M483" s="43">
        <v>13</v>
      </c>
      <c r="N483" s="117">
        <f t="shared" si="62"/>
        <v>0.8125</v>
      </c>
      <c r="O483" s="117">
        <f t="shared" si="63"/>
        <v>0.1875</v>
      </c>
      <c r="P483" s="8">
        <f>M483/M481</f>
        <v>0.39393939393939392</v>
      </c>
    </row>
    <row r="484" spans="1:16" ht="15.75" customHeight="1" x14ac:dyDescent="0.25">
      <c r="A484" s="39">
        <v>1902</v>
      </c>
      <c r="B484" s="40"/>
      <c r="C484" s="40"/>
      <c r="D484" s="40"/>
      <c r="E484" s="40">
        <v>10</v>
      </c>
      <c r="F484" s="40"/>
      <c r="G484" s="40"/>
      <c r="H484" s="62"/>
      <c r="I484" s="109"/>
      <c r="J484" s="46"/>
      <c r="K484" s="110"/>
      <c r="L484" s="117">
        <f>IF(E484=0,"",E484/D483)</f>
        <v>0.76923076923076927</v>
      </c>
      <c r="M484" s="43">
        <v>10</v>
      </c>
      <c r="N484" s="117">
        <f t="shared" si="62"/>
        <v>0.76923076923076927</v>
      </c>
      <c r="O484" s="117">
        <f t="shared" si="63"/>
        <v>0.23076923076923073</v>
      </c>
      <c r="P484" s="1"/>
    </row>
    <row r="485" spans="1:16" ht="15.75" customHeight="1" x14ac:dyDescent="0.25">
      <c r="A485" s="39">
        <v>2001</v>
      </c>
      <c r="B485" s="40"/>
      <c r="C485" s="40"/>
      <c r="D485" s="40"/>
      <c r="E485" s="40"/>
      <c r="F485" s="40">
        <v>9</v>
      </c>
      <c r="G485" s="40"/>
      <c r="H485" s="62"/>
      <c r="I485" s="109"/>
      <c r="J485" s="46"/>
      <c r="K485" s="110"/>
      <c r="L485" s="117">
        <f>IF(F485=0,"",F485/E484)</f>
        <v>0.9</v>
      </c>
      <c r="M485" s="43">
        <v>10</v>
      </c>
      <c r="N485" s="117">
        <f t="shared" si="62"/>
        <v>1</v>
      </c>
      <c r="O485" s="117">
        <f t="shared" si="63"/>
        <v>0</v>
      </c>
      <c r="P485" s="1"/>
    </row>
    <row r="486" spans="1:16" ht="15.75" customHeight="1" x14ac:dyDescent="0.25">
      <c r="A486" s="85">
        <v>2002</v>
      </c>
      <c r="B486" s="40"/>
      <c r="C486" s="40"/>
      <c r="D486" s="40"/>
      <c r="E486" s="40"/>
      <c r="F486" s="40"/>
      <c r="G486" s="40">
        <v>7</v>
      </c>
      <c r="H486" s="62">
        <v>7</v>
      </c>
      <c r="I486" s="109"/>
      <c r="J486" s="46"/>
      <c r="K486" s="110"/>
      <c r="L486" s="117">
        <f>IF(G486=0,"",G486/F485)</f>
        <v>0.77777777777777779</v>
      </c>
      <c r="M486" s="143">
        <v>7</v>
      </c>
      <c r="N486" s="117">
        <f t="shared" si="62"/>
        <v>0.7</v>
      </c>
      <c r="O486" s="117">
        <f t="shared" si="63"/>
        <v>0.30000000000000004</v>
      </c>
      <c r="P486" s="1"/>
    </row>
    <row r="487" spans="1:16" ht="15.75" customHeight="1" x14ac:dyDescent="0.25">
      <c r="A487" s="82" t="s">
        <v>91</v>
      </c>
      <c r="B487" s="40"/>
      <c r="C487" s="40"/>
      <c r="D487" s="40"/>
      <c r="E487" s="40"/>
      <c r="F487" s="40"/>
      <c r="G487" s="40">
        <v>2</v>
      </c>
      <c r="H487" s="62"/>
      <c r="I487" s="109"/>
      <c r="J487" s="46"/>
      <c r="K487" s="111"/>
      <c r="L487" s="46"/>
      <c r="M487" s="143">
        <v>2</v>
      </c>
      <c r="N487" s="46"/>
      <c r="O487" s="119"/>
      <c r="P487" s="1"/>
    </row>
    <row r="488" spans="1:16" ht="15.75" customHeight="1" x14ac:dyDescent="0.25">
      <c r="A488" s="82" t="s">
        <v>92</v>
      </c>
      <c r="B488" s="40"/>
      <c r="C488" s="40"/>
      <c r="D488" s="40"/>
      <c r="E488" s="40"/>
      <c r="F488" s="40"/>
      <c r="G488" s="40"/>
      <c r="H488" s="62"/>
      <c r="I488" s="109"/>
      <c r="J488" s="46"/>
      <c r="K488" s="111"/>
      <c r="L488" s="46"/>
      <c r="M488" s="143"/>
      <c r="N488" s="46"/>
      <c r="O488" s="119"/>
      <c r="P488" s="1"/>
    </row>
    <row r="489" spans="1:16" ht="15.75" customHeight="1" x14ac:dyDescent="0.25">
      <c r="A489" s="82" t="s">
        <v>93</v>
      </c>
      <c r="B489" s="40"/>
      <c r="C489" s="40"/>
      <c r="D489" s="40"/>
      <c r="E489" s="40"/>
      <c r="F489" s="40"/>
      <c r="G489" s="40"/>
      <c r="H489" s="62"/>
      <c r="I489" s="109"/>
      <c r="J489" s="46"/>
      <c r="K489" s="111"/>
      <c r="L489" s="46"/>
      <c r="M489" s="143"/>
      <c r="N489" s="46"/>
      <c r="O489" s="119"/>
      <c r="P489" s="1"/>
    </row>
    <row r="490" spans="1:16" ht="15.75" customHeight="1" x14ac:dyDescent="0.25">
      <c r="A490" s="82" t="s">
        <v>94</v>
      </c>
      <c r="B490" s="40"/>
      <c r="C490" s="40"/>
      <c r="D490" s="40"/>
      <c r="E490" s="40"/>
      <c r="F490" s="40"/>
      <c r="G490" s="40"/>
      <c r="H490" s="62"/>
      <c r="I490" s="112"/>
      <c r="J490" s="113"/>
      <c r="K490" s="114"/>
      <c r="L490" s="113"/>
      <c r="M490" s="143"/>
      <c r="N490" s="113"/>
      <c r="O490" s="42"/>
      <c r="P490" s="1"/>
    </row>
    <row r="491" spans="1:16" ht="18" customHeight="1" x14ac:dyDescent="0.25">
      <c r="A491" s="24"/>
      <c r="B491" s="160" t="s">
        <v>79</v>
      </c>
      <c r="C491" s="160"/>
      <c r="D491" s="160"/>
      <c r="E491" s="160"/>
      <c r="F491" s="160"/>
      <c r="G491" s="160"/>
      <c r="H491" s="59">
        <f>SUM(H481:H490)</f>
        <v>7</v>
      </c>
      <c r="I491" s="84">
        <f>IF(H486=0,"",H486/B481)</f>
        <v>0.21212121212121213</v>
      </c>
      <c r="J491" s="84">
        <f>IF(H491=0,"",H491/B481)</f>
        <v>0.21212121212121213</v>
      </c>
      <c r="K491" s="84">
        <f>J491-I491</f>
        <v>0</v>
      </c>
      <c r="L491" s="2"/>
      <c r="M491" s="1"/>
      <c r="N491" s="27"/>
      <c r="O491" s="2"/>
      <c r="P491" s="1"/>
    </row>
    <row r="492" spans="1:16" ht="12.75" customHeight="1" x14ac:dyDescent="0.2">
      <c r="I492" s="2"/>
      <c r="J492" s="2"/>
      <c r="L492" s="2"/>
    </row>
    <row r="493" spans="1:16" ht="12.75" customHeight="1" x14ac:dyDescent="0.2">
      <c r="I493" s="2"/>
      <c r="J493" s="2"/>
      <c r="L493" s="2"/>
    </row>
    <row r="494" spans="1:16" ht="26.25" customHeight="1" x14ac:dyDescent="0.4">
      <c r="A494" s="29"/>
      <c r="B494" s="161" t="s">
        <v>68</v>
      </c>
      <c r="C494" s="162"/>
      <c r="D494" s="162"/>
      <c r="E494" s="162"/>
      <c r="F494" s="162"/>
      <c r="G494" s="162"/>
      <c r="H494" s="79">
        <v>1802</v>
      </c>
      <c r="I494" s="80"/>
      <c r="J494" s="80"/>
      <c r="K494" s="80"/>
      <c r="L494" s="80"/>
      <c r="M494" s="80"/>
      <c r="N494" s="1"/>
      <c r="O494" s="1"/>
      <c r="P494" s="1"/>
    </row>
    <row r="495" spans="1:16" ht="20.25" customHeight="1" x14ac:dyDescent="0.2">
      <c r="A495" s="163" t="s">
        <v>9</v>
      </c>
      <c r="B495" s="164" t="s">
        <v>69</v>
      </c>
      <c r="C495" s="165"/>
      <c r="D495" s="165"/>
      <c r="E495" s="165"/>
      <c r="F495" s="165"/>
      <c r="G495" s="165"/>
      <c r="H495" s="167" t="s">
        <v>10</v>
      </c>
      <c r="I495" s="159" t="s">
        <v>2</v>
      </c>
      <c r="J495" s="159" t="s">
        <v>3</v>
      </c>
      <c r="K495" s="169" t="s">
        <v>4</v>
      </c>
      <c r="L495" s="159" t="s">
        <v>5</v>
      </c>
      <c r="M495" s="157" t="s">
        <v>6</v>
      </c>
      <c r="N495" s="157" t="s">
        <v>7</v>
      </c>
      <c r="O495" s="159" t="s">
        <v>8</v>
      </c>
      <c r="P495" s="1"/>
    </row>
    <row r="496" spans="1:16" ht="15.75" customHeight="1" x14ac:dyDescent="0.25">
      <c r="A496" s="158"/>
      <c r="B496" s="39" t="s">
        <v>70</v>
      </c>
      <c r="C496" s="39" t="s">
        <v>71</v>
      </c>
      <c r="D496" s="39" t="s">
        <v>72</v>
      </c>
      <c r="E496" s="39" t="s">
        <v>73</v>
      </c>
      <c r="F496" s="39" t="s">
        <v>74</v>
      </c>
      <c r="G496" s="39" t="s">
        <v>75</v>
      </c>
      <c r="H496" s="168"/>
      <c r="I496" s="158"/>
      <c r="J496" s="158"/>
      <c r="K496" s="158"/>
      <c r="L496" s="158"/>
      <c r="M496" s="158"/>
      <c r="N496" s="158"/>
      <c r="O496" s="158"/>
      <c r="P496" s="1"/>
    </row>
    <row r="497" spans="1:16" ht="15.75" customHeight="1" x14ac:dyDescent="0.25">
      <c r="A497" s="39">
        <v>1802</v>
      </c>
      <c r="B497" s="40">
        <v>364</v>
      </c>
      <c r="C497" s="40"/>
      <c r="D497" s="40"/>
      <c r="E497" s="40"/>
      <c r="F497" s="40"/>
      <c r="G497" s="40"/>
      <c r="H497" s="62"/>
      <c r="I497" s="106"/>
      <c r="J497" s="107"/>
      <c r="K497" s="108"/>
      <c r="L497" s="115"/>
      <c r="M497" s="41">
        <f>B497</f>
        <v>364</v>
      </c>
      <c r="N497" s="116"/>
      <c r="O497" s="115"/>
      <c r="P497" s="1"/>
    </row>
    <row r="498" spans="1:16" ht="15.75" customHeight="1" x14ac:dyDescent="0.25">
      <c r="A498" s="39">
        <v>1901</v>
      </c>
      <c r="B498" s="40"/>
      <c r="C498" s="40">
        <v>269</v>
      </c>
      <c r="D498" s="40"/>
      <c r="E498" s="40"/>
      <c r="F498" s="40"/>
      <c r="G498" s="40"/>
      <c r="H498" s="62"/>
      <c r="I498" s="109"/>
      <c r="J498" s="46"/>
      <c r="K498" s="110"/>
      <c r="L498" s="45">
        <f>IF(C498=0,"",C498/B497)</f>
        <v>0.73901098901098905</v>
      </c>
      <c r="M498" s="43">
        <v>269</v>
      </c>
      <c r="N498" s="45">
        <f t="shared" ref="N498:N502" si="64">IF(M498=0,"",M498/M497)</f>
        <v>0.73901098901098905</v>
      </c>
      <c r="O498" s="45">
        <f t="shared" ref="O498:O502" si="65">IF(M498=0,"",100%-N498)</f>
        <v>0.26098901098901095</v>
      </c>
      <c r="P498" s="1"/>
    </row>
    <row r="499" spans="1:16" ht="15.75" customHeight="1" x14ac:dyDescent="0.25">
      <c r="A499" s="39">
        <v>1902</v>
      </c>
      <c r="B499" s="40"/>
      <c r="C499" s="40"/>
      <c r="D499" s="40">
        <v>256</v>
      </c>
      <c r="E499" s="40"/>
      <c r="F499" s="40"/>
      <c r="G499" s="40"/>
      <c r="H499" s="62"/>
      <c r="I499" s="109"/>
      <c r="J499" s="46"/>
      <c r="K499" s="110"/>
      <c r="L499" s="117">
        <f>IF(D499=0,"",D499/C498)</f>
        <v>0.95167286245353155</v>
      </c>
      <c r="M499" s="43">
        <v>259</v>
      </c>
      <c r="N499" s="117">
        <f t="shared" si="64"/>
        <v>0.96282527881040891</v>
      </c>
      <c r="O499" s="117">
        <f t="shared" si="65"/>
        <v>3.7174721189591087E-2</v>
      </c>
      <c r="P499" s="8">
        <f>M499/M497</f>
        <v>0.71153846153846156</v>
      </c>
    </row>
    <row r="500" spans="1:16" ht="15.75" customHeight="1" x14ac:dyDescent="0.25">
      <c r="A500" s="39">
        <v>2001</v>
      </c>
      <c r="B500" s="40"/>
      <c r="C500" s="40"/>
      <c r="D500" s="40"/>
      <c r="E500" s="40">
        <v>244</v>
      </c>
      <c r="F500" s="40"/>
      <c r="G500" s="40"/>
      <c r="H500" s="62"/>
      <c r="I500" s="109"/>
      <c r="J500" s="46"/>
      <c r="K500" s="110"/>
      <c r="L500" s="117">
        <f>IF(E500=0,"",E500/D499)</f>
        <v>0.953125</v>
      </c>
      <c r="M500" s="43">
        <v>250</v>
      </c>
      <c r="N500" s="117">
        <f t="shared" si="64"/>
        <v>0.96525096525096521</v>
      </c>
      <c r="O500" s="117">
        <f t="shared" si="65"/>
        <v>3.4749034749034791E-2</v>
      </c>
      <c r="P500" s="1"/>
    </row>
    <row r="501" spans="1:16" ht="15.75" customHeight="1" x14ac:dyDescent="0.25">
      <c r="A501" s="39">
        <v>2002</v>
      </c>
      <c r="B501" s="40"/>
      <c r="C501" s="40"/>
      <c r="D501" s="40"/>
      <c r="E501" s="40"/>
      <c r="F501" s="40">
        <v>239</v>
      </c>
      <c r="G501" s="40"/>
      <c r="H501" s="62"/>
      <c r="I501" s="109"/>
      <c r="J501" s="46"/>
      <c r="K501" s="110"/>
      <c r="L501" s="117">
        <f>IF(F501=0,"",F501/E500)</f>
        <v>0.97950819672131151</v>
      </c>
      <c r="M501" s="43">
        <v>245</v>
      </c>
      <c r="N501" s="117">
        <f t="shared" si="64"/>
        <v>0.98</v>
      </c>
      <c r="O501" s="117">
        <f t="shared" si="65"/>
        <v>2.0000000000000018E-2</v>
      </c>
      <c r="P501" s="1"/>
    </row>
    <row r="502" spans="1:16" ht="15.75" customHeight="1" x14ac:dyDescent="0.25">
      <c r="A502" s="85">
        <v>2101</v>
      </c>
      <c r="B502" s="40"/>
      <c r="C502" s="40"/>
      <c r="D502" s="40"/>
      <c r="E502" s="40"/>
      <c r="F502" s="40"/>
      <c r="G502" s="40">
        <v>232</v>
      </c>
      <c r="H502" s="62">
        <v>187</v>
      </c>
      <c r="I502" s="109"/>
      <c r="J502" s="46"/>
      <c r="K502" s="110"/>
      <c r="L502" s="117">
        <f>IF(G502=0,"",G502/F501)</f>
        <v>0.97071129707112969</v>
      </c>
      <c r="M502" s="143">
        <v>244</v>
      </c>
      <c r="N502" s="117">
        <f t="shared" si="64"/>
        <v>0.99591836734693873</v>
      </c>
      <c r="O502" s="117">
        <f t="shared" si="65"/>
        <v>4.0816326530612734E-3</v>
      </c>
      <c r="P502" s="1"/>
    </row>
    <row r="503" spans="1:16" ht="15.75" customHeight="1" x14ac:dyDescent="0.25">
      <c r="A503" s="82" t="s">
        <v>92</v>
      </c>
      <c r="B503" s="40"/>
      <c r="C503" s="40"/>
      <c r="D503" s="40"/>
      <c r="E503" s="40"/>
      <c r="F503" s="40"/>
      <c r="G503" s="40">
        <v>36</v>
      </c>
      <c r="H503" s="62">
        <v>17</v>
      </c>
      <c r="I503" s="109"/>
      <c r="J503" s="46"/>
      <c r="K503" s="111"/>
      <c r="L503" s="46"/>
      <c r="M503" s="143">
        <v>37</v>
      </c>
      <c r="N503" s="46"/>
      <c r="O503" s="119"/>
      <c r="P503" s="1"/>
    </row>
    <row r="504" spans="1:16" ht="15.75" customHeight="1" x14ac:dyDescent="0.25">
      <c r="A504" s="82" t="s">
        <v>93</v>
      </c>
      <c r="B504" s="40"/>
      <c r="C504" s="40"/>
      <c r="D504" s="40"/>
      <c r="E504" s="40"/>
      <c r="F504" s="40"/>
      <c r="G504" s="40">
        <v>12</v>
      </c>
      <c r="H504" s="62">
        <v>10</v>
      </c>
      <c r="I504" s="109"/>
      <c r="J504" s="46"/>
      <c r="K504" s="111"/>
      <c r="L504" s="46"/>
      <c r="M504" s="143">
        <v>18</v>
      </c>
      <c r="N504" s="46"/>
      <c r="O504" s="119"/>
      <c r="P504" s="1"/>
    </row>
    <row r="505" spans="1:16" ht="15.75" customHeight="1" x14ac:dyDescent="0.25">
      <c r="A505" s="82" t="s">
        <v>94</v>
      </c>
      <c r="B505" s="40"/>
      <c r="C505" s="40"/>
      <c r="D505" s="40"/>
      <c r="E505" s="40"/>
      <c r="F505" s="40"/>
      <c r="G505" s="40">
        <v>1</v>
      </c>
      <c r="H505" s="62"/>
      <c r="I505" s="109"/>
      <c r="J505" s="46"/>
      <c r="K505" s="111"/>
      <c r="L505" s="46"/>
      <c r="M505" s="143">
        <v>3</v>
      </c>
      <c r="N505" s="46"/>
      <c r="O505" s="119"/>
      <c r="P505" s="1"/>
    </row>
    <row r="506" spans="1:16" ht="15.75" customHeight="1" x14ac:dyDescent="0.25">
      <c r="A506" s="82" t="s">
        <v>109</v>
      </c>
      <c r="B506" s="40"/>
      <c r="C506" s="40"/>
      <c r="D506" s="40"/>
      <c r="E506" s="40"/>
      <c r="F506" s="40"/>
      <c r="G506" s="40"/>
      <c r="H506" s="62"/>
      <c r="I506" s="112"/>
      <c r="J506" s="113"/>
      <c r="K506" s="114"/>
      <c r="L506" s="113"/>
      <c r="M506" s="143"/>
      <c r="N506" s="113"/>
      <c r="O506" s="42"/>
      <c r="P506" s="1"/>
    </row>
    <row r="507" spans="1:16" ht="18" customHeight="1" x14ac:dyDescent="0.25">
      <c r="A507" s="24"/>
      <c r="B507" s="160" t="s">
        <v>79</v>
      </c>
      <c r="C507" s="160"/>
      <c r="D507" s="160"/>
      <c r="E507" s="160"/>
      <c r="F507" s="160"/>
      <c r="G507" s="160"/>
      <c r="H507" s="59">
        <f>SUM(H497:H506)</f>
        <v>214</v>
      </c>
      <c r="I507" s="84">
        <f>IF(H502=0,"",H502/B497)</f>
        <v>0.51373626373626369</v>
      </c>
      <c r="J507" s="84">
        <f>IF(H507=0,"",H507/B497)</f>
        <v>0.58791208791208793</v>
      </c>
      <c r="K507" s="84">
        <f>J507-I507</f>
        <v>7.4175824175824245E-2</v>
      </c>
      <c r="L507" s="2"/>
      <c r="M507" s="1"/>
      <c r="N507" s="27"/>
      <c r="O507" s="2"/>
      <c r="P507" s="1"/>
    </row>
    <row r="508" spans="1:16" ht="12.75" customHeight="1" x14ac:dyDescent="0.2">
      <c r="I508" s="2"/>
      <c r="J508" s="2"/>
      <c r="L508" s="2"/>
    </row>
    <row r="509" spans="1:16" ht="12.75" customHeight="1" x14ac:dyDescent="0.2">
      <c r="I509" s="2"/>
      <c r="J509" s="2"/>
      <c r="L509" s="2"/>
    </row>
    <row r="510" spans="1:16" ht="26.25" customHeight="1" x14ac:dyDescent="0.4">
      <c r="A510" s="29"/>
      <c r="B510" s="161" t="s">
        <v>68</v>
      </c>
      <c r="C510" s="162"/>
      <c r="D510" s="162"/>
      <c r="E510" s="162"/>
      <c r="F510" s="162"/>
      <c r="G510" s="162"/>
      <c r="H510" s="79">
        <v>1901</v>
      </c>
      <c r="I510" s="80"/>
      <c r="J510" s="80"/>
      <c r="K510" s="80"/>
      <c r="L510" s="80"/>
      <c r="M510" s="80"/>
      <c r="N510" s="1"/>
      <c r="O510" s="1"/>
      <c r="P510" s="1"/>
    </row>
    <row r="511" spans="1:16" ht="20.25" customHeight="1" x14ac:dyDescent="0.2">
      <c r="A511" s="163" t="s">
        <v>9</v>
      </c>
      <c r="B511" s="164" t="s">
        <v>69</v>
      </c>
      <c r="C511" s="165"/>
      <c r="D511" s="165"/>
      <c r="E511" s="165"/>
      <c r="F511" s="165"/>
      <c r="G511" s="165"/>
      <c r="H511" s="167" t="s">
        <v>10</v>
      </c>
      <c r="I511" s="159" t="s">
        <v>2</v>
      </c>
      <c r="J511" s="159" t="s">
        <v>3</v>
      </c>
      <c r="K511" s="169" t="s">
        <v>4</v>
      </c>
      <c r="L511" s="159" t="s">
        <v>5</v>
      </c>
      <c r="M511" s="157" t="s">
        <v>6</v>
      </c>
      <c r="N511" s="157" t="s">
        <v>7</v>
      </c>
      <c r="O511" s="159" t="s">
        <v>8</v>
      </c>
      <c r="P511" s="1"/>
    </row>
    <row r="512" spans="1:16" ht="15.75" customHeight="1" x14ac:dyDescent="0.25">
      <c r="A512" s="158"/>
      <c r="B512" s="39" t="s">
        <v>70</v>
      </c>
      <c r="C512" s="39" t="s">
        <v>71</v>
      </c>
      <c r="D512" s="39" t="s">
        <v>72</v>
      </c>
      <c r="E512" s="39" t="s">
        <v>73</v>
      </c>
      <c r="F512" s="39" t="s">
        <v>74</v>
      </c>
      <c r="G512" s="39" t="s">
        <v>75</v>
      </c>
      <c r="H512" s="168"/>
      <c r="I512" s="158"/>
      <c r="J512" s="158"/>
      <c r="K512" s="158"/>
      <c r="L512" s="158"/>
      <c r="M512" s="158"/>
      <c r="N512" s="158"/>
      <c r="O512" s="158"/>
      <c r="P512" s="1"/>
    </row>
    <row r="513" spans="1:16" ht="15.75" customHeight="1" x14ac:dyDescent="0.25">
      <c r="A513" s="39">
        <v>1901</v>
      </c>
      <c r="B513" s="40">
        <v>21</v>
      </c>
      <c r="C513" s="40"/>
      <c r="D513" s="40"/>
      <c r="E513" s="40"/>
      <c r="F513" s="40"/>
      <c r="G513" s="40"/>
      <c r="H513" s="62"/>
      <c r="I513" s="106"/>
      <c r="J513" s="107"/>
      <c r="K513" s="108"/>
      <c r="L513" s="115"/>
      <c r="M513" s="41">
        <f>B513</f>
        <v>21</v>
      </c>
      <c r="N513" s="116"/>
      <c r="O513" s="115"/>
      <c r="P513" s="1"/>
    </row>
    <row r="514" spans="1:16" ht="15.75" customHeight="1" x14ac:dyDescent="0.25">
      <c r="A514" s="39">
        <v>1902</v>
      </c>
      <c r="B514" s="40"/>
      <c r="C514" s="40">
        <v>11</v>
      </c>
      <c r="D514" s="40"/>
      <c r="E514" s="40"/>
      <c r="F514" s="40"/>
      <c r="G514" s="40"/>
      <c r="H514" s="62"/>
      <c r="I514" s="109"/>
      <c r="J514" s="46"/>
      <c r="K514" s="110"/>
      <c r="L514" s="45">
        <f>IF(C514=0,"",C514/B513)</f>
        <v>0.52380952380952384</v>
      </c>
      <c r="M514" s="43">
        <v>11</v>
      </c>
      <c r="N514" s="45">
        <f t="shared" ref="N514:N518" si="66">IF(M514=0,"",M514/M513)</f>
        <v>0.52380952380952384</v>
      </c>
      <c r="O514" s="45">
        <f t="shared" ref="O514:O518" si="67">IF(M514=0,"",100%-N514)</f>
        <v>0.47619047619047616</v>
      </c>
      <c r="P514" s="1"/>
    </row>
    <row r="515" spans="1:16" ht="15.75" customHeight="1" x14ac:dyDescent="0.25">
      <c r="A515" s="39">
        <v>2001</v>
      </c>
      <c r="B515" s="40"/>
      <c r="C515" s="40"/>
      <c r="D515" s="40">
        <v>11</v>
      </c>
      <c r="E515" s="40"/>
      <c r="F515" s="40"/>
      <c r="G515" s="40"/>
      <c r="H515" s="62"/>
      <c r="I515" s="109"/>
      <c r="J515" s="46"/>
      <c r="K515" s="110"/>
      <c r="L515" s="117">
        <f>IF(D515=0,"",D515/C514)</f>
        <v>1</v>
      </c>
      <c r="M515" s="43">
        <v>11</v>
      </c>
      <c r="N515" s="117">
        <f t="shared" si="66"/>
        <v>1</v>
      </c>
      <c r="O515" s="117">
        <f t="shared" si="67"/>
        <v>0</v>
      </c>
      <c r="P515" s="8">
        <f>M515/M513</f>
        <v>0.52380952380952384</v>
      </c>
    </row>
    <row r="516" spans="1:16" ht="15.75" customHeight="1" x14ac:dyDescent="0.25">
      <c r="A516" s="39">
        <v>2002</v>
      </c>
      <c r="B516" s="40"/>
      <c r="C516" s="40"/>
      <c r="D516" s="40"/>
      <c r="E516" s="40">
        <v>10</v>
      </c>
      <c r="F516" s="40"/>
      <c r="G516" s="40"/>
      <c r="H516" s="62"/>
      <c r="I516" s="109"/>
      <c r="J516" s="46"/>
      <c r="K516" s="110"/>
      <c r="L516" s="117">
        <f>IF(E516=0,"",E516/D515)</f>
        <v>0.90909090909090906</v>
      </c>
      <c r="M516" s="43">
        <v>10</v>
      </c>
      <c r="N516" s="117">
        <f t="shared" si="66"/>
        <v>0.90909090909090906</v>
      </c>
      <c r="O516" s="117">
        <f t="shared" si="67"/>
        <v>9.0909090909090939E-2</v>
      </c>
      <c r="P516" s="1"/>
    </row>
    <row r="517" spans="1:16" ht="15.75" customHeight="1" x14ac:dyDescent="0.25">
      <c r="A517" s="39">
        <v>2101</v>
      </c>
      <c r="B517" s="40"/>
      <c r="C517" s="40"/>
      <c r="D517" s="40"/>
      <c r="E517" s="40"/>
      <c r="F517" s="40">
        <v>8</v>
      </c>
      <c r="G517" s="40"/>
      <c r="H517" s="62"/>
      <c r="I517" s="109"/>
      <c r="J517" s="46"/>
      <c r="K517" s="110"/>
      <c r="L517" s="117">
        <f>IF(F517=0,"",F517/E516)</f>
        <v>0.8</v>
      </c>
      <c r="M517" s="43">
        <v>8</v>
      </c>
      <c r="N517" s="117">
        <f t="shared" si="66"/>
        <v>0.8</v>
      </c>
      <c r="O517" s="117">
        <f t="shared" si="67"/>
        <v>0.19999999999999996</v>
      </c>
      <c r="P517" s="1"/>
    </row>
    <row r="518" spans="1:16" ht="15.75" customHeight="1" x14ac:dyDescent="0.25">
      <c r="A518" s="85">
        <v>2102</v>
      </c>
      <c r="B518" s="40"/>
      <c r="C518" s="40"/>
      <c r="D518" s="40"/>
      <c r="E518" s="40"/>
      <c r="F518" s="40"/>
      <c r="G518" s="40">
        <v>8</v>
      </c>
      <c r="H518" s="62">
        <v>4</v>
      </c>
      <c r="I518" s="109"/>
      <c r="J518" s="46"/>
      <c r="K518" s="110"/>
      <c r="L518" s="117">
        <f>IF(G518=0,"",G518/F517)</f>
        <v>1</v>
      </c>
      <c r="M518" s="143">
        <v>8</v>
      </c>
      <c r="N518" s="117">
        <f t="shared" si="66"/>
        <v>1</v>
      </c>
      <c r="O518" s="117">
        <f t="shared" si="67"/>
        <v>0</v>
      </c>
      <c r="P518" s="1"/>
    </row>
    <row r="519" spans="1:16" ht="15.75" customHeight="1" x14ac:dyDescent="0.25">
      <c r="A519" s="82" t="s">
        <v>93</v>
      </c>
      <c r="B519" s="40"/>
      <c r="C519" s="40"/>
      <c r="D519" s="40"/>
      <c r="E519" s="40"/>
      <c r="F519" s="40"/>
      <c r="G519" s="40">
        <v>2</v>
      </c>
      <c r="H519" s="62">
        <v>1</v>
      </c>
      <c r="I519" s="109"/>
      <c r="J519" s="46"/>
      <c r="K519" s="111"/>
      <c r="L519" s="46"/>
      <c r="M519" s="143">
        <v>2</v>
      </c>
      <c r="N519" s="46"/>
      <c r="O519" s="119"/>
      <c r="P519" s="1"/>
    </row>
    <row r="520" spans="1:16" ht="15.75" customHeight="1" x14ac:dyDescent="0.25">
      <c r="A520" s="82" t="s">
        <v>94</v>
      </c>
      <c r="B520" s="40"/>
      <c r="C520" s="40"/>
      <c r="D520" s="40"/>
      <c r="E520" s="40"/>
      <c r="F520" s="40"/>
      <c r="G520" s="40"/>
      <c r="H520" s="62"/>
      <c r="I520" s="109"/>
      <c r="J520" s="46"/>
      <c r="K520" s="111"/>
      <c r="L520" s="46"/>
      <c r="M520" s="143"/>
      <c r="N520" s="46"/>
      <c r="O520" s="119"/>
      <c r="P520" s="1"/>
    </row>
    <row r="521" spans="1:16" ht="15.75" customHeight="1" x14ac:dyDescent="0.25">
      <c r="A521" s="82" t="s">
        <v>109</v>
      </c>
      <c r="B521" s="40"/>
      <c r="C521" s="40"/>
      <c r="D521" s="40"/>
      <c r="E521" s="40"/>
      <c r="F521" s="40"/>
      <c r="G521" s="40"/>
      <c r="H521" s="62"/>
      <c r="I521" s="109"/>
      <c r="J521" s="46"/>
      <c r="K521" s="111"/>
      <c r="L521" s="46"/>
      <c r="M521" s="143"/>
      <c r="N521" s="46"/>
      <c r="O521" s="119"/>
      <c r="P521" s="1"/>
    </row>
    <row r="522" spans="1:16" ht="15.75" customHeight="1" x14ac:dyDescent="0.25">
      <c r="A522" s="82" t="s">
        <v>110</v>
      </c>
      <c r="B522" s="40"/>
      <c r="C522" s="40"/>
      <c r="D522" s="40"/>
      <c r="E522" s="40"/>
      <c r="F522" s="40"/>
      <c r="G522" s="40"/>
      <c r="H522" s="62"/>
      <c r="I522" s="112"/>
      <c r="J522" s="113"/>
      <c r="K522" s="114"/>
      <c r="L522" s="113"/>
      <c r="M522" s="143"/>
      <c r="N522" s="113"/>
      <c r="O522" s="42"/>
      <c r="P522" s="1"/>
    </row>
    <row r="523" spans="1:16" ht="18" customHeight="1" x14ac:dyDescent="0.25">
      <c r="A523" s="24"/>
      <c r="B523" s="160" t="s">
        <v>79</v>
      </c>
      <c r="C523" s="160"/>
      <c r="D523" s="160"/>
      <c r="E523" s="160"/>
      <c r="F523" s="160"/>
      <c r="G523" s="160"/>
      <c r="H523" s="59">
        <f>SUM(H513:H522)</f>
        <v>5</v>
      </c>
      <c r="I523" s="84">
        <f>IF(H518=0,"",H518/B513)</f>
        <v>0.19047619047619047</v>
      </c>
      <c r="J523" s="84">
        <f>IF(H523=0,"",H523/B513)</f>
        <v>0.23809523809523808</v>
      </c>
      <c r="K523" s="84">
        <f>J523-I523</f>
        <v>4.7619047619047616E-2</v>
      </c>
      <c r="L523" s="2"/>
      <c r="M523" s="1"/>
      <c r="N523" s="27"/>
      <c r="O523" s="2"/>
      <c r="P523" s="1"/>
    </row>
    <row r="524" spans="1:16" ht="12.75" customHeight="1" x14ac:dyDescent="0.2">
      <c r="I524" s="2"/>
      <c r="J524" s="2"/>
      <c r="L524" s="2"/>
    </row>
    <row r="525" spans="1:16" ht="12.75" customHeight="1" x14ac:dyDescent="0.2">
      <c r="I525" s="2"/>
      <c r="J525" s="2"/>
      <c r="L525" s="2"/>
    </row>
    <row r="526" spans="1:16" ht="26.25" customHeight="1" x14ac:dyDescent="0.4">
      <c r="A526" s="29"/>
      <c r="B526" s="161" t="s">
        <v>68</v>
      </c>
      <c r="C526" s="162"/>
      <c r="D526" s="162"/>
      <c r="E526" s="162"/>
      <c r="F526" s="162"/>
      <c r="G526" s="162"/>
      <c r="H526" s="79">
        <v>1902</v>
      </c>
      <c r="I526" s="80"/>
      <c r="J526" s="80"/>
      <c r="K526" s="80"/>
      <c r="L526" s="80"/>
      <c r="M526" s="80"/>
      <c r="N526" s="1"/>
      <c r="O526" s="1"/>
      <c r="P526" s="1"/>
    </row>
    <row r="527" spans="1:16" ht="20.25" customHeight="1" x14ac:dyDescent="0.2">
      <c r="A527" s="163" t="s">
        <v>9</v>
      </c>
      <c r="B527" s="164" t="s">
        <v>69</v>
      </c>
      <c r="C527" s="165"/>
      <c r="D527" s="165"/>
      <c r="E527" s="165"/>
      <c r="F527" s="165"/>
      <c r="G527" s="165"/>
      <c r="H527" s="167" t="s">
        <v>10</v>
      </c>
      <c r="I527" s="159" t="s">
        <v>2</v>
      </c>
      <c r="J527" s="159" t="s">
        <v>3</v>
      </c>
      <c r="K527" s="169" t="s">
        <v>4</v>
      </c>
      <c r="L527" s="159" t="s">
        <v>5</v>
      </c>
      <c r="M527" s="157" t="s">
        <v>6</v>
      </c>
      <c r="N527" s="157" t="s">
        <v>7</v>
      </c>
      <c r="O527" s="159" t="s">
        <v>8</v>
      </c>
      <c r="P527" s="1"/>
    </row>
    <row r="528" spans="1:16" ht="15.75" customHeight="1" x14ac:dyDescent="0.25">
      <c r="A528" s="158"/>
      <c r="B528" s="39" t="s">
        <v>70</v>
      </c>
      <c r="C528" s="39" t="s">
        <v>71</v>
      </c>
      <c r="D528" s="39" t="s">
        <v>72</v>
      </c>
      <c r="E528" s="39" t="s">
        <v>73</v>
      </c>
      <c r="F528" s="39" t="s">
        <v>74</v>
      </c>
      <c r="G528" s="39" t="s">
        <v>75</v>
      </c>
      <c r="H528" s="168"/>
      <c r="I528" s="158"/>
      <c r="J528" s="158"/>
      <c r="K528" s="158"/>
      <c r="L528" s="158"/>
      <c r="M528" s="158"/>
      <c r="N528" s="158"/>
      <c r="O528" s="158"/>
      <c r="P528" s="1"/>
    </row>
    <row r="529" spans="1:16" ht="15.75" customHeight="1" x14ac:dyDescent="0.25">
      <c r="A529" s="39">
        <v>1902</v>
      </c>
      <c r="B529" s="40">
        <v>390</v>
      </c>
      <c r="C529" s="40"/>
      <c r="D529" s="40"/>
      <c r="E529" s="40"/>
      <c r="F529" s="40"/>
      <c r="G529" s="40"/>
      <c r="H529" s="62"/>
      <c r="I529" s="106"/>
      <c r="J529" s="107"/>
      <c r="K529" s="108"/>
      <c r="L529" s="115"/>
      <c r="M529" s="41">
        <f>B529</f>
        <v>390</v>
      </c>
      <c r="N529" s="116"/>
      <c r="O529" s="115"/>
      <c r="P529" s="1"/>
    </row>
    <row r="530" spans="1:16" ht="15.75" customHeight="1" x14ac:dyDescent="0.25">
      <c r="A530" s="39">
        <v>2001</v>
      </c>
      <c r="B530" s="40"/>
      <c r="C530" s="40">
        <v>362</v>
      </c>
      <c r="D530" s="40"/>
      <c r="E530" s="40"/>
      <c r="F530" s="40"/>
      <c r="G530" s="40"/>
      <c r="H530" s="62"/>
      <c r="I530" s="109"/>
      <c r="J530" s="46"/>
      <c r="K530" s="110"/>
      <c r="L530" s="45">
        <f>IF(C530=0,"",C530/B529)</f>
        <v>0.92820512820512824</v>
      </c>
      <c r="M530" s="43">
        <v>363</v>
      </c>
      <c r="N530" s="45">
        <f t="shared" ref="N530:N534" si="68">IF(M530=0,"",M530/M529)</f>
        <v>0.93076923076923079</v>
      </c>
      <c r="O530" s="45">
        <f t="shared" ref="O530:O534" si="69">IF(M530=0,"",100%-N530)</f>
        <v>6.9230769230769207E-2</v>
      </c>
      <c r="P530" s="1"/>
    </row>
    <row r="531" spans="1:16" ht="15.75" customHeight="1" x14ac:dyDescent="0.25">
      <c r="A531" s="39">
        <v>2002</v>
      </c>
      <c r="B531" s="40"/>
      <c r="C531" s="40"/>
      <c r="D531" s="40">
        <v>316</v>
      </c>
      <c r="E531" s="40"/>
      <c r="F531" s="40"/>
      <c r="G531" s="40"/>
      <c r="H531" s="62"/>
      <c r="I531" s="109"/>
      <c r="J531" s="46"/>
      <c r="K531" s="110"/>
      <c r="L531" s="117">
        <f>IF(D531=0,"",D531/C530)</f>
        <v>0.8729281767955801</v>
      </c>
      <c r="M531" s="43">
        <v>348</v>
      </c>
      <c r="N531" s="117">
        <f t="shared" si="68"/>
        <v>0.95867768595041325</v>
      </c>
      <c r="O531" s="117">
        <f t="shared" si="69"/>
        <v>4.132231404958675E-2</v>
      </c>
      <c r="P531" s="8">
        <f>M531/M529</f>
        <v>0.89230769230769236</v>
      </c>
    </row>
    <row r="532" spans="1:16" ht="15.75" customHeight="1" x14ac:dyDescent="0.25">
      <c r="A532" s="39">
        <v>2101</v>
      </c>
      <c r="B532" s="40"/>
      <c r="C532" s="40"/>
      <c r="D532" s="40"/>
      <c r="E532" s="40">
        <v>281</v>
      </c>
      <c r="F532" s="40"/>
      <c r="G532" s="40"/>
      <c r="H532" s="62"/>
      <c r="I532" s="109"/>
      <c r="J532" s="46"/>
      <c r="K532" s="110"/>
      <c r="L532" s="117">
        <f>IF(E532=0,"",E532/D531)</f>
        <v>0.88924050632911389</v>
      </c>
      <c r="M532" s="43">
        <v>335</v>
      </c>
      <c r="N532" s="117">
        <f t="shared" si="68"/>
        <v>0.96264367816091956</v>
      </c>
      <c r="O532" s="117">
        <f t="shared" si="69"/>
        <v>3.7356321839080442E-2</v>
      </c>
      <c r="P532" s="1"/>
    </row>
    <row r="533" spans="1:16" ht="15.75" customHeight="1" x14ac:dyDescent="0.25">
      <c r="A533" s="39">
        <v>2102</v>
      </c>
      <c r="B533" s="40"/>
      <c r="C533" s="40"/>
      <c r="D533" s="40"/>
      <c r="E533" s="40"/>
      <c r="F533" s="40">
        <v>256</v>
      </c>
      <c r="G533" s="40"/>
      <c r="H533" s="62"/>
      <c r="I533" s="109"/>
      <c r="J533" s="46"/>
      <c r="K533" s="110"/>
      <c r="L533" s="117">
        <f>IF(F533=0,"",F533/E532)</f>
        <v>0.91103202846975084</v>
      </c>
      <c r="M533" s="43">
        <v>321</v>
      </c>
      <c r="N533" s="117">
        <f t="shared" si="68"/>
        <v>0.95820895522388061</v>
      </c>
      <c r="O533" s="117">
        <f t="shared" si="69"/>
        <v>4.179104477611939E-2</v>
      </c>
      <c r="P533" s="1"/>
    </row>
    <row r="534" spans="1:16" ht="15.75" customHeight="1" x14ac:dyDescent="0.25">
      <c r="A534" s="39">
        <v>2201</v>
      </c>
      <c r="B534" s="40"/>
      <c r="C534" s="40"/>
      <c r="D534" s="40"/>
      <c r="E534" s="40"/>
      <c r="F534" s="40"/>
      <c r="G534" s="40">
        <v>260</v>
      </c>
      <c r="H534" s="62">
        <v>191</v>
      </c>
      <c r="I534" s="109"/>
      <c r="J534" s="46"/>
      <c r="K534" s="110"/>
      <c r="L534" s="117">
        <f>IF(G534=0,"",G534/F533)</f>
        <v>1.015625</v>
      </c>
      <c r="M534" s="143">
        <v>301</v>
      </c>
      <c r="N534" s="117">
        <f t="shared" si="68"/>
        <v>0.93769470404984423</v>
      </c>
      <c r="O534" s="117">
        <f t="shared" si="69"/>
        <v>6.230529595015577E-2</v>
      </c>
      <c r="P534" s="1"/>
    </row>
    <row r="535" spans="1:16" ht="15.75" customHeight="1" x14ac:dyDescent="0.25">
      <c r="A535" s="39">
        <v>2202</v>
      </c>
      <c r="B535" s="40"/>
      <c r="C535" s="40"/>
      <c r="D535" s="40"/>
      <c r="E535" s="40"/>
      <c r="F535" s="40"/>
      <c r="G535" s="40">
        <v>55</v>
      </c>
      <c r="H535" s="62">
        <v>37</v>
      </c>
      <c r="I535" s="109"/>
      <c r="J535" s="46"/>
      <c r="K535" s="111"/>
      <c r="L535" s="46"/>
      <c r="M535" s="143">
        <v>81</v>
      </c>
      <c r="N535" s="46"/>
      <c r="O535" s="119"/>
      <c r="P535" s="1"/>
    </row>
    <row r="536" spans="1:16" ht="15.75" customHeight="1" x14ac:dyDescent="0.25">
      <c r="A536" s="39" t="s">
        <v>109</v>
      </c>
      <c r="B536" s="40"/>
      <c r="C536" s="40"/>
      <c r="D536" s="40"/>
      <c r="E536" s="40"/>
      <c r="F536" s="40"/>
      <c r="G536" s="40">
        <v>40</v>
      </c>
      <c r="H536" s="62">
        <v>28</v>
      </c>
      <c r="I536" s="109"/>
      <c r="J536" s="46"/>
      <c r="K536" s="111"/>
      <c r="L536" s="46"/>
      <c r="M536" s="143">
        <v>45</v>
      </c>
      <c r="N536" s="46"/>
      <c r="O536" s="119"/>
      <c r="P536" s="1"/>
    </row>
    <row r="537" spans="1:16" ht="15.75" customHeight="1" x14ac:dyDescent="0.25">
      <c r="A537" s="39" t="s">
        <v>110</v>
      </c>
      <c r="B537" s="40"/>
      <c r="C537" s="40"/>
      <c r="D537" s="40"/>
      <c r="E537" s="40"/>
      <c r="F537" s="40"/>
      <c r="G537" s="40">
        <v>10</v>
      </c>
      <c r="H537" s="62">
        <v>10</v>
      </c>
      <c r="I537" s="109"/>
      <c r="J537" s="46"/>
      <c r="K537" s="111"/>
      <c r="L537" s="46"/>
      <c r="M537" s="143">
        <v>12</v>
      </c>
      <c r="N537" s="46"/>
      <c r="O537" s="119"/>
      <c r="P537" s="1"/>
    </row>
    <row r="538" spans="1:16" ht="15.75" customHeight="1" x14ac:dyDescent="0.25">
      <c r="A538" s="82" t="s">
        <v>115</v>
      </c>
      <c r="B538" s="40"/>
      <c r="C538" s="40"/>
      <c r="D538" s="40"/>
      <c r="E538" s="40"/>
      <c r="F538" s="40"/>
      <c r="G538" s="40">
        <v>1</v>
      </c>
      <c r="H538" s="62"/>
      <c r="I538" s="112"/>
      <c r="J538" s="113"/>
      <c r="K538" s="114"/>
      <c r="L538" s="113"/>
      <c r="M538" s="143">
        <v>1</v>
      </c>
      <c r="N538" s="113"/>
      <c r="O538" s="42"/>
      <c r="P538" s="1"/>
    </row>
    <row r="539" spans="1:16" ht="18" customHeight="1" x14ac:dyDescent="0.25">
      <c r="A539" s="24"/>
      <c r="B539" s="160" t="s">
        <v>79</v>
      </c>
      <c r="C539" s="160"/>
      <c r="D539" s="160"/>
      <c r="E539" s="160"/>
      <c r="F539" s="160"/>
      <c r="G539" s="160"/>
      <c r="H539" s="59">
        <f>SUM(H529:H538)</f>
        <v>266</v>
      </c>
      <c r="I539" s="84">
        <f>IF(H534=0,"",H534/B529)</f>
        <v>0.48974358974358972</v>
      </c>
      <c r="J539" s="84">
        <f>IF(H539=0,"",H539/B529)</f>
        <v>0.68205128205128207</v>
      </c>
      <c r="K539" s="84">
        <f>J539-I539</f>
        <v>0.19230769230769235</v>
      </c>
      <c r="L539" s="2"/>
      <c r="M539" s="1"/>
      <c r="N539" s="27"/>
      <c r="O539" s="2"/>
      <c r="P539" s="1"/>
    </row>
    <row r="540" spans="1:16" ht="12.75" customHeight="1" x14ac:dyDescent="0.2">
      <c r="I540" s="2"/>
      <c r="J540" s="2"/>
      <c r="L540" s="2"/>
    </row>
    <row r="541" spans="1:16" ht="12.75" customHeight="1" x14ac:dyDescent="0.2">
      <c r="I541" s="2"/>
      <c r="J541" s="2"/>
      <c r="L541" s="2"/>
    </row>
    <row r="542" spans="1:16" ht="26.25" customHeight="1" x14ac:dyDescent="0.4">
      <c r="A542" s="29"/>
      <c r="B542" s="161" t="s">
        <v>68</v>
      </c>
      <c r="C542" s="162"/>
      <c r="D542" s="162"/>
      <c r="E542" s="162"/>
      <c r="F542" s="162"/>
      <c r="G542" s="162"/>
      <c r="H542" s="79">
        <v>2001</v>
      </c>
      <c r="I542" s="86" t="s">
        <v>105</v>
      </c>
      <c r="J542" s="80"/>
      <c r="K542" s="80"/>
      <c r="L542" s="80"/>
      <c r="M542" s="80"/>
      <c r="N542" s="1"/>
      <c r="O542" s="1"/>
      <c r="P542" s="1"/>
    </row>
    <row r="543" spans="1:16" ht="20.25" customHeight="1" x14ac:dyDescent="0.2">
      <c r="A543" s="163" t="s">
        <v>9</v>
      </c>
      <c r="B543" s="164" t="s">
        <v>69</v>
      </c>
      <c r="C543" s="165"/>
      <c r="D543" s="165"/>
      <c r="E543" s="165"/>
      <c r="F543" s="165"/>
      <c r="G543" s="165"/>
      <c r="H543" s="167" t="s">
        <v>10</v>
      </c>
      <c r="I543" s="159" t="s">
        <v>2</v>
      </c>
      <c r="J543" s="159" t="s">
        <v>3</v>
      </c>
      <c r="K543" s="169" t="s">
        <v>4</v>
      </c>
      <c r="L543" s="159" t="s">
        <v>5</v>
      </c>
      <c r="M543" s="157" t="s">
        <v>6</v>
      </c>
      <c r="N543" s="157" t="s">
        <v>7</v>
      </c>
      <c r="O543" s="159" t="s">
        <v>8</v>
      </c>
      <c r="P543" s="1"/>
    </row>
    <row r="544" spans="1:16" ht="15.75" customHeight="1" x14ac:dyDescent="0.25">
      <c r="A544" s="158"/>
      <c r="B544" s="39" t="s">
        <v>70</v>
      </c>
      <c r="C544" s="39" t="s">
        <v>71</v>
      </c>
      <c r="D544" s="39" t="s">
        <v>72</v>
      </c>
      <c r="E544" s="39" t="s">
        <v>73</v>
      </c>
      <c r="F544" s="39" t="s">
        <v>74</v>
      </c>
      <c r="G544" s="39" t="s">
        <v>75</v>
      </c>
      <c r="H544" s="168"/>
      <c r="I544" s="158"/>
      <c r="J544" s="158"/>
      <c r="K544" s="158"/>
      <c r="L544" s="158"/>
      <c r="M544" s="158"/>
      <c r="N544" s="158"/>
      <c r="O544" s="158"/>
      <c r="P544" s="1"/>
    </row>
    <row r="545" spans="1:16" ht="15.75" customHeight="1" x14ac:dyDescent="0.25">
      <c r="A545" s="39">
        <v>2001</v>
      </c>
      <c r="B545" s="40"/>
      <c r="C545" s="40"/>
      <c r="D545" s="40"/>
      <c r="E545" s="40"/>
      <c r="F545" s="40"/>
      <c r="G545" s="40"/>
      <c r="H545" s="62"/>
      <c r="I545" s="106"/>
      <c r="J545" s="107"/>
      <c r="K545" s="108"/>
      <c r="L545" s="115"/>
      <c r="M545" s="41">
        <f>B545</f>
        <v>0</v>
      </c>
      <c r="N545" s="116"/>
      <c r="O545" s="115"/>
      <c r="P545" s="1"/>
    </row>
    <row r="546" spans="1:16" ht="15.75" customHeight="1" x14ac:dyDescent="0.25">
      <c r="A546" s="39">
        <v>2002</v>
      </c>
      <c r="B546" s="40"/>
      <c r="C546" s="40"/>
      <c r="D546" s="40"/>
      <c r="E546" s="40"/>
      <c r="F546" s="40"/>
      <c r="G546" s="40"/>
      <c r="H546" s="62"/>
      <c r="I546" s="109"/>
      <c r="J546" s="46"/>
      <c r="K546" s="110"/>
      <c r="L546" s="45" t="str">
        <f>IF(C546=0,"",C546/B545)</f>
        <v/>
      </c>
      <c r="M546" s="43"/>
      <c r="N546" s="45" t="str">
        <f t="shared" ref="N546:N550" si="70">IF(M546=0,"",M546/M545)</f>
        <v/>
      </c>
      <c r="O546" s="45" t="str">
        <f t="shared" ref="O546:O550" si="71">IF(M546=0,"",100%-N546)</f>
        <v/>
      </c>
      <c r="P546" s="1"/>
    </row>
    <row r="547" spans="1:16" ht="15.75" customHeight="1" x14ac:dyDescent="0.25">
      <c r="A547" s="39">
        <v>2101</v>
      </c>
      <c r="B547" s="40"/>
      <c r="C547" s="40"/>
      <c r="D547" s="40"/>
      <c r="E547" s="40"/>
      <c r="F547" s="40"/>
      <c r="G547" s="40"/>
      <c r="H547" s="62"/>
      <c r="I547" s="109"/>
      <c r="J547" s="46"/>
      <c r="K547" s="110"/>
      <c r="L547" s="117" t="str">
        <f>IF(D547=0,"",D547/C546)</f>
        <v/>
      </c>
      <c r="M547" s="43"/>
      <c r="N547" s="117" t="str">
        <f t="shared" si="70"/>
        <v/>
      </c>
      <c r="O547" s="117" t="str">
        <f t="shared" si="71"/>
        <v/>
      </c>
      <c r="P547" s="8" t="e">
        <f>M547/M545</f>
        <v>#DIV/0!</v>
      </c>
    </row>
    <row r="548" spans="1:16" ht="15.75" customHeight="1" x14ac:dyDescent="0.25">
      <c r="A548" s="39">
        <v>2102</v>
      </c>
      <c r="B548" s="40"/>
      <c r="C548" s="40"/>
      <c r="D548" s="40"/>
      <c r="E548" s="40"/>
      <c r="F548" s="40"/>
      <c r="G548" s="40"/>
      <c r="H548" s="62"/>
      <c r="I548" s="109"/>
      <c r="J548" s="46"/>
      <c r="K548" s="110"/>
      <c r="L548" s="117" t="str">
        <f>IF(E548=0,"",E548/D547)</f>
        <v/>
      </c>
      <c r="M548" s="43"/>
      <c r="N548" s="117" t="str">
        <f t="shared" si="70"/>
        <v/>
      </c>
      <c r="O548" s="117" t="str">
        <f t="shared" si="71"/>
        <v/>
      </c>
      <c r="P548" s="1"/>
    </row>
    <row r="549" spans="1:16" ht="15.75" customHeight="1" x14ac:dyDescent="0.25">
      <c r="A549" s="39">
        <v>2201</v>
      </c>
      <c r="B549" s="40"/>
      <c r="C549" s="40"/>
      <c r="D549" s="40"/>
      <c r="E549" s="40"/>
      <c r="F549" s="40"/>
      <c r="G549" s="40"/>
      <c r="H549" s="62"/>
      <c r="I549" s="109"/>
      <c r="J549" s="46"/>
      <c r="K549" s="110"/>
      <c r="L549" s="117" t="str">
        <f>IF(F549=0,"",F549/E548)</f>
        <v/>
      </c>
      <c r="M549" s="43"/>
      <c r="N549" s="117" t="str">
        <f t="shared" si="70"/>
        <v/>
      </c>
      <c r="O549" s="117" t="str">
        <f t="shared" si="71"/>
        <v/>
      </c>
      <c r="P549" s="1"/>
    </row>
    <row r="550" spans="1:16" ht="15.75" customHeight="1" x14ac:dyDescent="0.25">
      <c r="A550" s="85">
        <v>2202</v>
      </c>
      <c r="B550" s="40"/>
      <c r="C550" s="40"/>
      <c r="D550" s="40"/>
      <c r="E550" s="40"/>
      <c r="F550" s="40"/>
      <c r="G550" s="40"/>
      <c r="H550" s="62"/>
      <c r="I550" s="109"/>
      <c r="J550" s="46"/>
      <c r="K550" s="110"/>
      <c r="L550" s="117" t="str">
        <f>IF(G550=0,"",G550/F549)</f>
        <v/>
      </c>
      <c r="M550" s="143"/>
      <c r="N550" s="117" t="str">
        <f t="shared" si="70"/>
        <v/>
      </c>
      <c r="O550" s="117" t="str">
        <f t="shared" si="71"/>
        <v/>
      </c>
      <c r="P550" s="1"/>
    </row>
    <row r="551" spans="1:16" ht="15.75" customHeight="1" x14ac:dyDescent="0.25">
      <c r="A551" s="82" t="s">
        <v>109</v>
      </c>
      <c r="B551" s="40"/>
      <c r="C551" s="40"/>
      <c r="D551" s="40"/>
      <c r="E551" s="40"/>
      <c r="F551" s="40"/>
      <c r="G551" s="40"/>
      <c r="H551" s="62"/>
      <c r="I551" s="109"/>
      <c r="J551" s="46"/>
      <c r="K551" s="111"/>
      <c r="L551" s="46"/>
      <c r="M551" s="143"/>
      <c r="N551" s="46"/>
      <c r="O551" s="119"/>
      <c r="P551" s="1"/>
    </row>
    <row r="552" spans="1:16" ht="15.75" customHeight="1" x14ac:dyDescent="0.25">
      <c r="A552" s="82" t="s">
        <v>110</v>
      </c>
      <c r="B552" s="40"/>
      <c r="C552" s="40"/>
      <c r="D552" s="40"/>
      <c r="E552" s="40"/>
      <c r="F552" s="40"/>
      <c r="G552" s="40"/>
      <c r="H552" s="62"/>
      <c r="I552" s="109"/>
      <c r="J552" s="46"/>
      <c r="K552" s="111"/>
      <c r="L552" s="46"/>
      <c r="M552" s="143"/>
      <c r="N552" s="46"/>
      <c r="O552" s="119"/>
      <c r="P552" s="1"/>
    </row>
    <row r="553" spans="1:16" ht="15.75" customHeight="1" x14ac:dyDescent="0.25">
      <c r="A553" s="82" t="s">
        <v>115</v>
      </c>
      <c r="B553" s="40"/>
      <c r="C553" s="40"/>
      <c r="D553" s="40"/>
      <c r="E553" s="40"/>
      <c r="F553" s="40"/>
      <c r="G553" s="40"/>
      <c r="H553" s="62"/>
      <c r="I553" s="109"/>
      <c r="J553" s="46"/>
      <c r="K553" s="111"/>
      <c r="L553" s="46"/>
      <c r="M553" s="143"/>
      <c r="N553" s="46"/>
      <c r="O553" s="119"/>
      <c r="P553" s="1"/>
    </row>
    <row r="554" spans="1:16" ht="15.75" customHeight="1" x14ac:dyDescent="0.25">
      <c r="A554" s="82" t="s">
        <v>106</v>
      </c>
      <c r="B554" s="40"/>
      <c r="C554" s="40"/>
      <c r="D554" s="40"/>
      <c r="E554" s="40"/>
      <c r="F554" s="40"/>
      <c r="G554" s="40"/>
      <c r="H554" s="62"/>
      <c r="I554" s="112"/>
      <c r="J554" s="113"/>
      <c r="K554" s="114"/>
      <c r="L554" s="113"/>
      <c r="M554" s="143"/>
      <c r="N554" s="113"/>
      <c r="O554" s="42"/>
      <c r="P554" s="1"/>
    </row>
    <row r="555" spans="1:16" ht="18" customHeight="1" x14ac:dyDescent="0.25">
      <c r="A555" s="24"/>
      <c r="B555" s="160" t="s">
        <v>79</v>
      </c>
      <c r="C555" s="160"/>
      <c r="D555" s="160"/>
      <c r="E555" s="160"/>
      <c r="F555" s="160"/>
      <c r="G555" s="160"/>
      <c r="H555" s="59">
        <f>SUM(H545:H554)</f>
        <v>0</v>
      </c>
      <c r="I555" s="84" t="str">
        <f>IF(H553=0,"",H553/B545)</f>
        <v/>
      </c>
      <c r="J555" s="84" t="str">
        <f>IF(H555=0,"",H555/B545)</f>
        <v/>
      </c>
      <c r="K555" s="84" t="str">
        <f>IF(H553=0,"",J555-I555)</f>
        <v/>
      </c>
      <c r="L555" s="2"/>
      <c r="M555" s="1"/>
      <c r="N555" s="27"/>
      <c r="O555" s="2"/>
      <c r="P555" s="1"/>
    </row>
    <row r="556" spans="1:16" ht="12.75" customHeight="1" x14ac:dyDescent="0.2">
      <c r="I556" s="2"/>
      <c r="J556" s="2"/>
      <c r="L556" s="2"/>
    </row>
    <row r="557" spans="1:16" ht="12.75" customHeight="1" x14ac:dyDescent="0.2">
      <c r="I557" s="2"/>
      <c r="J557" s="2"/>
      <c r="L557" s="2"/>
    </row>
    <row r="558" spans="1:16" ht="26.25" customHeight="1" x14ac:dyDescent="0.4">
      <c r="A558" s="29"/>
      <c r="B558" s="161" t="s">
        <v>68</v>
      </c>
      <c r="C558" s="162"/>
      <c r="D558" s="162"/>
      <c r="E558" s="162"/>
      <c r="F558" s="162"/>
      <c r="G558" s="162"/>
      <c r="H558" s="79">
        <v>2002</v>
      </c>
      <c r="I558" s="86"/>
      <c r="J558" s="80"/>
      <c r="K558" s="80"/>
      <c r="L558" s="80"/>
      <c r="M558" s="80"/>
      <c r="N558" s="1"/>
      <c r="O558" s="1"/>
      <c r="P558" s="1"/>
    </row>
    <row r="559" spans="1:16" ht="20.25" customHeight="1" x14ac:dyDescent="0.2">
      <c r="A559" s="163" t="s">
        <v>9</v>
      </c>
      <c r="B559" s="164" t="s">
        <v>69</v>
      </c>
      <c r="C559" s="165"/>
      <c r="D559" s="165"/>
      <c r="E559" s="165"/>
      <c r="F559" s="165"/>
      <c r="G559" s="165"/>
      <c r="H559" s="167" t="s">
        <v>10</v>
      </c>
      <c r="I559" s="159" t="s">
        <v>2</v>
      </c>
      <c r="J559" s="159" t="s">
        <v>3</v>
      </c>
      <c r="K559" s="169" t="s">
        <v>4</v>
      </c>
      <c r="L559" s="159" t="s">
        <v>5</v>
      </c>
      <c r="M559" s="157" t="s">
        <v>6</v>
      </c>
      <c r="N559" s="157" t="s">
        <v>7</v>
      </c>
      <c r="O559" s="159" t="s">
        <v>8</v>
      </c>
      <c r="P559" s="1"/>
    </row>
    <row r="560" spans="1:16" ht="15.75" customHeight="1" x14ac:dyDescent="0.25">
      <c r="A560" s="158"/>
      <c r="B560" s="39" t="s">
        <v>70</v>
      </c>
      <c r="C560" s="39" t="s">
        <v>71</v>
      </c>
      <c r="D560" s="39" t="s">
        <v>72</v>
      </c>
      <c r="E560" s="39" t="s">
        <v>73</v>
      </c>
      <c r="F560" s="39" t="s">
        <v>74</v>
      </c>
      <c r="G560" s="39" t="s">
        <v>75</v>
      </c>
      <c r="H560" s="168"/>
      <c r="I560" s="158"/>
      <c r="J560" s="158"/>
      <c r="K560" s="158"/>
      <c r="L560" s="158"/>
      <c r="M560" s="158"/>
      <c r="N560" s="158"/>
      <c r="O560" s="158"/>
      <c r="P560" s="1"/>
    </row>
    <row r="561" spans="1:16" ht="15.75" customHeight="1" x14ac:dyDescent="0.25">
      <c r="A561" s="39">
        <v>2002</v>
      </c>
      <c r="B561" s="40">
        <v>347</v>
      </c>
      <c r="C561" s="40"/>
      <c r="D561" s="40"/>
      <c r="E561" s="40"/>
      <c r="F561" s="40"/>
      <c r="G561" s="40"/>
      <c r="H561" s="62"/>
      <c r="I561" s="106"/>
      <c r="J561" s="107"/>
      <c r="K561" s="108"/>
      <c r="L561" s="115"/>
      <c r="M561" s="41">
        <f>B561</f>
        <v>347</v>
      </c>
      <c r="N561" s="116"/>
      <c r="O561" s="115"/>
      <c r="P561" s="1"/>
    </row>
    <row r="562" spans="1:16" ht="15.75" customHeight="1" x14ac:dyDescent="0.25">
      <c r="A562" s="39">
        <v>2101</v>
      </c>
      <c r="B562" s="40"/>
      <c r="C562" s="40">
        <v>302</v>
      </c>
      <c r="D562" s="40"/>
      <c r="E562" s="40"/>
      <c r="F562" s="40"/>
      <c r="G562" s="40"/>
      <c r="H562" s="62"/>
      <c r="I562" s="109"/>
      <c r="J562" s="46"/>
      <c r="K562" s="110"/>
      <c r="L562" s="45">
        <f>IF(C562=0,"",C562/B561)</f>
        <v>0.87031700288184433</v>
      </c>
      <c r="M562" s="43">
        <v>310</v>
      </c>
      <c r="N562" s="45">
        <f t="shared" ref="N562:N566" si="72">IF(M562=0,"",M562/M561)</f>
        <v>0.89337175792507206</v>
      </c>
      <c r="O562" s="45">
        <f t="shared" ref="O562:O566" si="73">IF(M562=0,"",100%-N562)</f>
        <v>0.10662824207492794</v>
      </c>
      <c r="P562" s="1"/>
    </row>
    <row r="563" spans="1:16" ht="15.75" customHeight="1" x14ac:dyDescent="0.25">
      <c r="A563" s="39">
        <v>2102</v>
      </c>
      <c r="B563" s="40"/>
      <c r="C563" s="40"/>
      <c r="D563" s="40">
        <v>278</v>
      </c>
      <c r="E563" s="40"/>
      <c r="F563" s="40"/>
      <c r="G563" s="40"/>
      <c r="H563" s="62"/>
      <c r="I563" s="109"/>
      <c r="J563" s="46"/>
      <c r="K563" s="110"/>
      <c r="L563" s="117">
        <f>IF(D563=0,"",D563/C562)</f>
        <v>0.92052980132450335</v>
      </c>
      <c r="M563" s="43">
        <v>296</v>
      </c>
      <c r="N563" s="117">
        <f t="shared" si="72"/>
        <v>0.95483870967741935</v>
      </c>
      <c r="O563" s="117">
        <f t="shared" si="73"/>
        <v>4.5161290322580649E-2</v>
      </c>
      <c r="P563" s="8">
        <f>M563/M561</f>
        <v>0.85302593659942361</v>
      </c>
    </row>
    <row r="564" spans="1:16" ht="15.75" customHeight="1" x14ac:dyDescent="0.25">
      <c r="A564" s="39">
        <v>2201</v>
      </c>
      <c r="B564" s="40"/>
      <c r="C564" s="40"/>
      <c r="D564" s="40"/>
      <c r="E564" s="40">
        <v>236</v>
      </c>
      <c r="F564" s="40"/>
      <c r="G564" s="40"/>
      <c r="H564" s="62"/>
      <c r="I564" s="109"/>
      <c r="J564" s="46"/>
      <c r="K564" s="110"/>
      <c r="L564" s="117">
        <f>IF(E564=0,"",E564/D563)</f>
        <v>0.84892086330935257</v>
      </c>
      <c r="M564" s="43">
        <v>284</v>
      </c>
      <c r="N564" s="117">
        <f t="shared" si="72"/>
        <v>0.95945945945945943</v>
      </c>
      <c r="O564" s="117">
        <f t="shared" si="73"/>
        <v>4.0540540540540571E-2</v>
      </c>
      <c r="P564" s="1"/>
    </row>
    <row r="565" spans="1:16" ht="15.75" customHeight="1" x14ac:dyDescent="0.25">
      <c r="A565" s="39">
        <v>2202</v>
      </c>
      <c r="B565" s="40"/>
      <c r="C565" s="40"/>
      <c r="D565" s="40"/>
      <c r="E565" s="40"/>
      <c r="F565" s="40">
        <v>210</v>
      </c>
      <c r="G565" s="40"/>
      <c r="H565" s="62"/>
      <c r="I565" s="109"/>
      <c r="J565" s="46"/>
      <c r="K565" s="110"/>
      <c r="L565" s="117">
        <f>IF(F565=0,"",F565/E564)</f>
        <v>0.88983050847457623</v>
      </c>
      <c r="M565" s="43">
        <v>266</v>
      </c>
      <c r="N565" s="117">
        <f t="shared" si="72"/>
        <v>0.93661971830985913</v>
      </c>
      <c r="O565" s="117">
        <f t="shared" si="73"/>
        <v>6.3380281690140872E-2</v>
      </c>
      <c r="P565" s="1"/>
    </row>
    <row r="566" spans="1:16" ht="15.75" customHeight="1" x14ac:dyDescent="0.25">
      <c r="A566" s="85">
        <v>2301</v>
      </c>
      <c r="B566" s="40"/>
      <c r="C566" s="40"/>
      <c r="D566" s="40"/>
      <c r="E566" s="40"/>
      <c r="F566" s="40"/>
      <c r="G566" s="40">
        <v>209</v>
      </c>
      <c r="H566" s="62">
        <v>154</v>
      </c>
      <c r="I566" s="109"/>
      <c r="J566" s="46"/>
      <c r="K566" s="110"/>
      <c r="L566" s="117">
        <f>IF(G566=0,"",G566/F565)</f>
        <v>0.99523809523809526</v>
      </c>
      <c r="M566" s="143">
        <v>252</v>
      </c>
      <c r="N566" s="117">
        <f t="shared" si="72"/>
        <v>0.94736842105263153</v>
      </c>
      <c r="O566" s="117">
        <f t="shared" si="73"/>
        <v>5.2631578947368474E-2</v>
      </c>
      <c r="P566" s="1"/>
    </row>
    <row r="567" spans="1:16" ht="15.75" customHeight="1" x14ac:dyDescent="0.25">
      <c r="A567" s="82" t="s">
        <v>110</v>
      </c>
      <c r="B567" s="40"/>
      <c r="C567" s="40"/>
      <c r="D567" s="40"/>
      <c r="E567" s="40"/>
      <c r="F567" s="40"/>
      <c r="G567" s="40">
        <v>49</v>
      </c>
      <c r="H567" s="62">
        <v>26</v>
      </c>
      <c r="I567" s="109"/>
      <c r="J567" s="46"/>
      <c r="K567" s="111"/>
      <c r="L567" s="46"/>
      <c r="M567" s="143">
        <v>81</v>
      </c>
      <c r="N567" s="46"/>
      <c r="O567" s="119"/>
      <c r="P567" s="1"/>
    </row>
    <row r="568" spans="1:16" ht="15.75" customHeight="1" x14ac:dyDescent="0.25">
      <c r="A568" s="82" t="s">
        <v>115</v>
      </c>
      <c r="B568" s="40"/>
      <c r="C568" s="40"/>
      <c r="D568" s="40"/>
      <c r="E568" s="40"/>
      <c r="F568" s="40"/>
      <c r="G568" s="40">
        <v>38</v>
      </c>
      <c r="H568" s="62">
        <v>32</v>
      </c>
      <c r="I568" s="109"/>
      <c r="J568" s="46"/>
      <c r="K568" s="111"/>
      <c r="L568" s="46"/>
      <c r="M568" s="143">
        <v>41</v>
      </c>
      <c r="N568" s="46"/>
      <c r="O568" s="119"/>
      <c r="P568" s="1"/>
    </row>
    <row r="569" spans="1:16" ht="15.75" customHeight="1" x14ac:dyDescent="0.25">
      <c r="A569" s="82" t="s">
        <v>106</v>
      </c>
      <c r="B569" s="40"/>
      <c r="C569" s="40"/>
      <c r="D569" s="40"/>
      <c r="E569" s="40"/>
      <c r="F569" s="40"/>
      <c r="G569" s="40">
        <v>4</v>
      </c>
      <c r="H569" s="151">
        <v>6</v>
      </c>
      <c r="I569" s="109"/>
      <c r="J569" s="46"/>
      <c r="K569" s="111"/>
      <c r="L569" s="46"/>
      <c r="M569" s="143">
        <v>5</v>
      </c>
      <c r="N569" s="46"/>
      <c r="O569" s="119"/>
      <c r="P569" s="1"/>
    </row>
    <row r="570" spans="1:16" ht="15.75" customHeight="1" x14ac:dyDescent="0.25">
      <c r="A570" s="82" t="s">
        <v>107</v>
      </c>
      <c r="B570" s="40"/>
      <c r="C570" s="40"/>
      <c r="D570" s="40"/>
      <c r="E570" s="40"/>
      <c r="F570" s="40"/>
      <c r="G570" s="40"/>
      <c r="H570" s="62"/>
      <c r="I570" s="112"/>
      <c r="J570" s="113"/>
      <c r="K570" s="114"/>
      <c r="L570" s="113"/>
      <c r="M570" s="143"/>
      <c r="N570" s="113"/>
      <c r="O570" s="42"/>
      <c r="P570" s="1"/>
    </row>
    <row r="571" spans="1:16" ht="18" customHeight="1" x14ac:dyDescent="0.25">
      <c r="A571" s="24"/>
      <c r="B571" s="160" t="s">
        <v>79</v>
      </c>
      <c r="C571" s="160"/>
      <c r="D571" s="160"/>
      <c r="E571" s="160"/>
      <c r="F571" s="160"/>
      <c r="G571" s="160"/>
      <c r="H571" s="59">
        <f>SUM(H561:H570)</f>
        <v>218</v>
      </c>
      <c r="I571" s="84">
        <f>IF(H566=0,"",H566/B561)</f>
        <v>0.44380403458213258</v>
      </c>
      <c r="J571" s="84">
        <f>IF(H571=0,"",H571/B561)</f>
        <v>0.62824207492795392</v>
      </c>
      <c r="K571" s="84">
        <f>IF(H566=0,"",J571-I571)</f>
        <v>0.18443804034582134</v>
      </c>
      <c r="L571" s="2"/>
      <c r="M571" s="1"/>
      <c r="N571" s="27"/>
      <c r="O571" s="2"/>
      <c r="P571" s="1"/>
    </row>
    <row r="572" spans="1:16" ht="12.75" customHeight="1" x14ac:dyDescent="0.2">
      <c r="I572" s="2"/>
      <c r="J572" s="2"/>
      <c r="L572" s="2"/>
    </row>
    <row r="573" spans="1:16" ht="12.75" customHeight="1" x14ac:dyDescent="0.2">
      <c r="I573" s="2"/>
      <c r="J573" s="2"/>
      <c r="L573" s="2"/>
    </row>
    <row r="574" spans="1:16" ht="26.25" customHeight="1" x14ac:dyDescent="0.4">
      <c r="A574" s="29"/>
      <c r="B574" s="177" t="s">
        <v>68</v>
      </c>
      <c r="C574" s="178"/>
      <c r="D574" s="178"/>
      <c r="E574" s="178"/>
      <c r="F574" s="178"/>
      <c r="G574" s="178"/>
      <c r="H574" s="148">
        <v>2101</v>
      </c>
      <c r="I574" s="149" t="s">
        <v>105</v>
      </c>
      <c r="J574" s="150"/>
      <c r="K574" s="150"/>
      <c r="L574" s="150"/>
      <c r="M574" s="150"/>
      <c r="N574" s="1"/>
      <c r="O574" s="1"/>
      <c r="P574" s="1"/>
    </row>
    <row r="575" spans="1:16" ht="12.75" customHeight="1" x14ac:dyDescent="0.2">
      <c r="I575" s="2"/>
      <c r="J575" s="2"/>
      <c r="L575" s="2"/>
    </row>
    <row r="576" spans="1:16" ht="12.75" customHeight="1" x14ac:dyDescent="0.2">
      <c r="I576" s="2"/>
      <c r="J576" s="2"/>
      <c r="L576" s="2"/>
    </row>
    <row r="577" spans="1:16" ht="26.25" customHeight="1" x14ac:dyDescent="0.4">
      <c r="A577" s="29"/>
      <c r="B577" s="161" t="s">
        <v>68</v>
      </c>
      <c r="C577" s="162"/>
      <c r="D577" s="162"/>
      <c r="E577" s="162"/>
      <c r="F577" s="162"/>
      <c r="G577" s="162"/>
      <c r="H577" s="79">
        <v>2102</v>
      </c>
      <c r="I577" s="86"/>
      <c r="J577" s="80"/>
      <c r="K577" s="80"/>
      <c r="L577" s="80"/>
      <c r="M577" s="80"/>
      <c r="N577" s="1"/>
      <c r="O577" s="1"/>
      <c r="P577" s="1"/>
    </row>
    <row r="578" spans="1:16" ht="20.25" customHeight="1" x14ac:dyDescent="0.2">
      <c r="A578" s="163" t="s">
        <v>9</v>
      </c>
      <c r="B578" s="164" t="s">
        <v>69</v>
      </c>
      <c r="C578" s="165"/>
      <c r="D578" s="165"/>
      <c r="E578" s="165"/>
      <c r="F578" s="165"/>
      <c r="G578" s="165"/>
      <c r="H578" s="167" t="s">
        <v>10</v>
      </c>
      <c r="I578" s="159" t="s">
        <v>2</v>
      </c>
      <c r="J578" s="159" t="s">
        <v>3</v>
      </c>
      <c r="K578" s="169" t="s">
        <v>4</v>
      </c>
      <c r="L578" s="159" t="s">
        <v>5</v>
      </c>
      <c r="M578" s="157" t="s">
        <v>6</v>
      </c>
      <c r="N578" s="157" t="s">
        <v>7</v>
      </c>
      <c r="O578" s="159" t="s">
        <v>8</v>
      </c>
      <c r="P578" s="1"/>
    </row>
    <row r="579" spans="1:16" ht="15.75" customHeight="1" x14ac:dyDescent="0.25">
      <c r="A579" s="158"/>
      <c r="B579" s="39" t="s">
        <v>70</v>
      </c>
      <c r="C579" s="39" t="s">
        <v>71</v>
      </c>
      <c r="D579" s="39" t="s">
        <v>72</v>
      </c>
      <c r="E579" s="39" t="s">
        <v>73</v>
      </c>
      <c r="F579" s="39" t="s">
        <v>74</v>
      </c>
      <c r="G579" s="39" t="s">
        <v>75</v>
      </c>
      <c r="H579" s="168"/>
      <c r="I579" s="158"/>
      <c r="J579" s="158"/>
      <c r="K579" s="158"/>
      <c r="L579" s="158"/>
      <c r="M579" s="158"/>
      <c r="N579" s="158"/>
      <c r="O579" s="158"/>
      <c r="P579" s="1"/>
    </row>
    <row r="580" spans="1:16" ht="15.75" customHeight="1" x14ac:dyDescent="0.25">
      <c r="A580" s="39">
        <v>2102</v>
      </c>
      <c r="B580" s="40">
        <v>320</v>
      </c>
      <c r="C580" s="40"/>
      <c r="D580" s="40"/>
      <c r="E580" s="40"/>
      <c r="F580" s="40"/>
      <c r="G580" s="40"/>
      <c r="H580" s="62"/>
      <c r="I580" s="106"/>
      <c r="J580" s="107"/>
      <c r="K580" s="108"/>
      <c r="L580" s="115"/>
      <c r="M580" s="41">
        <f>B580</f>
        <v>320</v>
      </c>
      <c r="N580" s="116"/>
      <c r="O580" s="115"/>
      <c r="P580" s="1"/>
    </row>
    <row r="581" spans="1:16" ht="15.75" customHeight="1" x14ac:dyDescent="0.25">
      <c r="A581" s="39">
        <v>2201</v>
      </c>
      <c r="B581" s="40"/>
      <c r="C581" s="40">
        <v>258</v>
      </c>
      <c r="D581" s="40"/>
      <c r="E581" s="40"/>
      <c r="F581" s="40"/>
      <c r="G581" s="40"/>
      <c r="H581" s="62"/>
      <c r="I581" s="109"/>
      <c r="J581" s="46"/>
      <c r="K581" s="110"/>
      <c r="L581" s="45">
        <f>IF(C581=0,"",C581/B580)</f>
        <v>0.80625000000000002</v>
      </c>
      <c r="M581" s="43">
        <v>262</v>
      </c>
      <c r="N581" s="45">
        <f t="shared" ref="N581:N585" si="74">IF(M581=0,"",M581/M580)</f>
        <v>0.81874999999999998</v>
      </c>
      <c r="O581" s="45">
        <f t="shared" ref="O581:O585" si="75">IF(M581=0,"",100%-N581)</f>
        <v>0.18125000000000002</v>
      </c>
      <c r="P581" s="1"/>
    </row>
    <row r="582" spans="1:16" ht="15.75" customHeight="1" x14ac:dyDescent="0.25">
      <c r="A582" s="39">
        <v>2202</v>
      </c>
      <c r="B582" s="40"/>
      <c r="C582" s="40"/>
      <c r="D582" s="40">
        <v>218</v>
      </c>
      <c r="E582" s="40"/>
      <c r="F582" s="40"/>
      <c r="G582" s="40"/>
      <c r="H582" s="62"/>
      <c r="I582" s="109"/>
      <c r="J582" s="46"/>
      <c r="K582" s="110"/>
      <c r="L582" s="117">
        <f>IF(D582=0,"",D582/C581)</f>
        <v>0.84496124031007747</v>
      </c>
      <c r="M582" s="43">
        <v>247</v>
      </c>
      <c r="N582" s="117">
        <f t="shared" si="74"/>
        <v>0.9427480916030534</v>
      </c>
      <c r="O582" s="117">
        <f t="shared" si="75"/>
        <v>5.7251908396946605E-2</v>
      </c>
      <c r="P582" s="8">
        <f>M582/M580</f>
        <v>0.77187499999999998</v>
      </c>
    </row>
    <row r="583" spans="1:16" ht="15.75" customHeight="1" x14ac:dyDescent="0.25">
      <c r="A583" s="39">
        <v>2301</v>
      </c>
      <c r="B583" s="40"/>
      <c r="C583" s="40"/>
      <c r="D583" s="40"/>
      <c r="E583" s="40">
        <v>208</v>
      </c>
      <c r="F583" s="40"/>
      <c r="G583" s="40"/>
      <c r="H583" s="62"/>
      <c r="I583" s="109"/>
      <c r="J583" s="46"/>
      <c r="K583" s="110"/>
      <c r="L583" s="117">
        <f>IF(E583=0,"",E583/D582)</f>
        <v>0.95412844036697253</v>
      </c>
      <c r="M583" s="43">
        <v>236</v>
      </c>
      <c r="N583" s="117">
        <f t="shared" si="74"/>
        <v>0.95546558704453444</v>
      </c>
      <c r="O583" s="117">
        <f t="shared" si="75"/>
        <v>4.4534412955465563E-2</v>
      </c>
      <c r="P583" s="1"/>
    </row>
    <row r="584" spans="1:16" ht="15.75" customHeight="1" x14ac:dyDescent="0.25">
      <c r="A584" s="39">
        <v>2302</v>
      </c>
      <c r="B584" s="40"/>
      <c r="C584" s="40"/>
      <c r="D584" s="40"/>
      <c r="E584" s="40"/>
      <c r="F584" s="40">
        <v>194</v>
      </c>
      <c r="G584" s="40"/>
      <c r="H584" s="62"/>
      <c r="I584" s="109"/>
      <c r="J584" s="46"/>
      <c r="K584" s="110"/>
      <c r="L584" s="117">
        <f>IF(F584=0,"",F584/E583)</f>
        <v>0.93269230769230771</v>
      </c>
      <c r="M584" s="43">
        <v>224</v>
      </c>
      <c r="N584" s="117">
        <f t="shared" si="74"/>
        <v>0.94915254237288138</v>
      </c>
      <c r="O584" s="117">
        <f t="shared" si="75"/>
        <v>5.084745762711862E-2</v>
      </c>
      <c r="P584" s="1"/>
    </row>
    <row r="585" spans="1:16" ht="15.75" customHeight="1" x14ac:dyDescent="0.25">
      <c r="A585" s="85">
        <v>2401</v>
      </c>
      <c r="B585" s="40"/>
      <c r="C585" s="40"/>
      <c r="D585" s="40"/>
      <c r="E585" s="40"/>
      <c r="F585" s="40"/>
      <c r="G585" s="40">
        <v>194</v>
      </c>
      <c r="H585" s="62">
        <v>133</v>
      </c>
      <c r="I585" s="109"/>
      <c r="J585" s="46"/>
      <c r="K585" s="110"/>
      <c r="L585" s="117">
        <f>IF(G585=0,"",G585/F584)</f>
        <v>1</v>
      </c>
      <c r="M585" s="143">
        <v>217</v>
      </c>
      <c r="N585" s="117">
        <f t="shared" si="74"/>
        <v>0.96875</v>
      </c>
      <c r="O585" s="117">
        <f t="shared" si="75"/>
        <v>3.125E-2</v>
      </c>
      <c r="P585" s="1"/>
    </row>
    <row r="586" spans="1:16" ht="15.75" customHeight="1" x14ac:dyDescent="0.25">
      <c r="A586" s="82" t="s">
        <v>106</v>
      </c>
      <c r="B586" s="40"/>
      <c r="C586" s="40"/>
      <c r="D586" s="40"/>
      <c r="E586" s="40"/>
      <c r="F586" s="40"/>
      <c r="G586" s="40">
        <v>49</v>
      </c>
      <c r="H586" s="62">
        <v>36</v>
      </c>
      <c r="I586" s="109"/>
      <c r="J586" s="46"/>
      <c r="K586" s="111"/>
      <c r="L586" s="46"/>
      <c r="M586" s="143">
        <v>64</v>
      </c>
      <c r="N586" s="46"/>
      <c r="O586" s="119"/>
      <c r="P586" s="1"/>
    </row>
    <row r="587" spans="1:16" ht="15.75" customHeight="1" x14ac:dyDescent="0.25">
      <c r="A587" s="82" t="s">
        <v>107</v>
      </c>
      <c r="B587" s="40"/>
      <c r="C587" s="40"/>
      <c r="D587" s="40"/>
      <c r="E587" s="40"/>
      <c r="F587" s="40"/>
      <c r="G587" s="40">
        <v>24</v>
      </c>
      <c r="H587" s="62">
        <v>20</v>
      </c>
      <c r="I587" s="109"/>
      <c r="J587" s="46"/>
      <c r="K587" s="111"/>
      <c r="L587" s="46"/>
      <c r="M587" s="143">
        <v>26</v>
      </c>
      <c r="N587" s="46"/>
      <c r="O587" s="119"/>
      <c r="P587" s="1"/>
    </row>
    <row r="588" spans="1:16" ht="15.75" customHeight="1" x14ac:dyDescent="0.25">
      <c r="A588" s="82" t="s">
        <v>108</v>
      </c>
      <c r="B588" s="40"/>
      <c r="C588" s="40"/>
      <c r="D588" s="40"/>
      <c r="E588" s="40"/>
      <c r="F588" s="40"/>
      <c r="G588" s="40">
        <v>4</v>
      </c>
      <c r="H588" s="62">
        <v>6</v>
      </c>
      <c r="I588" s="109"/>
      <c r="J588" s="46"/>
      <c r="K588" s="111"/>
      <c r="L588" s="46"/>
      <c r="M588" s="143">
        <v>7</v>
      </c>
      <c r="N588" s="46"/>
      <c r="O588" s="119"/>
      <c r="P588" s="1"/>
    </row>
    <row r="589" spans="1:16" ht="15.75" customHeight="1" x14ac:dyDescent="0.25">
      <c r="A589" s="82" t="s">
        <v>114</v>
      </c>
      <c r="B589" s="40"/>
      <c r="C589" s="40"/>
      <c r="D589" s="40"/>
      <c r="E589" s="40"/>
      <c r="F589" s="40"/>
      <c r="G589" s="40"/>
      <c r="H589" s="62"/>
      <c r="I589" s="112"/>
      <c r="J589" s="113"/>
      <c r="K589" s="114"/>
      <c r="L589" s="113"/>
      <c r="M589" s="143"/>
      <c r="N589" s="113"/>
      <c r="O589" s="42"/>
      <c r="P589" s="1"/>
    </row>
    <row r="590" spans="1:16" ht="18" customHeight="1" x14ac:dyDescent="0.25">
      <c r="A590" s="24"/>
      <c r="B590" s="160" t="s">
        <v>79</v>
      </c>
      <c r="C590" s="160"/>
      <c r="D590" s="160"/>
      <c r="E590" s="160"/>
      <c r="F590" s="160"/>
      <c r="G590" s="160"/>
      <c r="H590" s="59">
        <f>SUM(H580:H589)</f>
        <v>195</v>
      </c>
      <c r="I590" s="84">
        <f>IF(H585=0,"",H585/B580)</f>
        <v>0.41562500000000002</v>
      </c>
      <c r="J590" s="84">
        <f>IF(H590=0,"",H590/B580)</f>
        <v>0.609375</v>
      </c>
      <c r="K590" s="84">
        <f>IF(H585=0,"",J590-I590)</f>
        <v>0.19374999999999998</v>
      </c>
      <c r="L590" s="2"/>
      <c r="M590" s="1"/>
      <c r="N590" s="27"/>
      <c r="O590" s="2"/>
      <c r="P590" s="1"/>
    </row>
    <row r="591" spans="1:16" ht="12.75" customHeight="1" x14ac:dyDescent="0.2">
      <c r="I591" s="2"/>
      <c r="J591" s="2"/>
      <c r="L591" s="2"/>
    </row>
    <row r="592" spans="1:16" ht="12.75" customHeight="1" x14ac:dyDescent="0.2">
      <c r="I592" s="2"/>
      <c r="J592" s="2"/>
      <c r="L592" s="2"/>
    </row>
    <row r="593" spans="1:16" ht="26.25" x14ac:dyDescent="0.4">
      <c r="A593" s="29"/>
      <c r="B593" s="161" t="s">
        <v>68</v>
      </c>
      <c r="C593" s="162"/>
      <c r="D593" s="162"/>
      <c r="E593" s="162"/>
      <c r="F593" s="162"/>
      <c r="G593" s="162"/>
      <c r="H593" s="79">
        <v>2202</v>
      </c>
      <c r="I593" s="86"/>
      <c r="J593" s="80"/>
      <c r="K593" s="80"/>
      <c r="L593" s="80"/>
      <c r="M593" s="80"/>
      <c r="N593" s="1"/>
      <c r="O593" s="1"/>
      <c r="P593" s="1"/>
    </row>
    <row r="594" spans="1:16" ht="20.25" x14ac:dyDescent="0.2">
      <c r="A594" s="163" t="s">
        <v>9</v>
      </c>
      <c r="B594" s="164" t="s">
        <v>69</v>
      </c>
      <c r="C594" s="165"/>
      <c r="D594" s="165"/>
      <c r="E594" s="165"/>
      <c r="F594" s="165"/>
      <c r="G594" s="165"/>
      <c r="H594" s="167" t="s">
        <v>10</v>
      </c>
      <c r="I594" s="159" t="s">
        <v>2</v>
      </c>
      <c r="J594" s="159" t="s">
        <v>3</v>
      </c>
      <c r="K594" s="169" t="s">
        <v>4</v>
      </c>
      <c r="L594" s="159" t="s">
        <v>5</v>
      </c>
      <c r="M594" s="157" t="s">
        <v>6</v>
      </c>
      <c r="N594" s="157" t="s">
        <v>7</v>
      </c>
      <c r="O594" s="159" t="s">
        <v>8</v>
      </c>
      <c r="P594" s="1"/>
    </row>
    <row r="595" spans="1:16" ht="15.75" x14ac:dyDescent="0.25">
      <c r="A595" s="158"/>
      <c r="B595" s="39" t="s">
        <v>70</v>
      </c>
      <c r="C595" s="39" t="s">
        <v>71</v>
      </c>
      <c r="D595" s="39" t="s">
        <v>72</v>
      </c>
      <c r="E595" s="39" t="s">
        <v>73</v>
      </c>
      <c r="F595" s="39" t="s">
        <v>74</v>
      </c>
      <c r="G595" s="39" t="s">
        <v>75</v>
      </c>
      <c r="H595" s="168"/>
      <c r="I595" s="158"/>
      <c r="J595" s="158"/>
      <c r="K595" s="158"/>
      <c r="L595" s="158"/>
      <c r="M595" s="158"/>
      <c r="N595" s="158"/>
      <c r="O595" s="158"/>
      <c r="P595" s="1"/>
    </row>
    <row r="596" spans="1:16" ht="15.75" x14ac:dyDescent="0.25">
      <c r="A596" s="39">
        <v>2202</v>
      </c>
      <c r="B596" s="40">
        <v>335</v>
      </c>
      <c r="C596" s="40"/>
      <c r="D596" s="40"/>
      <c r="E596" s="40"/>
      <c r="F596" s="40"/>
      <c r="G596" s="40"/>
      <c r="H596" s="62"/>
      <c r="I596" s="106"/>
      <c r="J596" s="107"/>
      <c r="K596" s="108"/>
      <c r="L596" s="115"/>
      <c r="M596" s="41">
        <f>B596</f>
        <v>335</v>
      </c>
      <c r="N596" s="116"/>
      <c r="O596" s="115"/>
      <c r="P596" s="1"/>
    </row>
    <row r="597" spans="1:16" ht="15.75" x14ac:dyDescent="0.25">
      <c r="A597" s="39">
        <v>2301</v>
      </c>
      <c r="B597" s="40"/>
      <c r="C597" s="40">
        <v>309</v>
      </c>
      <c r="D597" s="40"/>
      <c r="E597" s="40"/>
      <c r="F597" s="40"/>
      <c r="G597" s="40"/>
      <c r="H597" s="62"/>
      <c r="I597" s="109"/>
      <c r="J597" s="46"/>
      <c r="K597" s="110"/>
      <c r="L597" s="45">
        <f>IF(C597=0,"",C597/B596)</f>
        <v>0.92238805970149251</v>
      </c>
      <c r="M597" s="43">
        <v>311</v>
      </c>
      <c r="N597" s="45">
        <f t="shared" ref="N597:N601" si="76">IF(M597=0,"",M597/M596)</f>
        <v>0.92835820895522392</v>
      </c>
      <c r="O597" s="45">
        <f t="shared" ref="O597:O601" si="77">IF(M597=0,"",100%-N597)</f>
        <v>7.1641791044776082E-2</v>
      </c>
      <c r="P597" s="1"/>
    </row>
    <row r="598" spans="1:16" ht="15.75" x14ac:dyDescent="0.25">
      <c r="A598" s="39">
        <v>2302</v>
      </c>
      <c r="B598" s="40"/>
      <c r="C598" s="40"/>
      <c r="D598" s="40">
        <v>285</v>
      </c>
      <c r="E598" s="40"/>
      <c r="F598" s="40"/>
      <c r="G598" s="40"/>
      <c r="H598" s="62"/>
      <c r="I598" s="109"/>
      <c r="J598" s="46"/>
      <c r="K598" s="110"/>
      <c r="L598" s="117">
        <f>IF(D598=0,"",D598/C597)</f>
        <v>0.92233009708737868</v>
      </c>
      <c r="M598" s="43">
        <v>299</v>
      </c>
      <c r="N598" s="117">
        <f t="shared" si="76"/>
        <v>0.96141479099678462</v>
      </c>
      <c r="O598" s="117">
        <f t="shared" si="77"/>
        <v>3.8585209003215382E-2</v>
      </c>
      <c r="P598" s="8">
        <f>M598/M596</f>
        <v>0.89253731343283582</v>
      </c>
    </row>
    <row r="599" spans="1:16" ht="15.75" x14ac:dyDescent="0.25">
      <c r="A599" s="39">
        <v>2401</v>
      </c>
      <c r="B599" s="40"/>
      <c r="C599" s="40"/>
      <c r="D599" s="40"/>
      <c r="E599" s="40">
        <v>271</v>
      </c>
      <c r="F599" s="40"/>
      <c r="G599" s="40"/>
      <c r="H599" s="62"/>
      <c r="I599" s="109"/>
      <c r="J599" s="46"/>
      <c r="K599" s="110"/>
      <c r="L599" s="117">
        <f>IF(E599=0,"",E599/D598)</f>
        <v>0.9508771929824561</v>
      </c>
      <c r="M599" s="43">
        <v>288</v>
      </c>
      <c r="N599" s="117">
        <f t="shared" si="76"/>
        <v>0.96321070234113715</v>
      </c>
      <c r="O599" s="117">
        <f t="shared" si="77"/>
        <v>3.6789297658862852E-2</v>
      </c>
      <c r="P599" s="1"/>
    </row>
    <row r="600" spans="1:16" ht="15.75" x14ac:dyDescent="0.25">
      <c r="A600" s="39">
        <v>2402</v>
      </c>
      <c r="B600" s="40"/>
      <c r="C600" s="40"/>
      <c r="D600" s="40"/>
      <c r="E600" s="40"/>
      <c r="F600" s="40">
        <v>255</v>
      </c>
      <c r="G600" s="40"/>
      <c r="H600" s="62"/>
      <c r="I600" s="109"/>
      <c r="J600" s="46"/>
      <c r="K600" s="110"/>
      <c r="L600" s="117">
        <f>IF(F600=0,"",F600/E599)</f>
        <v>0.94095940959409596</v>
      </c>
      <c r="M600" s="43">
        <v>280</v>
      </c>
      <c r="N600" s="117">
        <f t="shared" si="76"/>
        <v>0.97222222222222221</v>
      </c>
      <c r="O600" s="117">
        <f t="shared" si="77"/>
        <v>2.777777777777779E-2</v>
      </c>
      <c r="P600" s="1"/>
    </row>
    <row r="601" spans="1:16" ht="15.75" x14ac:dyDescent="0.25">
      <c r="A601" s="85">
        <v>2501</v>
      </c>
      <c r="B601" s="40"/>
      <c r="C601" s="40"/>
      <c r="D601" s="40"/>
      <c r="E601" s="40"/>
      <c r="F601" s="40"/>
      <c r="G601" s="40">
        <v>241</v>
      </c>
      <c r="H601" s="62">
        <v>176</v>
      </c>
      <c r="I601" s="109"/>
      <c r="J601" s="46"/>
      <c r="K601" s="110"/>
      <c r="L601" s="117">
        <f>IF(G601=0,"",G601/F600)</f>
        <v>0.94509803921568625</v>
      </c>
      <c r="M601" s="143">
        <v>266</v>
      </c>
      <c r="N601" s="117">
        <f t="shared" si="76"/>
        <v>0.95</v>
      </c>
      <c r="O601" s="117">
        <f t="shared" si="77"/>
        <v>5.0000000000000044E-2</v>
      </c>
      <c r="P601" s="1"/>
    </row>
    <row r="602" spans="1:16" ht="15.75" x14ac:dyDescent="0.25">
      <c r="A602" s="82" t="s">
        <v>108</v>
      </c>
      <c r="B602" s="40"/>
      <c r="C602" s="40"/>
      <c r="D602" s="40"/>
      <c r="E602" s="40"/>
      <c r="F602" s="40"/>
      <c r="G602" s="40">
        <v>45</v>
      </c>
      <c r="H602" s="62">
        <v>32</v>
      </c>
      <c r="I602" s="109"/>
      <c r="J602" s="46"/>
      <c r="K602" s="111"/>
      <c r="L602" s="46"/>
      <c r="M602" s="143">
        <v>84</v>
      </c>
      <c r="N602" s="46"/>
      <c r="O602" s="119"/>
      <c r="P602" s="1"/>
    </row>
    <row r="603" spans="1:16" ht="15.75" x14ac:dyDescent="0.25">
      <c r="A603" s="82" t="s">
        <v>114</v>
      </c>
      <c r="B603" s="40"/>
      <c r="C603" s="40"/>
      <c r="D603" s="40"/>
      <c r="E603" s="40"/>
      <c r="F603" s="40"/>
      <c r="G603" s="40"/>
      <c r="H603" s="62"/>
      <c r="I603" s="109"/>
      <c r="J603" s="46"/>
      <c r="K603" s="111"/>
      <c r="L603" s="46"/>
      <c r="M603" s="143"/>
      <c r="N603" s="46"/>
      <c r="O603" s="119"/>
      <c r="P603" s="1"/>
    </row>
    <row r="604" spans="1:16" ht="15.75" x14ac:dyDescent="0.25">
      <c r="A604" s="82" t="s">
        <v>111</v>
      </c>
      <c r="B604" s="40"/>
      <c r="C604" s="40"/>
      <c r="D604" s="40"/>
      <c r="E604" s="40"/>
      <c r="F604" s="40"/>
      <c r="G604" s="40"/>
      <c r="H604" s="62"/>
      <c r="I604" s="109"/>
      <c r="J604" s="46"/>
      <c r="K604" s="111"/>
      <c r="L604" s="46"/>
      <c r="M604" s="143"/>
      <c r="N604" s="46"/>
      <c r="O604" s="119"/>
      <c r="P604" s="1"/>
    </row>
    <row r="605" spans="1:16" ht="15.75" x14ac:dyDescent="0.25">
      <c r="A605" s="82" t="s">
        <v>112</v>
      </c>
      <c r="B605" s="40"/>
      <c r="C605" s="40"/>
      <c r="D605" s="40"/>
      <c r="E605" s="40"/>
      <c r="F605" s="40"/>
      <c r="G605" s="40"/>
      <c r="H605" s="62"/>
      <c r="I605" s="112"/>
      <c r="J605" s="113"/>
      <c r="K605" s="114"/>
      <c r="L605" s="113"/>
      <c r="M605" s="143"/>
      <c r="N605" s="113"/>
      <c r="O605" s="42"/>
      <c r="P605" s="1"/>
    </row>
    <row r="606" spans="1:16" ht="18" customHeight="1" x14ac:dyDescent="0.25">
      <c r="A606" s="24"/>
      <c r="B606" s="160" t="s">
        <v>79</v>
      </c>
      <c r="C606" s="160"/>
      <c r="D606" s="160"/>
      <c r="E606" s="160"/>
      <c r="F606" s="160"/>
      <c r="G606" s="160"/>
      <c r="H606" s="59">
        <f>SUM(H596:H605)</f>
        <v>208</v>
      </c>
      <c r="I606" s="84">
        <f>IF(H601=0,"",H601/B596)</f>
        <v>0.52537313432835819</v>
      </c>
      <c r="J606" s="84">
        <f>IF(H606=0,"",H606/B596)</f>
        <v>0.62089552238805967</v>
      </c>
      <c r="K606" s="84">
        <f>IF(H601=0,"",J606-I606)</f>
        <v>9.552238805970148E-2</v>
      </c>
      <c r="L606" s="2"/>
      <c r="M606" s="1"/>
      <c r="N606" s="27"/>
      <c r="O606" s="2"/>
      <c r="P606" s="1"/>
    </row>
    <row r="607" spans="1:16" ht="12.75" customHeight="1" x14ac:dyDescent="0.2">
      <c r="I607" s="2"/>
      <c r="J607" s="2"/>
      <c r="L607" s="2"/>
    </row>
    <row r="608" spans="1:16" ht="12.75" customHeight="1" x14ac:dyDescent="0.2">
      <c r="I608" s="2"/>
      <c r="J608" s="2"/>
      <c r="L608" s="2"/>
    </row>
    <row r="609" spans="1:16" ht="26.25" x14ac:dyDescent="0.4">
      <c r="A609" s="29"/>
      <c r="B609" s="161" t="s">
        <v>68</v>
      </c>
      <c r="C609" s="162"/>
      <c r="D609" s="162"/>
      <c r="E609" s="162"/>
      <c r="F609" s="162"/>
      <c r="G609" s="162"/>
      <c r="H609" s="79">
        <v>2302</v>
      </c>
      <c r="I609" s="86"/>
      <c r="J609" s="80"/>
      <c r="K609" s="80"/>
      <c r="L609" s="80"/>
      <c r="M609" s="80"/>
      <c r="N609" s="1"/>
      <c r="O609" s="1"/>
      <c r="P609" s="1"/>
    </row>
    <row r="610" spans="1:16" ht="20.25" x14ac:dyDescent="0.2">
      <c r="A610" s="163" t="s">
        <v>9</v>
      </c>
      <c r="B610" s="164" t="s">
        <v>69</v>
      </c>
      <c r="C610" s="165"/>
      <c r="D610" s="165"/>
      <c r="E610" s="165"/>
      <c r="F610" s="165"/>
      <c r="G610" s="165"/>
      <c r="H610" s="167" t="s">
        <v>10</v>
      </c>
      <c r="I610" s="159" t="s">
        <v>2</v>
      </c>
      <c r="J610" s="159" t="s">
        <v>3</v>
      </c>
      <c r="K610" s="169" t="s">
        <v>4</v>
      </c>
      <c r="L610" s="159" t="s">
        <v>5</v>
      </c>
      <c r="M610" s="157" t="s">
        <v>6</v>
      </c>
      <c r="N610" s="157" t="s">
        <v>7</v>
      </c>
      <c r="O610" s="159" t="s">
        <v>8</v>
      </c>
      <c r="P610" s="1"/>
    </row>
    <row r="611" spans="1:16" ht="15.75" x14ac:dyDescent="0.25">
      <c r="A611" s="158"/>
      <c r="B611" s="39" t="s">
        <v>70</v>
      </c>
      <c r="C611" s="39" t="s">
        <v>71</v>
      </c>
      <c r="D611" s="39" t="s">
        <v>72</v>
      </c>
      <c r="E611" s="39" t="s">
        <v>73</v>
      </c>
      <c r="F611" s="39" t="s">
        <v>74</v>
      </c>
      <c r="G611" s="39" t="s">
        <v>75</v>
      </c>
      <c r="H611" s="168"/>
      <c r="I611" s="158"/>
      <c r="J611" s="158"/>
      <c r="K611" s="158"/>
      <c r="L611" s="158"/>
      <c r="M611" s="158"/>
      <c r="N611" s="158"/>
      <c r="O611" s="158"/>
      <c r="P611" s="1"/>
    </row>
    <row r="612" spans="1:16" ht="15.75" x14ac:dyDescent="0.25">
      <c r="A612" s="39">
        <v>2302</v>
      </c>
      <c r="B612" s="40">
        <v>393</v>
      </c>
      <c r="C612" s="40"/>
      <c r="D612" s="40"/>
      <c r="E612" s="40"/>
      <c r="F612" s="40"/>
      <c r="G612" s="40"/>
      <c r="H612" s="62"/>
      <c r="I612" s="106"/>
      <c r="J612" s="107"/>
      <c r="K612" s="108"/>
      <c r="L612" s="115"/>
      <c r="M612" s="41">
        <f>B612</f>
        <v>393</v>
      </c>
      <c r="N612" s="116"/>
      <c r="O612" s="115"/>
      <c r="P612" s="1"/>
    </row>
    <row r="613" spans="1:16" ht="15.75" x14ac:dyDescent="0.25">
      <c r="A613" s="39">
        <v>2401</v>
      </c>
      <c r="B613" s="40"/>
      <c r="C613" s="40">
        <v>341</v>
      </c>
      <c r="D613" s="40"/>
      <c r="E613" s="40"/>
      <c r="F613" s="40"/>
      <c r="G613" s="40"/>
      <c r="H613" s="62"/>
      <c r="I613" s="109"/>
      <c r="J613" s="46"/>
      <c r="K613" s="110"/>
      <c r="L613" s="45">
        <f>IF(C613=0,"",C613/B612)</f>
        <v>0.86768447837150131</v>
      </c>
      <c r="M613" s="43">
        <v>350</v>
      </c>
      <c r="N613" s="45">
        <f t="shared" ref="N613:N617" si="78">IF(M613=0,"",M613/M612)</f>
        <v>0.89058524173027986</v>
      </c>
      <c r="O613" s="45">
        <f t="shared" ref="O613:O617" si="79">IF(M613=0,"",100%-N613)</f>
        <v>0.10941475826972014</v>
      </c>
      <c r="P613" s="1"/>
    </row>
    <row r="614" spans="1:16" ht="15.75" x14ac:dyDescent="0.25">
      <c r="A614" s="39">
        <v>2402</v>
      </c>
      <c r="B614" s="40"/>
      <c r="C614" s="40"/>
      <c r="D614" s="40">
        <v>313</v>
      </c>
      <c r="E614" s="40"/>
      <c r="F614" s="40"/>
      <c r="G614" s="40"/>
      <c r="H614" s="62"/>
      <c r="I614" s="109"/>
      <c r="J614" s="46"/>
      <c r="K614" s="110"/>
      <c r="L614" s="117">
        <f>IF(D614=0,"",D614/C613)</f>
        <v>0.91788856304985333</v>
      </c>
      <c r="M614" s="43">
        <v>335</v>
      </c>
      <c r="N614" s="117">
        <f t="shared" si="78"/>
        <v>0.95714285714285718</v>
      </c>
      <c r="O614" s="117">
        <f t="shared" si="79"/>
        <v>4.2857142857142816E-2</v>
      </c>
      <c r="P614" s="8">
        <f>M614/M612</f>
        <v>0.8524173027989822</v>
      </c>
    </row>
    <row r="615" spans="1:16" ht="15.75" x14ac:dyDescent="0.25">
      <c r="A615" s="39">
        <v>2501</v>
      </c>
      <c r="B615" s="40"/>
      <c r="C615" s="40"/>
      <c r="D615" s="40"/>
      <c r="E615" s="40">
        <v>288</v>
      </c>
      <c r="F615" s="40"/>
      <c r="G615" s="40"/>
      <c r="H615" s="62"/>
      <c r="I615" s="109"/>
      <c r="J615" s="46"/>
      <c r="K615" s="110"/>
      <c r="L615" s="117">
        <f>IF(E615=0,"",E615/D614)</f>
        <v>0.92012779552715651</v>
      </c>
      <c r="M615" s="43">
        <v>318</v>
      </c>
      <c r="N615" s="117">
        <f t="shared" si="78"/>
        <v>0.94925373134328361</v>
      </c>
      <c r="O615" s="117">
        <f t="shared" si="79"/>
        <v>5.0746268656716387E-2</v>
      </c>
      <c r="P615" s="1"/>
    </row>
    <row r="616" spans="1:16" ht="15.75" x14ac:dyDescent="0.25">
      <c r="A616" s="39">
        <v>2502</v>
      </c>
      <c r="B616" s="40"/>
      <c r="C616" s="40"/>
      <c r="D616" s="40"/>
      <c r="E616" s="40"/>
      <c r="F616" s="40">
        <v>273</v>
      </c>
      <c r="G616" s="40"/>
      <c r="H616" s="62"/>
      <c r="I616" s="109"/>
      <c r="J616" s="46"/>
      <c r="K616" s="110"/>
      <c r="L616" s="117">
        <f>IF(F616=0,"",F616/E615)</f>
        <v>0.94791666666666663</v>
      </c>
      <c r="M616" s="43">
        <v>308</v>
      </c>
      <c r="N616" s="117">
        <f t="shared" si="78"/>
        <v>0.96855345911949686</v>
      </c>
      <c r="O616" s="117">
        <f t="shared" si="79"/>
        <v>3.1446540880503138E-2</v>
      </c>
      <c r="P616" s="1"/>
    </row>
    <row r="617" spans="1:16" ht="15.75" x14ac:dyDescent="0.25">
      <c r="A617" s="85">
        <v>2601</v>
      </c>
      <c r="B617" s="40"/>
      <c r="C617" s="40"/>
      <c r="D617" s="40"/>
      <c r="E617" s="40"/>
      <c r="F617" s="40"/>
      <c r="G617" s="40"/>
      <c r="H617" s="62"/>
      <c r="I617" s="109"/>
      <c r="J617" s="46"/>
      <c r="K617" s="110"/>
      <c r="L617" s="117" t="str">
        <f>IF(G617=0,"",G617/F616)</f>
        <v/>
      </c>
      <c r="M617" s="143"/>
      <c r="N617" s="117" t="str">
        <f t="shared" si="78"/>
        <v/>
      </c>
      <c r="O617" s="117" t="str">
        <f t="shared" si="79"/>
        <v/>
      </c>
      <c r="P617" s="1"/>
    </row>
    <row r="618" spans="1:16" ht="15.75" x14ac:dyDescent="0.25">
      <c r="A618" s="82" t="s">
        <v>111</v>
      </c>
      <c r="B618" s="40"/>
      <c r="C618" s="40"/>
      <c r="D618" s="40"/>
      <c r="E618" s="40"/>
      <c r="F618" s="40"/>
      <c r="G618" s="40"/>
      <c r="H618" s="62"/>
      <c r="I618" s="109"/>
      <c r="J618" s="46"/>
      <c r="K618" s="111"/>
      <c r="L618" s="46"/>
      <c r="M618" s="143"/>
      <c r="N618" s="46"/>
      <c r="O618" s="119"/>
      <c r="P618" s="1"/>
    </row>
    <row r="619" spans="1:16" ht="15.75" x14ac:dyDescent="0.25">
      <c r="A619" s="82" t="s">
        <v>112</v>
      </c>
      <c r="B619" s="40"/>
      <c r="C619" s="40"/>
      <c r="D619" s="40"/>
      <c r="E619" s="40"/>
      <c r="F619" s="40"/>
      <c r="G619" s="40"/>
      <c r="H619" s="62"/>
      <c r="I619" s="109"/>
      <c r="J619" s="46"/>
      <c r="K619" s="111"/>
      <c r="L619" s="46"/>
      <c r="M619" s="143"/>
      <c r="N619" s="46"/>
      <c r="O619" s="119"/>
      <c r="P619" s="1"/>
    </row>
    <row r="620" spans="1:16" ht="15.75" x14ac:dyDescent="0.25">
      <c r="A620" s="82" t="s">
        <v>113</v>
      </c>
      <c r="B620" s="40"/>
      <c r="C620" s="40"/>
      <c r="D620" s="40"/>
      <c r="E620" s="40"/>
      <c r="F620" s="40"/>
      <c r="G620" s="40"/>
      <c r="H620" s="62"/>
      <c r="I620" s="109"/>
      <c r="J620" s="46"/>
      <c r="K620" s="111"/>
      <c r="L620" s="46"/>
      <c r="M620" s="143"/>
      <c r="N620" s="46"/>
      <c r="O620" s="119"/>
      <c r="P620" s="1"/>
    </row>
    <row r="621" spans="1:16" ht="15.75" x14ac:dyDescent="0.25">
      <c r="A621" s="82" t="s">
        <v>116</v>
      </c>
      <c r="B621" s="40"/>
      <c r="C621" s="40"/>
      <c r="D621" s="40"/>
      <c r="E621" s="40"/>
      <c r="F621" s="40"/>
      <c r="G621" s="40"/>
      <c r="H621" s="62"/>
      <c r="I621" s="112"/>
      <c r="J621" s="113"/>
      <c r="K621" s="114"/>
      <c r="L621" s="113"/>
      <c r="M621" s="143"/>
      <c r="N621" s="113"/>
      <c r="O621" s="42"/>
      <c r="P621" s="1"/>
    </row>
    <row r="622" spans="1:16" ht="18" customHeight="1" x14ac:dyDescent="0.25">
      <c r="A622" s="24"/>
      <c r="B622" s="160" t="s">
        <v>79</v>
      </c>
      <c r="C622" s="160"/>
      <c r="D622" s="160"/>
      <c r="E622" s="160"/>
      <c r="F622" s="160"/>
      <c r="G622" s="160"/>
      <c r="H622" s="59">
        <f>SUM(H612:H621)</f>
        <v>0</v>
      </c>
      <c r="I622" s="84" t="str">
        <f>IF(H620=0,"",H620/B612)</f>
        <v/>
      </c>
      <c r="J622" s="84" t="str">
        <f>IF(H622=0,"",H622/B612)</f>
        <v/>
      </c>
      <c r="K622" s="84" t="str">
        <f>IF(H620=0,"",J622-I622)</f>
        <v/>
      </c>
      <c r="L622" s="2"/>
      <c r="M622" s="1"/>
      <c r="N622" s="27"/>
      <c r="O622" s="2"/>
      <c r="P622" s="1"/>
    </row>
    <row r="623" spans="1:16" ht="12.75" customHeight="1" x14ac:dyDescent="0.2">
      <c r="I623" s="2"/>
      <c r="J623" s="2"/>
      <c r="L623" s="2"/>
    </row>
    <row r="624" spans="1:16" ht="12.75" customHeight="1" x14ac:dyDescent="0.2">
      <c r="I624" s="2"/>
      <c r="J624" s="2"/>
      <c r="L624" s="2"/>
    </row>
    <row r="625" spans="1:16" ht="26.25" x14ac:dyDescent="0.4">
      <c r="A625" s="29"/>
      <c r="B625" s="161" t="s">
        <v>68</v>
      </c>
      <c r="C625" s="162"/>
      <c r="D625" s="162"/>
      <c r="E625" s="162"/>
      <c r="F625" s="162"/>
      <c r="G625" s="162"/>
      <c r="H625" s="79">
        <v>2401</v>
      </c>
      <c r="I625" s="86"/>
      <c r="J625" s="80"/>
      <c r="K625" s="80"/>
      <c r="L625" s="80"/>
      <c r="M625" s="80"/>
      <c r="N625" s="1"/>
      <c r="O625" s="1"/>
      <c r="P625" s="1"/>
    </row>
    <row r="626" spans="1:16" ht="20.25" x14ac:dyDescent="0.2">
      <c r="A626" s="163" t="s">
        <v>9</v>
      </c>
      <c r="B626" s="164" t="s">
        <v>69</v>
      </c>
      <c r="C626" s="165"/>
      <c r="D626" s="165"/>
      <c r="E626" s="165"/>
      <c r="F626" s="165"/>
      <c r="G626" s="165"/>
      <c r="H626" s="167" t="s">
        <v>10</v>
      </c>
      <c r="I626" s="159" t="s">
        <v>2</v>
      </c>
      <c r="J626" s="159" t="s">
        <v>3</v>
      </c>
      <c r="K626" s="169" t="s">
        <v>4</v>
      </c>
      <c r="L626" s="159" t="s">
        <v>5</v>
      </c>
      <c r="M626" s="157" t="s">
        <v>6</v>
      </c>
      <c r="N626" s="157" t="s">
        <v>7</v>
      </c>
      <c r="O626" s="159" t="s">
        <v>8</v>
      </c>
      <c r="P626" s="1"/>
    </row>
    <row r="627" spans="1:16" ht="15.75" x14ac:dyDescent="0.25">
      <c r="A627" s="158"/>
      <c r="B627" s="39" t="s">
        <v>70</v>
      </c>
      <c r="C627" s="39" t="s">
        <v>71</v>
      </c>
      <c r="D627" s="39" t="s">
        <v>72</v>
      </c>
      <c r="E627" s="39" t="s">
        <v>73</v>
      </c>
      <c r="F627" s="39" t="s">
        <v>74</v>
      </c>
      <c r="G627" s="39" t="s">
        <v>75</v>
      </c>
      <c r="H627" s="168"/>
      <c r="I627" s="158"/>
      <c r="J627" s="158"/>
      <c r="K627" s="158"/>
      <c r="L627" s="158"/>
      <c r="M627" s="158"/>
      <c r="N627" s="158"/>
      <c r="O627" s="158"/>
      <c r="P627" s="1"/>
    </row>
    <row r="628" spans="1:16" ht="15.75" x14ac:dyDescent="0.25">
      <c r="A628" s="39">
        <v>2401</v>
      </c>
      <c r="B628" s="40">
        <v>32</v>
      </c>
      <c r="C628" s="40"/>
      <c r="D628" s="40"/>
      <c r="E628" s="40"/>
      <c r="F628" s="40"/>
      <c r="G628" s="40"/>
      <c r="H628" s="62"/>
      <c r="I628" s="106"/>
      <c r="J628" s="107"/>
      <c r="K628" s="108"/>
      <c r="L628" s="115"/>
      <c r="M628" s="41">
        <f>B628</f>
        <v>32</v>
      </c>
      <c r="N628" s="116"/>
      <c r="O628" s="115"/>
      <c r="P628" s="1"/>
    </row>
    <row r="629" spans="1:16" ht="15.75" x14ac:dyDescent="0.25">
      <c r="A629" s="39">
        <v>2402</v>
      </c>
      <c r="B629" s="40"/>
      <c r="C629" s="40">
        <v>25</v>
      </c>
      <c r="D629" s="40"/>
      <c r="E629" s="40"/>
      <c r="F629" s="40"/>
      <c r="G629" s="40"/>
      <c r="H629" s="62"/>
      <c r="I629" s="109"/>
      <c r="J629" s="46"/>
      <c r="K629" s="110"/>
      <c r="L629" s="45">
        <f>IF(C629=0,"",C629/B628)</f>
        <v>0.78125</v>
      </c>
      <c r="M629" s="43">
        <v>27</v>
      </c>
      <c r="N629" s="45">
        <f t="shared" ref="N629:N633" si="80">IF(M629=0,"",M629/M628)</f>
        <v>0.84375</v>
      </c>
      <c r="O629" s="45">
        <f t="shared" ref="O629:O633" si="81">IF(M629=0,"",100%-N629)</f>
        <v>0.15625</v>
      </c>
      <c r="P629" s="1"/>
    </row>
    <row r="630" spans="1:16" ht="15.75" x14ac:dyDescent="0.25">
      <c r="A630" s="39">
        <v>2501</v>
      </c>
      <c r="B630" s="40"/>
      <c r="C630" s="40"/>
      <c r="D630" s="40">
        <v>21</v>
      </c>
      <c r="E630" s="40"/>
      <c r="F630" s="40"/>
      <c r="G630" s="40"/>
      <c r="H630" s="62"/>
      <c r="I630" s="109"/>
      <c r="J630" s="46"/>
      <c r="K630" s="110"/>
      <c r="L630" s="117">
        <f>IF(D630=0,"",D630/C629)</f>
        <v>0.84</v>
      </c>
      <c r="M630" s="43">
        <v>24</v>
      </c>
      <c r="N630" s="117">
        <f t="shared" si="80"/>
        <v>0.88888888888888884</v>
      </c>
      <c r="O630" s="117">
        <f t="shared" si="81"/>
        <v>0.11111111111111116</v>
      </c>
      <c r="P630" s="8">
        <f>M630/M628</f>
        <v>0.75</v>
      </c>
    </row>
    <row r="631" spans="1:16" ht="15.75" x14ac:dyDescent="0.25">
      <c r="A631" s="39">
        <v>2502</v>
      </c>
      <c r="B631" s="40"/>
      <c r="C631" s="40"/>
      <c r="D631" s="40"/>
      <c r="E631" s="40">
        <v>19</v>
      </c>
      <c r="F631" s="40"/>
      <c r="G631" s="40"/>
      <c r="H631" s="62"/>
      <c r="I631" s="109"/>
      <c r="J631" s="46"/>
      <c r="K631" s="110"/>
      <c r="L631" s="117">
        <f>IF(E631=0,"",E631/D630)</f>
        <v>0.90476190476190477</v>
      </c>
      <c r="M631" s="43">
        <v>23</v>
      </c>
      <c r="N631" s="117">
        <f t="shared" si="80"/>
        <v>0.95833333333333337</v>
      </c>
      <c r="O631" s="117">
        <f t="shared" si="81"/>
        <v>4.166666666666663E-2</v>
      </c>
      <c r="P631" s="1"/>
    </row>
    <row r="632" spans="1:16" ht="15.75" x14ac:dyDescent="0.25">
      <c r="A632" s="39">
        <v>2601</v>
      </c>
      <c r="B632" s="40"/>
      <c r="C632" s="40"/>
      <c r="D632" s="40"/>
      <c r="E632" s="40"/>
      <c r="F632" s="40"/>
      <c r="G632" s="40"/>
      <c r="H632" s="62"/>
      <c r="I632" s="109"/>
      <c r="J632" s="46"/>
      <c r="K632" s="110"/>
      <c r="L632" s="117" t="str">
        <f>IF(F632=0,"",F632/E631)</f>
        <v/>
      </c>
      <c r="M632" s="43"/>
      <c r="N632" s="117" t="str">
        <f t="shared" si="80"/>
        <v/>
      </c>
      <c r="O632" s="117" t="str">
        <f t="shared" si="81"/>
        <v/>
      </c>
      <c r="P632" s="1"/>
    </row>
    <row r="633" spans="1:16" ht="15.75" x14ac:dyDescent="0.25">
      <c r="A633" s="85">
        <v>2602</v>
      </c>
      <c r="B633" s="40"/>
      <c r="C633" s="40"/>
      <c r="D633" s="40"/>
      <c r="E633" s="40"/>
      <c r="F633" s="40"/>
      <c r="G633" s="40"/>
      <c r="H633" s="62"/>
      <c r="I633" s="109"/>
      <c r="J633" s="46"/>
      <c r="K633" s="110"/>
      <c r="L633" s="117" t="str">
        <f>IF(G633=0,"",G633/F632)</f>
        <v/>
      </c>
      <c r="M633" s="143"/>
      <c r="N633" s="117" t="str">
        <f t="shared" si="80"/>
        <v/>
      </c>
      <c r="O633" s="117" t="str">
        <f t="shared" si="81"/>
        <v/>
      </c>
      <c r="P633" s="1"/>
    </row>
    <row r="634" spans="1:16" ht="15.75" x14ac:dyDescent="0.25">
      <c r="A634" s="82" t="s">
        <v>112</v>
      </c>
      <c r="B634" s="40"/>
      <c r="C634" s="40"/>
      <c r="D634" s="40"/>
      <c r="E634" s="40"/>
      <c r="F634" s="40"/>
      <c r="G634" s="40"/>
      <c r="H634" s="62"/>
      <c r="I634" s="109"/>
      <c r="J634" s="46"/>
      <c r="K634" s="111"/>
      <c r="L634" s="46"/>
      <c r="M634" s="143"/>
      <c r="N634" s="46"/>
      <c r="O634" s="119"/>
      <c r="P634" s="1"/>
    </row>
    <row r="635" spans="1:16" ht="15.75" x14ac:dyDescent="0.25">
      <c r="A635" s="82" t="s">
        <v>113</v>
      </c>
      <c r="B635" s="40"/>
      <c r="C635" s="40"/>
      <c r="D635" s="40"/>
      <c r="E635" s="40"/>
      <c r="F635" s="40"/>
      <c r="G635" s="40"/>
      <c r="H635" s="62"/>
      <c r="I635" s="109"/>
      <c r="J635" s="46"/>
      <c r="K635" s="111"/>
      <c r="L635" s="46"/>
      <c r="M635" s="143"/>
      <c r="N635" s="46"/>
      <c r="O635" s="119"/>
      <c r="P635" s="1"/>
    </row>
    <row r="636" spans="1:16" ht="15.75" x14ac:dyDescent="0.25">
      <c r="A636" s="82" t="s">
        <v>116</v>
      </c>
      <c r="B636" s="40"/>
      <c r="C636" s="40"/>
      <c r="D636" s="40"/>
      <c r="E636" s="40"/>
      <c r="F636" s="40"/>
      <c r="G636" s="40"/>
      <c r="H636" s="62"/>
      <c r="I636" s="109"/>
      <c r="J636" s="46"/>
      <c r="K636" s="111"/>
      <c r="L636" s="46"/>
      <c r="M636" s="143"/>
      <c r="N636" s="46"/>
      <c r="O636" s="119"/>
      <c r="P636" s="1"/>
    </row>
    <row r="637" spans="1:16" ht="15.75" x14ac:dyDescent="0.25">
      <c r="A637" s="82" t="s">
        <v>117</v>
      </c>
      <c r="B637" s="40"/>
      <c r="C637" s="40"/>
      <c r="D637" s="40"/>
      <c r="E637" s="40"/>
      <c r="F637" s="40"/>
      <c r="G637" s="40"/>
      <c r="H637" s="62"/>
      <c r="I637" s="112"/>
      <c r="J637" s="113"/>
      <c r="K637" s="114"/>
      <c r="L637" s="113"/>
      <c r="M637" s="143"/>
      <c r="N637" s="113"/>
      <c r="O637" s="42"/>
      <c r="P637" s="1"/>
    </row>
    <row r="638" spans="1:16" ht="18" customHeight="1" x14ac:dyDescent="0.25">
      <c r="A638" s="24"/>
      <c r="B638" s="160" t="s">
        <v>79</v>
      </c>
      <c r="C638" s="160"/>
      <c r="D638" s="160"/>
      <c r="E638" s="160"/>
      <c r="F638" s="160"/>
      <c r="G638" s="160"/>
      <c r="H638" s="59">
        <f>SUM(H628:H637)</f>
        <v>0</v>
      </c>
      <c r="I638" s="84" t="str">
        <f>IF(H636=0,"",H636/B628)</f>
        <v/>
      </c>
      <c r="J638" s="84" t="str">
        <f>IF(H638=0,"",H638/B628)</f>
        <v/>
      </c>
      <c r="K638" s="84" t="str">
        <f>IF(H636=0,"",J638-I638)</f>
        <v/>
      </c>
      <c r="L638" s="2"/>
      <c r="M638" s="1"/>
      <c r="N638" s="27"/>
      <c r="O638" s="2"/>
      <c r="P638" s="1"/>
    </row>
    <row r="639" spans="1:16" ht="12.75" customHeight="1" x14ac:dyDescent="0.2">
      <c r="I639" s="2"/>
      <c r="J639" s="2"/>
      <c r="L639" s="2"/>
    </row>
    <row r="640" spans="1:16" ht="12.75" customHeight="1" x14ac:dyDescent="0.2">
      <c r="I640" s="2"/>
      <c r="J640" s="2"/>
      <c r="L640" s="2"/>
    </row>
    <row r="641" spans="1:16" ht="26.25" x14ac:dyDescent="0.4">
      <c r="A641" s="29"/>
      <c r="B641" s="161" t="s">
        <v>68</v>
      </c>
      <c r="C641" s="162"/>
      <c r="D641" s="162"/>
      <c r="E641" s="162"/>
      <c r="F641" s="162"/>
      <c r="G641" s="162"/>
      <c r="H641" s="79">
        <v>2402</v>
      </c>
      <c r="I641" s="86"/>
      <c r="J641" s="80"/>
      <c r="K641" s="80"/>
      <c r="L641" s="80"/>
      <c r="M641" s="80"/>
      <c r="N641" s="1"/>
      <c r="O641" s="1"/>
      <c r="P641" s="1"/>
    </row>
    <row r="642" spans="1:16" ht="20.25" x14ac:dyDescent="0.2">
      <c r="A642" s="163" t="s">
        <v>9</v>
      </c>
      <c r="B642" s="164" t="s">
        <v>69</v>
      </c>
      <c r="C642" s="165"/>
      <c r="D642" s="165"/>
      <c r="E642" s="165"/>
      <c r="F642" s="165"/>
      <c r="G642" s="165"/>
      <c r="H642" s="167" t="s">
        <v>10</v>
      </c>
      <c r="I642" s="159" t="s">
        <v>2</v>
      </c>
      <c r="J642" s="159" t="s">
        <v>3</v>
      </c>
      <c r="K642" s="169" t="s">
        <v>4</v>
      </c>
      <c r="L642" s="159" t="s">
        <v>5</v>
      </c>
      <c r="M642" s="157" t="s">
        <v>6</v>
      </c>
      <c r="N642" s="157" t="s">
        <v>7</v>
      </c>
      <c r="O642" s="159" t="s">
        <v>8</v>
      </c>
      <c r="P642" s="1"/>
    </row>
    <row r="643" spans="1:16" ht="15.75" x14ac:dyDescent="0.25">
      <c r="A643" s="158"/>
      <c r="B643" s="39" t="s">
        <v>70</v>
      </c>
      <c r="C643" s="39" t="s">
        <v>71</v>
      </c>
      <c r="D643" s="39" t="s">
        <v>72</v>
      </c>
      <c r="E643" s="39" t="s">
        <v>73</v>
      </c>
      <c r="F643" s="39" t="s">
        <v>74</v>
      </c>
      <c r="G643" s="39" t="s">
        <v>75</v>
      </c>
      <c r="H643" s="168"/>
      <c r="I643" s="158"/>
      <c r="J643" s="158"/>
      <c r="K643" s="158"/>
      <c r="L643" s="158"/>
      <c r="M643" s="158"/>
      <c r="N643" s="158"/>
      <c r="O643" s="158"/>
      <c r="P643" s="1"/>
    </row>
    <row r="644" spans="1:16" ht="15.75" x14ac:dyDescent="0.25">
      <c r="A644" s="39">
        <v>2402</v>
      </c>
      <c r="B644" s="40">
        <v>459</v>
      </c>
      <c r="C644" s="40"/>
      <c r="D644" s="40"/>
      <c r="E644" s="40"/>
      <c r="F644" s="40"/>
      <c r="G644" s="40"/>
      <c r="H644" s="62"/>
      <c r="I644" s="106"/>
      <c r="J644" s="107"/>
      <c r="K644" s="108"/>
      <c r="L644" s="115"/>
      <c r="M644" s="41">
        <f>B644</f>
        <v>459</v>
      </c>
      <c r="N644" s="116"/>
      <c r="O644" s="115"/>
      <c r="P644" s="1"/>
    </row>
    <row r="645" spans="1:16" ht="15.75" x14ac:dyDescent="0.25">
      <c r="A645" s="39">
        <v>2501</v>
      </c>
      <c r="B645" s="40"/>
      <c r="C645" s="40">
        <v>407</v>
      </c>
      <c r="D645" s="40"/>
      <c r="E645" s="40"/>
      <c r="F645" s="40"/>
      <c r="G645" s="40"/>
      <c r="H645" s="62"/>
      <c r="I645" s="109"/>
      <c r="J645" s="46"/>
      <c r="K645" s="110"/>
      <c r="L645" s="45">
        <f>IF(C645=0,"",C645/B644)</f>
        <v>0.88671023965141615</v>
      </c>
      <c r="M645" s="43">
        <v>413</v>
      </c>
      <c r="N645" s="45">
        <f t="shared" ref="N645:N649" si="82">IF(M645=0,"",M645/M644)</f>
        <v>0.89978213507625271</v>
      </c>
      <c r="O645" s="45">
        <f t="shared" ref="O645:O649" si="83">IF(M645=0,"",100%-N645)</f>
        <v>0.10021786492374729</v>
      </c>
      <c r="P645" s="1"/>
    </row>
    <row r="646" spans="1:16" ht="15.75" x14ac:dyDescent="0.25">
      <c r="A646" s="39">
        <v>2502</v>
      </c>
      <c r="B646" s="40"/>
      <c r="C646" s="40"/>
      <c r="D646" s="40">
        <v>366</v>
      </c>
      <c r="E646" s="40"/>
      <c r="F646" s="40"/>
      <c r="G646" s="40"/>
      <c r="H646" s="62"/>
      <c r="I646" s="109"/>
      <c r="J646" s="46"/>
      <c r="K646" s="110"/>
      <c r="L646" s="117">
        <f>IF(D646=0,"",D646/C645)</f>
        <v>0.89926289926289926</v>
      </c>
      <c r="M646" s="43">
        <v>395</v>
      </c>
      <c r="N646" s="117">
        <f t="shared" si="82"/>
        <v>0.95641646489104115</v>
      </c>
      <c r="O646" s="117">
        <f t="shared" si="83"/>
        <v>4.3583535108958849E-2</v>
      </c>
      <c r="P646" s="8">
        <f>M646/M644</f>
        <v>0.86056644880174293</v>
      </c>
    </row>
    <row r="647" spans="1:16" ht="15.75" x14ac:dyDescent="0.25">
      <c r="A647" s="39">
        <v>2601</v>
      </c>
      <c r="B647" s="40"/>
      <c r="C647" s="40"/>
      <c r="D647" s="40"/>
      <c r="E647" s="40"/>
      <c r="F647" s="40"/>
      <c r="G647" s="40"/>
      <c r="H647" s="62"/>
      <c r="I647" s="109"/>
      <c r="J647" s="46"/>
      <c r="K647" s="110"/>
      <c r="L647" s="117" t="str">
        <f>IF(E647=0,"",E647/D646)</f>
        <v/>
      </c>
      <c r="M647" s="43"/>
      <c r="N647" s="117" t="str">
        <f t="shared" si="82"/>
        <v/>
      </c>
      <c r="O647" s="117" t="str">
        <f t="shared" si="83"/>
        <v/>
      </c>
      <c r="P647" s="1"/>
    </row>
    <row r="648" spans="1:16" ht="15.75" x14ac:dyDescent="0.25">
      <c r="A648" s="85">
        <v>2602</v>
      </c>
      <c r="B648" s="40"/>
      <c r="C648" s="40"/>
      <c r="D648" s="40"/>
      <c r="E648" s="40"/>
      <c r="F648" s="40"/>
      <c r="G648" s="40"/>
      <c r="H648" s="62"/>
      <c r="I648" s="109"/>
      <c r="J648" s="46"/>
      <c r="K648" s="110"/>
      <c r="L648" s="117" t="str">
        <f>IF(F648=0,"",F648/E647)</f>
        <v/>
      </c>
      <c r="M648" s="43"/>
      <c r="N648" s="117" t="str">
        <f t="shared" si="82"/>
        <v/>
      </c>
      <c r="O648" s="117" t="str">
        <f t="shared" si="83"/>
        <v/>
      </c>
      <c r="P648" s="1"/>
    </row>
    <row r="649" spans="1:16" ht="15.75" x14ac:dyDescent="0.25">
      <c r="A649" s="82" t="s">
        <v>112</v>
      </c>
      <c r="B649" s="40"/>
      <c r="C649" s="40"/>
      <c r="D649" s="40"/>
      <c r="E649" s="40"/>
      <c r="F649" s="40"/>
      <c r="G649" s="40"/>
      <c r="H649" s="62"/>
      <c r="I649" s="109"/>
      <c r="J649" s="46"/>
      <c r="K649" s="110"/>
      <c r="L649" s="117" t="str">
        <f>IF(G649=0,"",G649/F648)</f>
        <v/>
      </c>
      <c r="M649" s="143"/>
      <c r="N649" s="117" t="str">
        <f t="shared" si="82"/>
        <v/>
      </c>
      <c r="O649" s="117" t="str">
        <f t="shared" si="83"/>
        <v/>
      </c>
      <c r="P649" s="1"/>
    </row>
    <row r="650" spans="1:16" ht="15.75" x14ac:dyDescent="0.25">
      <c r="A650" s="82" t="s">
        <v>113</v>
      </c>
      <c r="B650" s="40"/>
      <c r="C650" s="40"/>
      <c r="D650" s="40"/>
      <c r="E650" s="40"/>
      <c r="F650" s="40"/>
      <c r="G650" s="40"/>
      <c r="H650" s="62"/>
      <c r="I650" s="109"/>
      <c r="J650" s="46"/>
      <c r="K650" s="111"/>
      <c r="L650" s="46"/>
      <c r="M650" s="143"/>
      <c r="N650" s="46"/>
      <c r="O650" s="119"/>
      <c r="P650" s="1"/>
    </row>
    <row r="651" spans="1:16" ht="15.75" x14ac:dyDescent="0.25">
      <c r="A651" s="82" t="s">
        <v>116</v>
      </c>
      <c r="B651" s="40"/>
      <c r="C651" s="40"/>
      <c r="D651" s="40"/>
      <c r="E651" s="40"/>
      <c r="F651" s="40"/>
      <c r="G651" s="40"/>
      <c r="H651" s="62"/>
      <c r="I651" s="109"/>
      <c r="J651" s="46"/>
      <c r="K651" s="111"/>
      <c r="L651" s="46"/>
      <c r="M651" s="143"/>
      <c r="N651" s="46"/>
      <c r="O651" s="119"/>
      <c r="P651" s="1"/>
    </row>
    <row r="652" spans="1:16" ht="15.75" x14ac:dyDescent="0.25">
      <c r="A652" s="82" t="s">
        <v>117</v>
      </c>
      <c r="B652" s="40"/>
      <c r="C652" s="40"/>
      <c r="D652" s="40"/>
      <c r="E652" s="40"/>
      <c r="F652" s="40"/>
      <c r="G652" s="40"/>
      <c r="H652" s="62"/>
      <c r="I652" s="109"/>
      <c r="J652" s="46"/>
      <c r="K652" s="111"/>
      <c r="L652" s="46"/>
      <c r="M652" s="143"/>
      <c r="N652" s="46"/>
      <c r="O652" s="119"/>
      <c r="P652" s="1"/>
    </row>
    <row r="653" spans="1:16" ht="15.75" x14ac:dyDescent="0.25">
      <c r="A653" s="82" t="s">
        <v>118</v>
      </c>
      <c r="B653" s="40"/>
      <c r="C653" s="40"/>
      <c r="D653" s="40"/>
      <c r="E653" s="40"/>
      <c r="F653" s="40"/>
      <c r="G653" s="40"/>
      <c r="H653" s="62"/>
      <c r="I653" s="112"/>
      <c r="J653" s="113"/>
      <c r="K653" s="114"/>
      <c r="L653" s="113"/>
      <c r="M653" s="143"/>
      <c r="N653" s="113"/>
      <c r="O653" s="42"/>
      <c r="P653" s="1"/>
    </row>
    <row r="654" spans="1:16" ht="18" customHeight="1" x14ac:dyDescent="0.25">
      <c r="A654" s="24"/>
      <c r="B654" s="160" t="s">
        <v>79</v>
      </c>
      <c r="C654" s="160"/>
      <c r="D654" s="160"/>
      <c r="E654" s="160"/>
      <c r="F654" s="160"/>
      <c r="G654" s="160"/>
      <c r="H654" s="59">
        <f>SUM(H644:H653)</f>
        <v>0</v>
      </c>
      <c r="I654" s="84" t="str">
        <f>IF(H652=0,"",H652/B644)</f>
        <v/>
      </c>
      <c r="J654" s="84" t="str">
        <f>IF(H654=0,"",H654/B644)</f>
        <v/>
      </c>
      <c r="K654" s="84" t="str">
        <f>IF(H652=0,"",J654-I654)</f>
        <v/>
      </c>
      <c r="L654" s="2"/>
      <c r="M654" s="1"/>
      <c r="N654" s="27"/>
      <c r="O654" s="2"/>
      <c r="P654" s="1"/>
    </row>
    <row r="655" spans="1:16" ht="12.75" customHeight="1" x14ac:dyDescent="0.2">
      <c r="I655" s="2"/>
      <c r="J655" s="2"/>
      <c r="L655" s="2"/>
    </row>
    <row r="656" spans="1:16" ht="12.75" customHeight="1" x14ac:dyDescent="0.2">
      <c r="I656" s="2"/>
      <c r="J656" s="2"/>
      <c r="L656" s="2"/>
    </row>
    <row r="657" spans="1:16" s="155" customFormat="1" ht="26.25" x14ac:dyDescent="0.4">
      <c r="A657" s="29"/>
      <c r="B657" s="161" t="s">
        <v>68</v>
      </c>
      <c r="C657" s="162"/>
      <c r="D657" s="162"/>
      <c r="E657" s="162"/>
      <c r="F657" s="162"/>
      <c r="G657" s="162"/>
      <c r="H657" s="79">
        <v>2502</v>
      </c>
      <c r="I657" s="86"/>
      <c r="J657" s="80"/>
      <c r="K657" s="80"/>
      <c r="L657" s="80"/>
      <c r="M657" s="80"/>
      <c r="N657" s="1"/>
      <c r="O657" s="1"/>
      <c r="P657" s="1"/>
    </row>
    <row r="658" spans="1:16" s="155" customFormat="1" ht="20.25" x14ac:dyDescent="0.2">
      <c r="A658" s="163" t="s">
        <v>9</v>
      </c>
      <c r="B658" s="164" t="s">
        <v>69</v>
      </c>
      <c r="C658" s="165"/>
      <c r="D658" s="165"/>
      <c r="E658" s="165"/>
      <c r="F658" s="165"/>
      <c r="G658" s="165"/>
      <c r="H658" s="167" t="s">
        <v>10</v>
      </c>
      <c r="I658" s="159" t="s">
        <v>2</v>
      </c>
      <c r="J658" s="159" t="s">
        <v>3</v>
      </c>
      <c r="K658" s="169" t="s">
        <v>4</v>
      </c>
      <c r="L658" s="159" t="s">
        <v>5</v>
      </c>
      <c r="M658" s="157" t="s">
        <v>6</v>
      </c>
      <c r="N658" s="157" t="s">
        <v>7</v>
      </c>
      <c r="O658" s="159" t="s">
        <v>8</v>
      </c>
      <c r="P658" s="1"/>
    </row>
    <row r="659" spans="1:16" s="155" customFormat="1" ht="15.75" x14ac:dyDescent="0.25">
      <c r="A659" s="158"/>
      <c r="B659" s="39" t="s">
        <v>70</v>
      </c>
      <c r="C659" s="39" t="s">
        <v>71</v>
      </c>
      <c r="D659" s="39" t="s">
        <v>72</v>
      </c>
      <c r="E659" s="39" t="s">
        <v>73</v>
      </c>
      <c r="F659" s="39" t="s">
        <v>74</v>
      </c>
      <c r="G659" s="39" t="s">
        <v>75</v>
      </c>
      <c r="H659" s="168"/>
      <c r="I659" s="158"/>
      <c r="J659" s="158"/>
      <c r="K659" s="158"/>
      <c r="L659" s="158"/>
      <c r="M659" s="158"/>
      <c r="N659" s="158"/>
      <c r="O659" s="158"/>
      <c r="P659" s="1"/>
    </row>
    <row r="660" spans="1:16" s="155" customFormat="1" ht="15.75" x14ac:dyDescent="0.25">
      <c r="A660" s="39">
        <v>2502</v>
      </c>
      <c r="B660" s="40">
        <v>386</v>
      </c>
      <c r="C660" s="40"/>
      <c r="D660" s="40"/>
      <c r="E660" s="40"/>
      <c r="F660" s="40"/>
      <c r="G660" s="40"/>
      <c r="H660" s="62"/>
      <c r="I660" s="106"/>
      <c r="J660" s="107"/>
      <c r="K660" s="108"/>
      <c r="L660" s="115"/>
      <c r="M660" s="41">
        <f>B660</f>
        <v>386</v>
      </c>
      <c r="N660" s="116"/>
      <c r="O660" s="115"/>
      <c r="P660" s="1"/>
    </row>
    <row r="661" spans="1:16" s="155" customFormat="1" ht="15.75" x14ac:dyDescent="0.25">
      <c r="A661" s="39">
        <v>2601</v>
      </c>
      <c r="B661" s="40"/>
      <c r="C661" s="40"/>
      <c r="D661" s="40"/>
      <c r="E661" s="40"/>
      <c r="F661" s="40"/>
      <c r="G661" s="40"/>
      <c r="H661" s="62"/>
      <c r="I661" s="109"/>
      <c r="J661" s="46"/>
      <c r="K661" s="110"/>
      <c r="L661" s="45" t="str">
        <f>IF(C661=0,"",C661/B660)</f>
        <v/>
      </c>
      <c r="M661" s="43"/>
      <c r="N661" s="45" t="str">
        <f t="shared" ref="N661:N665" si="84">IF(M661=0,"",M661/M660)</f>
        <v/>
      </c>
      <c r="O661" s="45" t="str">
        <f t="shared" ref="O661:O665" si="85">IF(M661=0,"",100%-N661)</f>
        <v/>
      </c>
      <c r="P661" s="1"/>
    </row>
    <row r="662" spans="1:16" s="155" customFormat="1" ht="15.75" x14ac:dyDescent="0.25">
      <c r="A662" s="85">
        <v>2602</v>
      </c>
      <c r="B662" s="40"/>
      <c r="C662" s="40"/>
      <c r="D662" s="40"/>
      <c r="E662" s="40"/>
      <c r="F662" s="40"/>
      <c r="G662" s="40"/>
      <c r="H662" s="62"/>
      <c r="I662" s="109"/>
      <c r="J662" s="46"/>
      <c r="K662" s="110"/>
      <c r="L662" s="117" t="str">
        <f>IF(D662=0,"",D662/C661)</f>
        <v/>
      </c>
      <c r="M662" s="43"/>
      <c r="N662" s="117" t="str">
        <f t="shared" si="84"/>
        <v/>
      </c>
      <c r="O662" s="117" t="str">
        <f t="shared" si="85"/>
        <v/>
      </c>
      <c r="P662" s="8">
        <f>M662/M660</f>
        <v>0</v>
      </c>
    </row>
    <row r="663" spans="1:16" s="155" customFormat="1" ht="15.75" x14ac:dyDescent="0.25">
      <c r="A663" s="156">
        <v>2701</v>
      </c>
      <c r="B663" s="40"/>
      <c r="C663" s="40"/>
      <c r="D663" s="40"/>
      <c r="E663" s="40"/>
      <c r="F663" s="40"/>
      <c r="G663" s="40"/>
      <c r="H663" s="62"/>
      <c r="I663" s="109"/>
      <c r="J663" s="46"/>
      <c r="K663" s="110"/>
      <c r="L663" s="117" t="str">
        <f>IF(E663=0,"",E663/D662)</f>
        <v/>
      </c>
      <c r="M663" s="43"/>
      <c r="N663" s="117" t="str">
        <f t="shared" si="84"/>
        <v/>
      </c>
      <c r="O663" s="117" t="str">
        <f t="shared" si="85"/>
        <v/>
      </c>
      <c r="P663" s="1"/>
    </row>
    <row r="664" spans="1:16" s="155" customFormat="1" ht="15.75" x14ac:dyDescent="0.25">
      <c r="A664" s="156">
        <v>2702</v>
      </c>
      <c r="B664" s="40"/>
      <c r="C664" s="40"/>
      <c r="D664" s="40"/>
      <c r="E664" s="40"/>
      <c r="F664" s="40"/>
      <c r="G664" s="40"/>
      <c r="H664" s="62"/>
      <c r="I664" s="109"/>
      <c r="J664" s="46"/>
      <c r="K664" s="110"/>
      <c r="L664" s="117" t="str">
        <f>IF(F664=0,"",F664/E663)</f>
        <v/>
      </c>
      <c r="M664" s="43"/>
      <c r="N664" s="117" t="str">
        <f t="shared" si="84"/>
        <v/>
      </c>
      <c r="O664" s="117" t="str">
        <f t="shared" si="85"/>
        <v/>
      </c>
      <c r="P664" s="1"/>
    </row>
    <row r="665" spans="1:16" s="155" customFormat="1" ht="15.75" x14ac:dyDescent="0.25">
      <c r="A665" s="156">
        <v>2801</v>
      </c>
      <c r="B665" s="40"/>
      <c r="C665" s="40"/>
      <c r="D665" s="40"/>
      <c r="E665" s="40"/>
      <c r="F665" s="40"/>
      <c r="G665" s="40"/>
      <c r="H665" s="62"/>
      <c r="I665" s="109"/>
      <c r="J665" s="46"/>
      <c r="K665" s="110"/>
      <c r="L665" s="117" t="str">
        <f>IF(G665=0,"",G665/F664)</f>
        <v/>
      </c>
      <c r="M665" s="143"/>
      <c r="N665" s="117" t="str">
        <f t="shared" si="84"/>
        <v/>
      </c>
      <c r="O665" s="117" t="str">
        <f t="shared" si="85"/>
        <v/>
      </c>
      <c r="P665" s="1"/>
    </row>
    <row r="666" spans="1:16" s="155" customFormat="1" ht="15.75" x14ac:dyDescent="0.25">
      <c r="A666" s="156">
        <v>2802</v>
      </c>
      <c r="B666" s="40"/>
      <c r="C666" s="40"/>
      <c r="D666" s="40"/>
      <c r="E666" s="40"/>
      <c r="F666" s="40"/>
      <c r="G666" s="40"/>
      <c r="H666" s="62"/>
      <c r="I666" s="109"/>
      <c r="J666" s="46"/>
      <c r="K666" s="111"/>
      <c r="L666" s="46"/>
      <c r="M666" s="143"/>
      <c r="N666" s="46"/>
      <c r="O666" s="119"/>
      <c r="P666" s="1"/>
    </row>
    <row r="667" spans="1:16" s="155" customFormat="1" ht="15.75" x14ac:dyDescent="0.25">
      <c r="A667" s="156">
        <v>2901</v>
      </c>
      <c r="B667" s="40"/>
      <c r="C667" s="40"/>
      <c r="D667" s="40"/>
      <c r="E667" s="40"/>
      <c r="F667" s="40"/>
      <c r="G667" s="40"/>
      <c r="H667" s="62"/>
      <c r="I667" s="109"/>
      <c r="J667" s="46"/>
      <c r="K667" s="111"/>
      <c r="L667" s="46"/>
      <c r="M667" s="143"/>
      <c r="N667" s="46"/>
      <c r="O667" s="119"/>
      <c r="P667" s="1"/>
    </row>
    <row r="668" spans="1:16" s="155" customFormat="1" ht="15.75" x14ac:dyDescent="0.25">
      <c r="A668" s="156">
        <v>2902</v>
      </c>
      <c r="B668" s="40"/>
      <c r="C668" s="40"/>
      <c r="D668" s="40"/>
      <c r="E668" s="40"/>
      <c r="F668" s="40"/>
      <c r="G668" s="40"/>
      <c r="H668" s="62"/>
      <c r="I668" s="109"/>
      <c r="J668" s="46"/>
      <c r="K668" s="111"/>
      <c r="L668" s="46"/>
      <c r="M668" s="143"/>
      <c r="N668" s="46"/>
      <c r="O668" s="119"/>
      <c r="P668" s="1"/>
    </row>
    <row r="669" spans="1:16" s="155" customFormat="1" ht="15.75" x14ac:dyDescent="0.25">
      <c r="A669" s="156">
        <v>3001</v>
      </c>
      <c r="B669" s="40"/>
      <c r="C669" s="40"/>
      <c r="D669" s="40"/>
      <c r="E669" s="40"/>
      <c r="F669" s="40"/>
      <c r="G669" s="40"/>
      <c r="H669" s="62"/>
      <c r="I669" s="112"/>
      <c r="J669" s="113"/>
      <c r="K669" s="114"/>
      <c r="L669" s="113"/>
      <c r="M669" s="143"/>
      <c r="N669" s="113"/>
      <c r="O669" s="42"/>
      <c r="P669" s="1"/>
    </row>
    <row r="670" spans="1:16" s="155" customFormat="1" ht="18" customHeight="1" x14ac:dyDescent="0.25">
      <c r="A670" s="24"/>
      <c r="B670" s="160" t="s">
        <v>79</v>
      </c>
      <c r="C670" s="160"/>
      <c r="D670" s="160"/>
      <c r="E670" s="160"/>
      <c r="F670" s="160"/>
      <c r="G670" s="160"/>
      <c r="H670" s="59">
        <f>SUM(H660:H669)</f>
        <v>0</v>
      </c>
      <c r="I670" s="84" t="str">
        <f>IF(H668=0,"",H668/B660)</f>
        <v/>
      </c>
      <c r="J670" s="84" t="str">
        <f>IF(H670=0,"",H670/B660)</f>
        <v/>
      </c>
      <c r="K670" s="84" t="str">
        <f>IF(H668=0,"",J670-I670)</f>
        <v/>
      </c>
      <c r="L670" s="2"/>
      <c r="M670" s="1"/>
      <c r="N670" s="27"/>
      <c r="O670" s="2"/>
      <c r="P670" s="1"/>
    </row>
    <row r="671" spans="1:16" ht="12.75" customHeight="1" x14ac:dyDescent="0.2">
      <c r="I671" s="2"/>
      <c r="J671" s="2"/>
      <c r="L671" s="2"/>
    </row>
    <row r="672" spans="1:16" ht="12.75" customHeight="1" x14ac:dyDescent="0.2">
      <c r="I672" s="2"/>
      <c r="J672" s="2"/>
      <c r="L672" s="2"/>
    </row>
    <row r="673" spans="9:12" ht="12.75" customHeight="1" x14ac:dyDescent="0.2">
      <c r="I673" s="2"/>
      <c r="J673" s="2"/>
      <c r="L673" s="2"/>
    </row>
    <row r="674" spans="9:12" ht="12.75" customHeight="1" x14ac:dyDescent="0.2">
      <c r="I674" s="2"/>
      <c r="J674" s="2"/>
      <c r="L674" s="2"/>
    </row>
    <row r="675" spans="9:12" ht="12.75" customHeight="1" x14ac:dyDescent="0.2">
      <c r="I675" s="2"/>
      <c r="J675" s="2"/>
      <c r="L675" s="2"/>
    </row>
    <row r="676" spans="9:12" ht="12.75" customHeight="1" x14ac:dyDescent="0.2">
      <c r="I676" s="2"/>
      <c r="J676" s="2"/>
      <c r="L676" s="2"/>
    </row>
    <row r="677" spans="9:12" ht="12.75" customHeight="1" x14ac:dyDescent="0.2">
      <c r="I677" s="2"/>
      <c r="J677" s="2"/>
      <c r="L677" s="2"/>
    </row>
    <row r="678" spans="9:12" ht="12.75" customHeight="1" x14ac:dyDescent="0.2">
      <c r="I678" s="2"/>
      <c r="J678" s="2"/>
      <c r="L678" s="2"/>
    </row>
    <row r="679" spans="9:12" ht="12.75" customHeight="1" x14ac:dyDescent="0.2">
      <c r="I679" s="2"/>
      <c r="J679" s="2"/>
      <c r="L679" s="2"/>
    </row>
    <row r="680" spans="9:12" ht="12.75" customHeight="1" x14ac:dyDescent="0.2">
      <c r="I680" s="2"/>
      <c r="J680" s="2"/>
      <c r="L680" s="2"/>
    </row>
    <row r="681" spans="9:12" ht="12.75" customHeight="1" x14ac:dyDescent="0.2">
      <c r="I681" s="2"/>
      <c r="J681" s="2"/>
      <c r="L681" s="2"/>
    </row>
    <row r="682" spans="9:12" ht="12.75" customHeight="1" x14ac:dyDescent="0.2">
      <c r="I682" s="2"/>
      <c r="J682" s="2"/>
      <c r="L682" s="2"/>
    </row>
    <row r="683" spans="9:12" ht="12.75" customHeight="1" x14ac:dyDescent="0.2">
      <c r="I683" s="2"/>
      <c r="J683" s="2"/>
      <c r="L683" s="2"/>
    </row>
    <row r="684" spans="9:12" ht="12.75" customHeight="1" x14ac:dyDescent="0.2">
      <c r="I684" s="2"/>
      <c r="J684" s="2"/>
      <c r="L684" s="2"/>
    </row>
    <row r="685" spans="9:12" ht="12.75" customHeight="1" x14ac:dyDescent="0.2">
      <c r="I685" s="2"/>
      <c r="J685" s="2"/>
      <c r="L685" s="2"/>
    </row>
    <row r="686" spans="9:12" ht="12.75" customHeight="1" x14ac:dyDescent="0.2">
      <c r="I686" s="2"/>
      <c r="J686" s="2"/>
      <c r="L686" s="2"/>
    </row>
    <row r="687" spans="9:12" ht="12.75" customHeight="1" x14ac:dyDescent="0.2">
      <c r="I687" s="2"/>
      <c r="J687" s="2"/>
      <c r="L687" s="2"/>
    </row>
    <row r="688" spans="9:12" ht="12.75" customHeight="1" x14ac:dyDescent="0.2">
      <c r="I688" s="2"/>
      <c r="J688" s="2"/>
      <c r="L688" s="2"/>
    </row>
    <row r="689" spans="9:12" ht="12.75" customHeight="1" x14ac:dyDescent="0.2">
      <c r="I689" s="2"/>
      <c r="J689" s="2"/>
      <c r="L689" s="2"/>
    </row>
    <row r="690" spans="9:12" ht="12.75" customHeight="1" x14ac:dyDescent="0.2">
      <c r="I690" s="2"/>
      <c r="J690" s="2"/>
      <c r="L690" s="2"/>
    </row>
    <row r="691" spans="9:12" ht="12.75" customHeight="1" x14ac:dyDescent="0.2">
      <c r="I691" s="2"/>
      <c r="J691" s="2"/>
      <c r="L691" s="2"/>
    </row>
    <row r="692" spans="9:12" ht="12.75" customHeight="1" x14ac:dyDescent="0.2">
      <c r="I692" s="2"/>
      <c r="J692" s="2"/>
      <c r="L692" s="2"/>
    </row>
    <row r="693" spans="9:12" ht="12.75" customHeight="1" x14ac:dyDescent="0.2">
      <c r="I693" s="2"/>
      <c r="J693" s="2"/>
      <c r="L693" s="2"/>
    </row>
    <row r="694" spans="9:12" ht="12.75" customHeight="1" x14ac:dyDescent="0.2">
      <c r="I694" s="2"/>
      <c r="J694" s="2"/>
      <c r="L694" s="2"/>
    </row>
    <row r="695" spans="9:12" ht="12.75" customHeight="1" x14ac:dyDescent="0.2">
      <c r="I695" s="2"/>
      <c r="J695" s="2"/>
      <c r="L695" s="2"/>
    </row>
    <row r="696" spans="9:12" ht="12.75" customHeight="1" x14ac:dyDescent="0.2">
      <c r="I696" s="2"/>
      <c r="J696" s="2"/>
      <c r="L696" s="2"/>
    </row>
    <row r="697" spans="9:12" ht="12.75" customHeight="1" x14ac:dyDescent="0.2">
      <c r="I697" s="2"/>
      <c r="J697" s="2"/>
      <c r="L697" s="2"/>
    </row>
    <row r="698" spans="9:12" ht="12.75" customHeight="1" x14ac:dyDescent="0.2">
      <c r="I698" s="2"/>
      <c r="J698" s="2"/>
      <c r="L698" s="2"/>
    </row>
    <row r="699" spans="9:12" ht="12.75" customHeight="1" x14ac:dyDescent="0.2">
      <c r="I699" s="2"/>
      <c r="J699" s="2"/>
      <c r="L699" s="2"/>
    </row>
    <row r="700" spans="9:12" ht="12.75" customHeight="1" x14ac:dyDescent="0.2">
      <c r="I700" s="2"/>
      <c r="J700" s="2"/>
      <c r="L700" s="2"/>
    </row>
    <row r="701" spans="9:12" ht="12.75" customHeight="1" x14ac:dyDescent="0.2">
      <c r="I701" s="2"/>
      <c r="J701" s="2"/>
      <c r="L701" s="2"/>
    </row>
    <row r="702" spans="9:12" ht="12.75" customHeight="1" x14ac:dyDescent="0.2">
      <c r="I702" s="2"/>
      <c r="J702" s="2"/>
      <c r="L702" s="2"/>
    </row>
    <row r="703" spans="9:12" ht="12.75" customHeight="1" x14ac:dyDescent="0.2">
      <c r="I703" s="2"/>
      <c r="J703" s="2"/>
      <c r="L703" s="2"/>
    </row>
    <row r="704" spans="9:12" ht="12.75" customHeight="1" x14ac:dyDescent="0.2">
      <c r="I704" s="2"/>
      <c r="J704" s="2"/>
      <c r="L704" s="2"/>
    </row>
    <row r="705" spans="9:12" ht="12.75" customHeight="1" x14ac:dyDescent="0.2">
      <c r="I705" s="2"/>
      <c r="J705" s="2"/>
      <c r="L705" s="2"/>
    </row>
    <row r="706" spans="9:12" ht="12.75" customHeight="1" x14ac:dyDescent="0.2">
      <c r="I706" s="2"/>
      <c r="J706" s="2"/>
      <c r="L706" s="2"/>
    </row>
    <row r="707" spans="9:12" ht="12.75" customHeight="1" x14ac:dyDescent="0.2">
      <c r="I707" s="2"/>
      <c r="J707" s="2"/>
      <c r="L707" s="2"/>
    </row>
    <row r="708" spans="9:12" ht="12.75" customHeight="1" x14ac:dyDescent="0.2">
      <c r="I708" s="2"/>
      <c r="J708" s="2"/>
      <c r="L708" s="2"/>
    </row>
    <row r="709" spans="9:12" ht="12.75" customHeight="1" x14ac:dyDescent="0.2">
      <c r="I709" s="2"/>
      <c r="J709" s="2"/>
      <c r="L709" s="2"/>
    </row>
    <row r="710" spans="9:12" ht="12.75" customHeight="1" x14ac:dyDescent="0.2">
      <c r="I710" s="2"/>
      <c r="J710" s="2"/>
      <c r="L710" s="2"/>
    </row>
    <row r="711" spans="9:12" ht="12.75" customHeight="1" x14ac:dyDescent="0.2">
      <c r="I711" s="2"/>
      <c r="J711" s="2"/>
      <c r="L711" s="2"/>
    </row>
    <row r="712" spans="9:12" ht="12.75" customHeight="1" x14ac:dyDescent="0.2">
      <c r="I712" s="2"/>
      <c r="J712" s="2"/>
      <c r="L712" s="2"/>
    </row>
    <row r="713" spans="9:12" ht="12.75" customHeight="1" x14ac:dyDescent="0.2">
      <c r="I713" s="2"/>
      <c r="J713" s="2"/>
      <c r="L713" s="2"/>
    </row>
    <row r="714" spans="9:12" ht="12.75" customHeight="1" x14ac:dyDescent="0.2">
      <c r="I714" s="2"/>
      <c r="J714" s="2"/>
      <c r="L714" s="2"/>
    </row>
    <row r="715" spans="9:12" ht="12.75" customHeight="1" x14ac:dyDescent="0.2">
      <c r="I715" s="2"/>
      <c r="J715" s="2"/>
      <c r="L715" s="2"/>
    </row>
    <row r="716" spans="9:12" ht="12.75" customHeight="1" x14ac:dyDescent="0.2">
      <c r="I716" s="2"/>
      <c r="J716" s="2"/>
      <c r="L716" s="2"/>
    </row>
    <row r="717" spans="9:12" ht="12.75" customHeight="1" x14ac:dyDescent="0.2">
      <c r="I717" s="2"/>
      <c r="J717" s="2"/>
      <c r="L717" s="2"/>
    </row>
    <row r="718" spans="9:12" ht="12.75" customHeight="1" x14ac:dyDescent="0.2">
      <c r="I718" s="2"/>
      <c r="J718" s="2"/>
      <c r="L718" s="2"/>
    </row>
    <row r="719" spans="9:12" ht="12.75" customHeight="1" x14ac:dyDescent="0.2">
      <c r="I719" s="2"/>
      <c r="J719" s="2"/>
      <c r="L719" s="2"/>
    </row>
    <row r="720" spans="9:12" ht="12.75" customHeight="1" x14ac:dyDescent="0.2">
      <c r="I720" s="2"/>
      <c r="J720" s="2"/>
      <c r="L720" s="2"/>
    </row>
    <row r="721" spans="9:12" ht="12.75" customHeight="1" x14ac:dyDescent="0.2">
      <c r="I721" s="2"/>
      <c r="J721" s="2"/>
      <c r="L721" s="2"/>
    </row>
    <row r="722" spans="9:12" ht="12.75" customHeight="1" x14ac:dyDescent="0.2">
      <c r="I722" s="2"/>
      <c r="J722" s="2"/>
      <c r="L722" s="2"/>
    </row>
    <row r="723" spans="9:12" ht="12.75" customHeight="1" x14ac:dyDescent="0.2">
      <c r="I723" s="2"/>
      <c r="J723" s="2"/>
      <c r="L723" s="2"/>
    </row>
    <row r="724" spans="9:12" ht="12.75" customHeight="1" x14ac:dyDescent="0.2">
      <c r="I724" s="2"/>
      <c r="J724" s="2"/>
      <c r="L724" s="2"/>
    </row>
    <row r="725" spans="9:12" ht="12.75" customHeight="1" x14ac:dyDescent="0.2">
      <c r="I725" s="2"/>
      <c r="J725" s="2"/>
      <c r="L725" s="2"/>
    </row>
    <row r="726" spans="9:12" ht="12.75" customHeight="1" x14ac:dyDescent="0.2">
      <c r="I726" s="2"/>
      <c r="J726" s="2"/>
      <c r="L726" s="2"/>
    </row>
    <row r="727" spans="9:12" ht="12.75" customHeight="1" x14ac:dyDescent="0.2">
      <c r="I727" s="2"/>
      <c r="J727" s="2"/>
      <c r="L727" s="2"/>
    </row>
    <row r="728" spans="9:12" ht="12.75" customHeight="1" x14ac:dyDescent="0.2">
      <c r="I728" s="2"/>
      <c r="J728" s="2"/>
      <c r="L728" s="2"/>
    </row>
    <row r="729" spans="9:12" ht="12.75" customHeight="1" x14ac:dyDescent="0.2">
      <c r="I729" s="2"/>
      <c r="J729" s="2"/>
      <c r="L729" s="2"/>
    </row>
    <row r="730" spans="9:12" ht="12.75" customHeight="1" x14ac:dyDescent="0.2">
      <c r="I730" s="2"/>
      <c r="J730" s="2"/>
      <c r="L730" s="2"/>
    </row>
    <row r="731" spans="9:12" ht="12.75" customHeight="1" x14ac:dyDescent="0.2">
      <c r="I731" s="2"/>
      <c r="J731" s="2"/>
      <c r="L731" s="2"/>
    </row>
    <row r="732" spans="9:12" ht="12.75" customHeight="1" x14ac:dyDescent="0.2">
      <c r="I732" s="2"/>
      <c r="J732" s="2"/>
      <c r="L732" s="2"/>
    </row>
    <row r="733" spans="9:12" ht="12.75" customHeight="1" x14ac:dyDescent="0.2">
      <c r="I733" s="2"/>
      <c r="J733" s="2"/>
      <c r="L733" s="2"/>
    </row>
    <row r="734" spans="9:12" ht="12.75" customHeight="1" x14ac:dyDescent="0.2">
      <c r="I734" s="2"/>
      <c r="J734" s="2"/>
      <c r="L734" s="2"/>
    </row>
    <row r="735" spans="9:12" ht="12.75" customHeight="1" x14ac:dyDescent="0.2">
      <c r="I735" s="2"/>
      <c r="J735" s="2"/>
      <c r="L735" s="2"/>
    </row>
    <row r="736" spans="9:12" ht="12.75" customHeight="1" x14ac:dyDescent="0.2">
      <c r="I736" s="2"/>
      <c r="J736" s="2"/>
      <c r="L736" s="2"/>
    </row>
    <row r="737" spans="9:12" ht="12.75" customHeight="1" x14ac:dyDescent="0.2">
      <c r="I737" s="2"/>
      <c r="J737" s="2"/>
      <c r="L737" s="2"/>
    </row>
    <row r="738" spans="9:12" ht="12.75" customHeight="1" x14ac:dyDescent="0.2">
      <c r="I738" s="2"/>
      <c r="J738" s="2"/>
      <c r="L738" s="2"/>
    </row>
    <row r="739" spans="9:12" ht="12.75" customHeight="1" x14ac:dyDescent="0.2">
      <c r="I739" s="2"/>
      <c r="J739" s="2"/>
      <c r="L739" s="2"/>
    </row>
    <row r="740" spans="9:12" ht="12.75" customHeight="1" x14ac:dyDescent="0.2">
      <c r="I740" s="2"/>
      <c r="J740" s="2"/>
      <c r="L740" s="2"/>
    </row>
    <row r="741" spans="9:12" ht="12.75" customHeight="1" x14ac:dyDescent="0.2">
      <c r="I741" s="2"/>
      <c r="J741" s="2"/>
      <c r="L741" s="2"/>
    </row>
    <row r="742" spans="9:12" ht="12.75" customHeight="1" x14ac:dyDescent="0.2">
      <c r="I742" s="2"/>
      <c r="J742" s="2"/>
      <c r="L742" s="2"/>
    </row>
    <row r="743" spans="9:12" ht="12.75" customHeight="1" x14ac:dyDescent="0.2">
      <c r="I743" s="2"/>
      <c r="J743" s="2"/>
      <c r="L743" s="2"/>
    </row>
    <row r="744" spans="9:12" ht="12.75" customHeight="1" x14ac:dyDescent="0.2">
      <c r="I744" s="2"/>
      <c r="J744" s="2"/>
      <c r="L744" s="2"/>
    </row>
    <row r="745" spans="9:12" ht="12.75" customHeight="1" x14ac:dyDescent="0.2">
      <c r="I745" s="2"/>
      <c r="J745" s="2"/>
      <c r="L745" s="2"/>
    </row>
    <row r="746" spans="9:12" ht="12.75" customHeight="1" x14ac:dyDescent="0.2">
      <c r="I746" s="2"/>
      <c r="J746" s="2"/>
      <c r="L746" s="2"/>
    </row>
    <row r="747" spans="9:12" ht="12.75" customHeight="1" x14ac:dyDescent="0.2">
      <c r="I747" s="2"/>
      <c r="J747" s="2"/>
      <c r="L747" s="2"/>
    </row>
    <row r="748" spans="9:12" ht="12.75" customHeight="1" x14ac:dyDescent="0.2">
      <c r="I748" s="2"/>
      <c r="J748" s="2"/>
      <c r="L748" s="2"/>
    </row>
    <row r="749" spans="9:12" ht="12.75" customHeight="1" x14ac:dyDescent="0.2">
      <c r="I749" s="2"/>
      <c r="J749" s="2"/>
      <c r="L749" s="2"/>
    </row>
    <row r="750" spans="9:12" ht="12.75" customHeight="1" x14ac:dyDescent="0.2">
      <c r="I750" s="2"/>
      <c r="J750" s="2"/>
      <c r="L750" s="2"/>
    </row>
    <row r="751" spans="9:12" ht="12.75" customHeight="1" x14ac:dyDescent="0.2">
      <c r="I751" s="2"/>
      <c r="J751" s="2"/>
      <c r="L751" s="2"/>
    </row>
    <row r="752" spans="9:12" ht="12.75" customHeight="1" x14ac:dyDescent="0.2">
      <c r="I752" s="2"/>
      <c r="J752" s="2"/>
      <c r="L752" s="2"/>
    </row>
    <row r="753" spans="9:12" ht="12.75" customHeight="1" x14ac:dyDescent="0.2">
      <c r="I753" s="2"/>
      <c r="J753" s="2"/>
      <c r="L753" s="2"/>
    </row>
    <row r="754" spans="9:12" ht="12.75" customHeight="1" x14ac:dyDescent="0.2">
      <c r="I754" s="2"/>
      <c r="J754" s="2"/>
      <c r="L754" s="2"/>
    </row>
    <row r="755" spans="9:12" ht="12.75" customHeight="1" x14ac:dyDescent="0.2">
      <c r="I755" s="2"/>
      <c r="J755" s="2"/>
      <c r="L755" s="2"/>
    </row>
    <row r="756" spans="9:12" ht="12.75" customHeight="1" x14ac:dyDescent="0.2">
      <c r="I756" s="2"/>
      <c r="J756" s="2"/>
      <c r="L756" s="2"/>
    </row>
    <row r="757" spans="9:12" ht="12.75" customHeight="1" x14ac:dyDescent="0.2">
      <c r="I757" s="2"/>
      <c r="J757" s="2"/>
      <c r="L757" s="2"/>
    </row>
    <row r="758" spans="9:12" ht="12.75" customHeight="1" x14ac:dyDescent="0.2">
      <c r="I758" s="2"/>
      <c r="J758" s="2"/>
      <c r="L758" s="2"/>
    </row>
    <row r="759" spans="9:12" ht="12.75" customHeight="1" x14ac:dyDescent="0.2">
      <c r="I759" s="2"/>
      <c r="J759" s="2"/>
      <c r="L759" s="2"/>
    </row>
    <row r="760" spans="9:12" ht="12.75" customHeight="1" x14ac:dyDescent="0.2">
      <c r="I760" s="2"/>
      <c r="J760" s="2"/>
      <c r="L760" s="2"/>
    </row>
    <row r="761" spans="9:12" ht="12.75" customHeight="1" x14ac:dyDescent="0.2">
      <c r="I761" s="2"/>
      <c r="J761" s="2"/>
      <c r="L761" s="2"/>
    </row>
    <row r="762" spans="9:12" ht="12.75" customHeight="1" x14ac:dyDescent="0.2">
      <c r="I762" s="2"/>
      <c r="J762" s="2"/>
      <c r="L762" s="2"/>
    </row>
    <row r="763" spans="9:12" ht="12.75" customHeight="1" x14ac:dyDescent="0.2">
      <c r="I763" s="2"/>
      <c r="J763" s="2"/>
      <c r="L763" s="2"/>
    </row>
    <row r="764" spans="9:12" ht="12.75" customHeight="1" x14ac:dyDescent="0.2">
      <c r="I764" s="2"/>
      <c r="J764" s="2"/>
      <c r="L764" s="2"/>
    </row>
    <row r="765" spans="9:12" ht="12.75" customHeight="1" x14ac:dyDescent="0.2">
      <c r="I765" s="2"/>
      <c r="J765" s="2"/>
      <c r="L765" s="2"/>
    </row>
    <row r="766" spans="9:12" ht="12.75" customHeight="1" x14ac:dyDescent="0.2">
      <c r="I766" s="2"/>
      <c r="J766" s="2"/>
      <c r="L766" s="2"/>
    </row>
    <row r="767" spans="9:12" ht="12.75" customHeight="1" x14ac:dyDescent="0.2">
      <c r="I767" s="2"/>
      <c r="J767" s="2"/>
      <c r="L767" s="2"/>
    </row>
    <row r="768" spans="9:12" ht="12.75" customHeight="1" x14ac:dyDescent="0.2">
      <c r="I768" s="2"/>
      <c r="J768" s="2"/>
      <c r="L768" s="2"/>
    </row>
    <row r="769" spans="9:12" ht="12.75" customHeight="1" x14ac:dyDescent="0.2">
      <c r="I769" s="2"/>
      <c r="J769" s="2"/>
      <c r="L769" s="2"/>
    </row>
    <row r="770" spans="9:12" ht="12.75" customHeight="1" x14ac:dyDescent="0.2">
      <c r="I770" s="2"/>
      <c r="J770" s="2"/>
      <c r="L770" s="2"/>
    </row>
    <row r="771" spans="9:12" ht="12.75" customHeight="1" x14ac:dyDescent="0.2">
      <c r="I771" s="2"/>
      <c r="J771" s="2"/>
      <c r="L771" s="2"/>
    </row>
    <row r="772" spans="9:12" ht="12.75" customHeight="1" x14ac:dyDescent="0.2">
      <c r="I772" s="2"/>
      <c r="J772" s="2"/>
      <c r="L772" s="2"/>
    </row>
    <row r="773" spans="9:12" ht="12.75" customHeight="1" x14ac:dyDescent="0.2">
      <c r="I773" s="2"/>
      <c r="J773" s="2"/>
      <c r="L773" s="2"/>
    </row>
    <row r="774" spans="9:12" ht="12.75" customHeight="1" x14ac:dyDescent="0.2">
      <c r="I774" s="2"/>
      <c r="J774" s="2"/>
      <c r="L774" s="2"/>
    </row>
    <row r="775" spans="9:12" ht="12.75" customHeight="1" x14ac:dyDescent="0.2">
      <c r="I775" s="2"/>
      <c r="J775" s="2"/>
      <c r="L775" s="2"/>
    </row>
    <row r="776" spans="9:12" ht="12.75" customHeight="1" x14ac:dyDescent="0.2">
      <c r="I776" s="2"/>
      <c r="J776" s="2"/>
      <c r="L776" s="2"/>
    </row>
    <row r="777" spans="9:12" ht="12.75" customHeight="1" x14ac:dyDescent="0.2">
      <c r="I777" s="2"/>
      <c r="J777" s="2"/>
      <c r="L777" s="2"/>
    </row>
    <row r="778" spans="9:12" ht="12.75" customHeight="1" x14ac:dyDescent="0.2">
      <c r="I778" s="2"/>
      <c r="J778" s="2"/>
      <c r="L778" s="2"/>
    </row>
    <row r="779" spans="9:12" ht="12.75" customHeight="1" x14ac:dyDescent="0.2">
      <c r="I779" s="2"/>
      <c r="J779" s="2"/>
      <c r="L779" s="2"/>
    </row>
    <row r="780" spans="9:12" ht="12.75" customHeight="1" x14ac:dyDescent="0.2">
      <c r="I780" s="2"/>
      <c r="J780" s="2"/>
      <c r="L780" s="2"/>
    </row>
    <row r="781" spans="9:12" ht="12.75" customHeight="1" x14ac:dyDescent="0.2">
      <c r="I781" s="2"/>
      <c r="J781" s="2"/>
      <c r="L781" s="2"/>
    </row>
    <row r="782" spans="9:12" ht="12.75" customHeight="1" x14ac:dyDescent="0.2">
      <c r="I782" s="2"/>
      <c r="J782" s="2"/>
      <c r="L782" s="2"/>
    </row>
    <row r="783" spans="9:12" ht="12.75" customHeight="1" x14ac:dyDescent="0.2">
      <c r="I783" s="2"/>
      <c r="J783" s="2"/>
      <c r="L783" s="2"/>
    </row>
    <row r="784" spans="9:12" ht="12.75" customHeight="1" x14ac:dyDescent="0.2">
      <c r="I784" s="2"/>
      <c r="J784" s="2"/>
      <c r="L784" s="2"/>
    </row>
    <row r="785" spans="9:12" ht="12.75" customHeight="1" x14ac:dyDescent="0.2">
      <c r="I785" s="2"/>
      <c r="J785" s="2"/>
      <c r="L785" s="2"/>
    </row>
    <row r="786" spans="9:12" ht="12.75" customHeight="1" x14ac:dyDescent="0.2">
      <c r="I786" s="2"/>
      <c r="J786" s="2"/>
      <c r="L786" s="2"/>
    </row>
    <row r="787" spans="9:12" ht="12.75" customHeight="1" x14ac:dyDescent="0.2">
      <c r="I787" s="2"/>
      <c r="J787" s="2"/>
      <c r="L787" s="2"/>
    </row>
    <row r="788" spans="9:12" ht="12.75" customHeight="1" x14ac:dyDescent="0.2">
      <c r="I788" s="2"/>
      <c r="J788" s="2"/>
      <c r="L788" s="2"/>
    </row>
    <row r="789" spans="9:12" ht="12.75" customHeight="1" x14ac:dyDescent="0.2">
      <c r="I789" s="2"/>
      <c r="J789" s="2"/>
      <c r="L789" s="2"/>
    </row>
    <row r="790" spans="9:12" ht="12.75" customHeight="1" x14ac:dyDescent="0.2">
      <c r="I790" s="2"/>
      <c r="J790" s="2"/>
      <c r="L790" s="2"/>
    </row>
    <row r="791" spans="9:12" ht="12.75" customHeight="1" x14ac:dyDescent="0.2">
      <c r="I791" s="2"/>
      <c r="J791" s="2"/>
      <c r="L791" s="2"/>
    </row>
    <row r="792" spans="9:12" ht="12.75" customHeight="1" x14ac:dyDescent="0.2">
      <c r="I792" s="2"/>
      <c r="J792" s="2"/>
      <c r="L792" s="2"/>
    </row>
    <row r="793" spans="9:12" ht="12.75" customHeight="1" x14ac:dyDescent="0.2">
      <c r="I793" s="2"/>
      <c r="J793" s="2"/>
      <c r="L793" s="2"/>
    </row>
    <row r="794" spans="9:12" ht="12.75" customHeight="1" x14ac:dyDescent="0.2">
      <c r="I794" s="2"/>
      <c r="J794" s="2"/>
      <c r="L794" s="2"/>
    </row>
    <row r="795" spans="9:12" ht="12.75" customHeight="1" x14ac:dyDescent="0.2">
      <c r="I795" s="2"/>
      <c r="J795" s="2"/>
      <c r="L795" s="2"/>
    </row>
    <row r="796" spans="9:12" ht="12.75" customHeight="1" x14ac:dyDescent="0.2">
      <c r="I796" s="2"/>
      <c r="J796" s="2"/>
      <c r="L796" s="2"/>
    </row>
    <row r="797" spans="9:12" ht="12.75" customHeight="1" x14ac:dyDescent="0.2">
      <c r="I797" s="2"/>
      <c r="J797" s="2"/>
      <c r="L797" s="2"/>
    </row>
    <row r="798" spans="9:12" ht="12.75" customHeight="1" x14ac:dyDescent="0.2">
      <c r="I798" s="2"/>
      <c r="J798" s="2"/>
      <c r="L798" s="2"/>
    </row>
    <row r="799" spans="9:12" ht="12.75" customHeight="1" x14ac:dyDescent="0.2">
      <c r="I799" s="2"/>
      <c r="J799" s="2"/>
      <c r="L799" s="2"/>
    </row>
    <row r="800" spans="9:12" ht="12.75" customHeight="1" x14ac:dyDescent="0.2">
      <c r="I800" s="2"/>
      <c r="J800" s="2"/>
      <c r="L800" s="2"/>
    </row>
    <row r="801" spans="9:12" ht="12.75" customHeight="1" x14ac:dyDescent="0.2">
      <c r="I801" s="2"/>
      <c r="J801" s="2"/>
      <c r="L801" s="2"/>
    </row>
    <row r="802" spans="9:12" ht="12.75" customHeight="1" x14ac:dyDescent="0.2">
      <c r="I802" s="2"/>
      <c r="J802" s="2"/>
      <c r="L802" s="2"/>
    </row>
    <row r="803" spans="9:12" ht="12.75" customHeight="1" x14ac:dyDescent="0.2">
      <c r="I803" s="2"/>
      <c r="J803" s="2"/>
      <c r="L803" s="2"/>
    </row>
    <row r="804" spans="9:12" ht="12.75" customHeight="1" x14ac:dyDescent="0.2">
      <c r="I804" s="2"/>
      <c r="J804" s="2"/>
      <c r="L804" s="2"/>
    </row>
    <row r="805" spans="9:12" ht="12.75" customHeight="1" x14ac:dyDescent="0.2">
      <c r="I805" s="2"/>
      <c r="J805" s="2"/>
      <c r="L805" s="2"/>
    </row>
    <row r="806" spans="9:12" ht="12.75" customHeight="1" x14ac:dyDescent="0.2">
      <c r="I806" s="2"/>
      <c r="J806" s="2"/>
      <c r="L806" s="2"/>
    </row>
    <row r="807" spans="9:12" ht="12.75" customHeight="1" x14ac:dyDescent="0.2">
      <c r="I807" s="2"/>
      <c r="J807" s="2"/>
      <c r="L807" s="2"/>
    </row>
    <row r="808" spans="9:12" ht="12.75" customHeight="1" x14ac:dyDescent="0.2">
      <c r="I808" s="2"/>
      <c r="J808" s="2"/>
      <c r="L808" s="2"/>
    </row>
    <row r="809" spans="9:12" ht="12.75" customHeight="1" x14ac:dyDescent="0.2">
      <c r="I809" s="2"/>
      <c r="J809" s="2"/>
      <c r="L809" s="2"/>
    </row>
    <row r="810" spans="9:12" ht="12.75" customHeight="1" x14ac:dyDescent="0.2">
      <c r="I810" s="2"/>
      <c r="J810" s="2"/>
      <c r="L810" s="2"/>
    </row>
    <row r="811" spans="9:12" ht="12.75" customHeight="1" x14ac:dyDescent="0.2">
      <c r="I811" s="2"/>
      <c r="J811" s="2"/>
      <c r="L811" s="2"/>
    </row>
    <row r="812" spans="9:12" ht="12.75" customHeight="1" x14ac:dyDescent="0.2">
      <c r="I812" s="2"/>
      <c r="J812" s="2"/>
      <c r="L812" s="2"/>
    </row>
    <row r="813" spans="9:12" ht="12.75" customHeight="1" x14ac:dyDescent="0.2">
      <c r="I813" s="2"/>
      <c r="J813" s="2"/>
      <c r="L813" s="2"/>
    </row>
    <row r="814" spans="9:12" ht="12.75" customHeight="1" x14ac:dyDescent="0.2">
      <c r="I814" s="2"/>
      <c r="J814" s="2"/>
      <c r="L814" s="2"/>
    </row>
    <row r="815" spans="9:12" ht="12.75" customHeight="1" x14ac:dyDescent="0.2">
      <c r="I815" s="2"/>
      <c r="J815" s="2"/>
      <c r="L815" s="2"/>
    </row>
    <row r="816" spans="9:12" ht="12.75" customHeight="1" x14ac:dyDescent="0.2">
      <c r="I816" s="2"/>
      <c r="J816" s="2"/>
      <c r="L816" s="2"/>
    </row>
    <row r="817" spans="9:12" ht="12.75" customHeight="1" x14ac:dyDescent="0.2">
      <c r="I817" s="2"/>
      <c r="J817" s="2"/>
      <c r="L817" s="2"/>
    </row>
    <row r="818" spans="9:12" ht="12.75" customHeight="1" x14ac:dyDescent="0.2">
      <c r="I818" s="2"/>
      <c r="J818" s="2"/>
      <c r="L818" s="2"/>
    </row>
    <row r="819" spans="9:12" ht="12.75" customHeight="1" x14ac:dyDescent="0.2">
      <c r="I819" s="2"/>
      <c r="J819" s="2"/>
      <c r="L819" s="2"/>
    </row>
    <row r="820" spans="9:12" ht="12.75" customHeight="1" x14ac:dyDescent="0.2">
      <c r="I820" s="2"/>
      <c r="J820" s="2"/>
      <c r="L820" s="2"/>
    </row>
    <row r="821" spans="9:12" ht="12.75" customHeight="1" x14ac:dyDescent="0.2">
      <c r="I821" s="2"/>
      <c r="J821" s="2"/>
      <c r="L821" s="2"/>
    </row>
    <row r="822" spans="9:12" ht="12.75" customHeight="1" x14ac:dyDescent="0.2">
      <c r="I822" s="2"/>
      <c r="J822" s="2"/>
      <c r="L822" s="2"/>
    </row>
    <row r="823" spans="9:12" ht="12.75" customHeight="1" x14ac:dyDescent="0.2">
      <c r="I823" s="2"/>
      <c r="J823" s="2"/>
      <c r="L823" s="2"/>
    </row>
    <row r="824" spans="9:12" ht="12.75" customHeight="1" x14ac:dyDescent="0.2">
      <c r="I824" s="2"/>
      <c r="J824" s="2"/>
      <c r="L824" s="2"/>
    </row>
    <row r="825" spans="9:12" ht="12.75" customHeight="1" x14ac:dyDescent="0.2">
      <c r="I825" s="2"/>
      <c r="J825" s="2"/>
      <c r="L825" s="2"/>
    </row>
    <row r="826" spans="9:12" ht="12.75" customHeight="1" x14ac:dyDescent="0.2">
      <c r="I826" s="2"/>
      <c r="J826" s="2"/>
      <c r="L826" s="2"/>
    </row>
    <row r="827" spans="9:12" ht="12.75" customHeight="1" x14ac:dyDescent="0.2">
      <c r="I827" s="2"/>
      <c r="J827" s="2"/>
      <c r="L827" s="2"/>
    </row>
    <row r="828" spans="9:12" ht="12.75" customHeight="1" x14ac:dyDescent="0.2">
      <c r="I828" s="2"/>
      <c r="J828" s="2"/>
      <c r="L828" s="2"/>
    </row>
    <row r="829" spans="9:12" ht="12.75" customHeight="1" x14ac:dyDescent="0.2">
      <c r="I829" s="2"/>
      <c r="J829" s="2"/>
      <c r="L829" s="2"/>
    </row>
    <row r="830" spans="9:12" ht="12.75" customHeight="1" x14ac:dyDescent="0.2">
      <c r="I830" s="2"/>
      <c r="J830" s="2"/>
      <c r="L830" s="2"/>
    </row>
    <row r="831" spans="9:12" ht="12.75" customHeight="1" x14ac:dyDescent="0.2">
      <c r="I831" s="2"/>
      <c r="J831" s="2"/>
      <c r="L831" s="2"/>
    </row>
    <row r="832" spans="9:12" ht="12.75" customHeight="1" x14ac:dyDescent="0.2">
      <c r="I832" s="2"/>
      <c r="J832" s="2"/>
      <c r="L832" s="2"/>
    </row>
    <row r="833" spans="9:12" ht="12.75" customHeight="1" x14ac:dyDescent="0.2">
      <c r="I833" s="2"/>
      <c r="J833" s="2"/>
      <c r="L833" s="2"/>
    </row>
    <row r="834" spans="9:12" ht="12.75" customHeight="1" x14ac:dyDescent="0.2">
      <c r="I834" s="2"/>
      <c r="J834" s="2"/>
      <c r="L834" s="2"/>
    </row>
    <row r="835" spans="9:12" ht="12.75" customHeight="1" x14ac:dyDescent="0.2">
      <c r="I835" s="2"/>
      <c r="J835" s="2"/>
      <c r="L835" s="2"/>
    </row>
    <row r="836" spans="9:12" ht="12.75" customHeight="1" x14ac:dyDescent="0.2">
      <c r="I836" s="2"/>
      <c r="J836" s="2"/>
      <c r="L836" s="2"/>
    </row>
    <row r="837" spans="9:12" ht="12.75" customHeight="1" x14ac:dyDescent="0.2">
      <c r="I837" s="2"/>
      <c r="J837" s="2"/>
      <c r="L837" s="2"/>
    </row>
    <row r="838" spans="9:12" ht="12.75" customHeight="1" x14ac:dyDescent="0.2">
      <c r="I838" s="2"/>
      <c r="J838" s="2"/>
      <c r="L838" s="2"/>
    </row>
    <row r="839" spans="9:12" ht="12.75" customHeight="1" x14ac:dyDescent="0.2">
      <c r="I839" s="2"/>
      <c r="J839" s="2"/>
      <c r="L839" s="2"/>
    </row>
    <row r="840" spans="9:12" ht="12.75" customHeight="1" x14ac:dyDescent="0.2">
      <c r="I840" s="2"/>
      <c r="J840" s="2"/>
      <c r="L840" s="2"/>
    </row>
    <row r="841" spans="9:12" ht="12.75" customHeight="1" x14ac:dyDescent="0.2">
      <c r="I841" s="2"/>
      <c r="J841" s="2"/>
      <c r="L841" s="2"/>
    </row>
    <row r="842" spans="9:12" ht="12.75" customHeight="1" x14ac:dyDescent="0.2">
      <c r="I842" s="2"/>
      <c r="J842" s="2"/>
      <c r="L842" s="2"/>
    </row>
    <row r="843" spans="9:12" ht="12.75" customHeight="1" x14ac:dyDescent="0.2">
      <c r="I843" s="2"/>
      <c r="J843" s="2"/>
      <c r="L843" s="2"/>
    </row>
    <row r="844" spans="9:12" ht="12.75" customHeight="1" x14ac:dyDescent="0.2">
      <c r="I844" s="2"/>
      <c r="J844" s="2"/>
      <c r="L844" s="2"/>
    </row>
    <row r="845" spans="9:12" ht="12.75" customHeight="1" x14ac:dyDescent="0.2">
      <c r="I845" s="2"/>
      <c r="J845" s="2"/>
      <c r="L845" s="2"/>
    </row>
    <row r="846" spans="9:12" ht="12.75" customHeight="1" x14ac:dyDescent="0.2">
      <c r="I846" s="2"/>
      <c r="J846" s="2"/>
      <c r="L846" s="2"/>
    </row>
    <row r="847" spans="9:12" ht="12.75" customHeight="1" x14ac:dyDescent="0.2">
      <c r="I847" s="2"/>
      <c r="J847" s="2"/>
      <c r="L847" s="2"/>
    </row>
    <row r="848" spans="9:12" ht="12.75" customHeight="1" x14ac:dyDescent="0.2">
      <c r="I848" s="2"/>
      <c r="J848" s="2"/>
      <c r="L848" s="2"/>
    </row>
    <row r="849" spans="9:12" ht="12.75" customHeight="1" x14ac:dyDescent="0.2">
      <c r="I849" s="2"/>
      <c r="J849" s="2"/>
      <c r="L849" s="2"/>
    </row>
    <row r="850" spans="9:12" ht="12.75" customHeight="1" x14ac:dyDescent="0.2">
      <c r="I850" s="2"/>
      <c r="J850" s="2"/>
      <c r="L850" s="2"/>
    </row>
    <row r="851" spans="9:12" ht="12.75" customHeight="1" x14ac:dyDescent="0.2">
      <c r="I851" s="2"/>
      <c r="J851" s="2"/>
      <c r="L851" s="2"/>
    </row>
    <row r="852" spans="9:12" ht="12.75" customHeight="1" x14ac:dyDescent="0.2">
      <c r="I852" s="2"/>
      <c r="J852" s="2"/>
      <c r="L852" s="2"/>
    </row>
    <row r="853" spans="9:12" ht="12.75" customHeight="1" x14ac:dyDescent="0.2">
      <c r="I853" s="2"/>
      <c r="J853" s="2"/>
      <c r="L853" s="2"/>
    </row>
    <row r="854" spans="9:12" ht="12.75" customHeight="1" x14ac:dyDescent="0.2">
      <c r="I854" s="2"/>
      <c r="J854" s="2"/>
      <c r="L854" s="2"/>
    </row>
    <row r="855" spans="9:12" ht="12.75" customHeight="1" x14ac:dyDescent="0.2">
      <c r="I855" s="2"/>
      <c r="J855" s="2"/>
      <c r="L855" s="2"/>
    </row>
    <row r="856" spans="9:12" ht="12.75" customHeight="1" x14ac:dyDescent="0.2">
      <c r="I856" s="2"/>
      <c r="J856" s="2"/>
      <c r="L856" s="2"/>
    </row>
    <row r="857" spans="9:12" ht="12.75" customHeight="1" x14ac:dyDescent="0.2">
      <c r="I857" s="2"/>
      <c r="J857" s="2"/>
      <c r="L857" s="2"/>
    </row>
    <row r="858" spans="9:12" ht="12.75" customHeight="1" x14ac:dyDescent="0.2">
      <c r="I858" s="2"/>
      <c r="J858" s="2"/>
      <c r="L858" s="2"/>
    </row>
    <row r="859" spans="9:12" ht="12.75" customHeight="1" x14ac:dyDescent="0.2">
      <c r="I859" s="2"/>
      <c r="J859" s="2"/>
      <c r="L859" s="2"/>
    </row>
    <row r="860" spans="9:12" ht="12.75" customHeight="1" x14ac:dyDescent="0.2">
      <c r="I860" s="2"/>
      <c r="J860" s="2"/>
      <c r="L860" s="2"/>
    </row>
    <row r="861" spans="9:12" ht="12.75" customHeight="1" x14ac:dyDescent="0.2">
      <c r="I861" s="2"/>
      <c r="J861" s="2"/>
      <c r="L861" s="2"/>
    </row>
    <row r="862" spans="9:12" ht="12.75" customHeight="1" x14ac:dyDescent="0.2">
      <c r="I862" s="2"/>
      <c r="J862" s="2"/>
      <c r="L862" s="2"/>
    </row>
    <row r="863" spans="9:12" ht="12.75" customHeight="1" x14ac:dyDescent="0.2">
      <c r="I863" s="2"/>
      <c r="J863" s="2"/>
      <c r="L863" s="2"/>
    </row>
    <row r="864" spans="9:12" ht="12.75" customHeight="1" x14ac:dyDescent="0.2">
      <c r="I864" s="2"/>
      <c r="J864" s="2"/>
      <c r="L864" s="2"/>
    </row>
    <row r="865" spans="9:12" ht="12.75" customHeight="1" x14ac:dyDescent="0.2">
      <c r="I865" s="2"/>
      <c r="J865" s="2"/>
      <c r="L865" s="2"/>
    </row>
    <row r="866" spans="9:12" ht="12.75" customHeight="1" x14ac:dyDescent="0.2">
      <c r="I866" s="2"/>
      <c r="J866" s="2"/>
      <c r="L866" s="2"/>
    </row>
    <row r="867" spans="9:12" ht="12.75" customHeight="1" x14ac:dyDescent="0.2">
      <c r="I867" s="2"/>
      <c r="J867" s="2"/>
      <c r="L867" s="2"/>
    </row>
    <row r="868" spans="9:12" ht="12.75" customHeight="1" x14ac:dyDescent="0.2">
      <c r="I868" s="2"/>
      <c r="J868" s="2"/>
      <c r="L868" s="2"/>
    </row>
    <row r="869" spans="9:12" ht="12.75" customHeight="1" x14ac:dyDescent="0.2">
      <c r="I869" s="2"/>
      <c r="J869" s="2"/>
      <c r="L869" s="2"/>
    </row>
    <row r="870" spans="9:12" ht="12.75" customHeight="1" x14ac:dyDescent="0.2">
      <c r="I870" s="2"/>
      <c r="J870" s="2"/>
      <c r="L870" s="2"/>
    </row>
    <row r="871" spans="9:12" ht="12.75" customHeight="1" x14ac:dyDescent="0.2">
      <c r="I871" s="2"/>
      <c r="J871" s="2"/>
      <c r="L871" s="2"/>
    </row>
    <row r="872" spans="9:12" ht="12.75" customHeight="1" x14ac:dyDescent="0.2">
      <c r="I872" s="2"/>
      <c r="J872" s="2"/>
      <c r="L872" s="2"/>
    </row>
    <row r="873" spans="9:12" ht="12.75" customHeight="1" x14ac:dyDescent="0.2">
      <c r="I873" s="2"/>
      <c r="J873" s="2"/>
      <c r="L873" s="2"/>
    </row>
    <row r="874" spans="9:12" ht="12.75" customHeight="1" x14ac:dyDescent="0.2">
      <c r="I874" s="2"/>
      <c r="J874" s="2"/>
      <c r="L874" s="2"/>
    </row>
    <row r="875" spans="9:12" ht="12.75" customHeight="1" x14ac:dyDescent="0.2">
      <c r="I875" s="2"/>
      <c r="J875" s="2"/>
      <c r="L875" s="2"/>
    </row>
    <row r="876" spans="9:12" ht="12.75" customHeight="1" x14ac:dyDescent="0.2">
      <c r="I876" s="2"/>
      <c r="J876" s="2"/>
      <c r="L876" s="2"/>
    </row>
    <row r="877" spans="9:12" ht="12.75" customHeight="1" x14ac:dyDescent="0.2">
      <c r="I877" s="2"/>
      <c r="J877" s="2"/>
      <c r="L877" s="2"/>
    </row>
    <row r="878" spans="9:12" ht="12.75" customHeight="1" x14ac:dyDescent="0.2">
      <c r="I878" s="2"/>
      <c r="J878" s="2"/>
      <c r="L878" s="2"/>
    </row>
    <row r="879" spans="9:12" ht="12.75" customHeight="1" x14ac:dyDescent="0.2">
      <c r="I879" s="2"/>
      <c r="J879" s="2"/>
      <c r="L879" s="2"/>
    </row>
    <row r="880" spans="9:12" ht="12.75" customHeight="1" x14ac:dyDescent="0.2">
      <c r="I880" s="2"/>
      <c r="J880" s="2"/>
      <c r="L880" s="2"/>
    </row>
    <row r="881" spans="9:12" ht="12.75" customHeight="1" x14ac:dyDescent="0.2">
      <c r="I881" s="2"/>
      <c r="J881" s="2"/>
      <c r="L881" s="2"/>
    </row>
    <row r="882" spans="9:12" ht="12.75" customHeight="1" x14ac:dyDescent="0.2">
      <c r="I882" s="2"/>
      <c r="J882" s="2"/>
      <c r="L882" s="2"/>
    </row>
    <row r="883" spans="9:12" ht="12.75" customHeight="1" x14ac:dyDescent="0.2">
      <c r="I883" s="2"/>
      <c r="J883" s="2"/>
      <c r="L883" s="2"/>
    </row>
    <row r="884" spans="9:12" ht="12.75" customHeight="1" x14ac:dyDescent="0.2">
      <c r="I884" s="2"/>
      <c r="J884" s="2"/>
      <c r="L884" s="2"/>
    </row>
    <row r="885" spans="9:12" ht="12.75" customHeight="1" x14ac:dyDescent="0.2">
      <c r="I885" s="2"/>
      <c r="J885" s="2"/>
      <c r="L885" s="2"/>
    </row>
    <row r="886" spans="9:12" ht="12.75" customHeight="1" x14ac:dyDescent="0.2">
      <c r="I886" s="2"/>
      <c r="J886" s="2"/>
      <c r="L886" s="2"/>
    </row>
    <row r="887" spans="9:12" ht="12.75" customHeight="1" x14ac:dyDescent="0.2">
      <c r="I887" s="2"/>
      <c r="J887" s="2"/>
      <c r="L887" s="2"/>
    </row>
    <row r="888" spans="9:12" ht="12.75" customHeight="1" x14ac:dyDescent="0.2">
      <c r="I888" s="2"/>
      <c r="J888" s="2"/>
      <c r="L888" s="2"/>
    </row>
    <row r="889" spans="9:12" ht="12.75" customHeight="1" x14ac:dyDescent="0.2">
      <c r="I889" s="2"/>
      <c r="J889" s="2"/>
      <c r="L889" s="2"/>
    </row>
    <row r="890" spans="9:12" ht="12.75" customHeight="1" x14ac:dyDescent="0.2">
      <c r="I890" s="2"/>
      <c r="J890" s="2"/>
      <c r="L890" s="2"/>
    </row>
    <row r="891" spans="9:12" ht="12.75" customHeight="1" x14ac:dyDescent="0.2">
      <c r="I891" s="2"/>
      <c r="J891" s="2"/>
      <c r="L891" s="2"/>
    </row>
    <row r="892" spans="9:12" ht="12.75" customHeight="1" x14ac:dyDescent="0.2">
      <c r="I892" s="2"/>
      <c r="J892" s="2"/>
      <c r="L892" s="2"/>
    </row>
    <row r="893" spans="9:12" ht="12.75" customHeight="1" x14ac:dyDescent="0.2">
      <c r="I893" s="2"/>
      <c r="J893" s="2"/>
      <c r="L893" s="2"/>
    </row>
    <row r="894" spans="9:12" ht="12.75" customHeight="1" x14ac:dyDescent="0.2">
      <c r="I894" s="2"/>
      <c r="J894" s="2"/>
      <c r="L894" s="2"/>
    </row>
    <row r="895" spans="9:12" ht="12.75" customHeight="1" x14ac:dyDescent="0.2">
      <c r="I895" s="2"/>
      <c r="J895" s="2"/>
      <c r="L895" s="2"/>
    </row>
    <row r="896" spans="9:12" ht="12.75" customHeight="1" x14ac:dyDescent="0.2">
      <c r="I896" s="2"/>
      <c r="J896" s="2"/>
      <c r="L896" s="2"/>
    </row>
    <row r="897" spans="9:12" ht="12.75" customHeight="1" x14ac:dyDescent="0.2">
      <c r="I897" s="2"/>
      <c r="J897" s="2"/>
      <c r="L897" s="2"/>
    </row>
    <row r="898" spans="9:12" ht="12.75" customHeight="1" x14ac:dyDescent="0.2">
      <c r="I898" s="2"/>
      <c r="J898" s="2"/>
      <c r="L898" s="2"/>
    </row>
    <row r="899" spans="9:12" ht="12.75" customHeight="1" x14ac:dyDescent="0.2">
      <c r="I899" s="2"/>
      <c r="J899" s="2"/>
      <c r="L899" s="2"/>
    </row>
    <row r="900" spans="9:12" ht="12.75" customHeight="1" x14ac:dyDescent="0.2">
      <c r="I900" s="2"/>
      <c r="J900" s="2"/>
      <c r="L900" s="2"/>
    </row>
    <row r="901" spans="9:12" ht="12.75" customHeight="1" x14ac:dyDescent="0.2">
      <c r="I901" s="2"/>
      <c r="J901" s="2"/>
      <c r="L901" s="2"/>
    </row>
    <row r="902" spans="9:12" ht="12.75" customHeight="1" x14ac:dyDescent="0.2">
      <c r="I902" s="2"/>
      <c r="J902" s="2"/>
      <c r="L902" s="2"/>
    </row>
    <row r="903" spans="9:12" ht="12.75" customHeight="1" x14ac:dyDescent="0.2">
      <c r="I903" s="2"/>
      <c r="J903" s="2"/>
      <c r="L903" s="2"/>
    </row>
    <row r="904" spans="9:12" ht="12.75" customHeight="1" x14ac:dyDescent="0.2">
      <c r="I904" s="2"/>
      <c r="J904" s="2"/>
      <c r="L904" s="2"/>
    </row>
    <row r="905" spans="9:12" ht="12.75" customHeight="1" x14ac:dyDescent="0.2">
      <c r="I905" s="2"/>
      <c r="J905" s="2"/>
      <c r="L905" s="2"/>
    </row>
    <row r="906" spans="9:12" ht="12.75" customHeight="1" x14ac:dyDescent="0.2">
      <c r="I906" s="2"/>
      <c r="J906" s="2"/>
      <c r="L906" s="2"/>
    </row>
    <row r="907" spans="9:12" ht="12.75" customHeight="1" x14ac:dyDescent="0.2">
      <c r="I907" s="2"/>
      <c r="J907" s="2"/>
      <c r="L907" s="2"/>
    </row>
    <row r="908" spans="9:12" ht="12.75" customHeight="1" x14ac:dyDescent="0.2">
      <c r="I908" s="2"/>
      <c r="J908" s="2"/>
      <c r="L908" s="2"/>
    </row>
    <row r="909" spans="9:12" ht="12.75" customHeight="1" x14ac:dyDescent="0.2">
      <c r="I909" s="2"/>
      <c r="J909" s="2"/>
      <c r="L909" s="2"/>
    </row>
    <row r="910" spans="9:12" ht="12.75" customHeight="1" x14ac:dyDescent="0.2">
      <c r="I910" s="2"/>
      <c r="J910" s="2"/>
      <c r="L910" s="2"/>
    </row>
    <row r="911" spans="9:12" ht="12.75" customHeight="1" x14ac:dyDescent="0.2">
      <c r="I911" s="2"/>
      <c r="J911" s="2"/>
      <c r="L911" s="2"/>
    </row>
    <row r="912" spans="9:12" ht="12.75" customHeight="1" x14ac:dyDescent="0.2">
      <c r="I912" s="2"/>
      <c r="J912" s="2"/>
      <c r="L912" s="2"/>
    </row>
    <row r="913" spans="9:12" ht="12.75" customHeight="1" x14ac:dyDescent="0.2">
      <c r="I913" s="2"/>
      <c r="J913" s="2"/>
      <c r="L913" s="2"/>
    </row>
    <row r="914" spans="9:12" ht="12.75" customHeight="1" x14ac:dyDescent="0.2">
      <c r="I914" s="2"/>
      <c r="J914" s="2"/>
      <c r="L914" s="2"/>
    </row>
    <row r="915" spans="9:12" ht="12.75" customHeight="1" x14ac:dyDescent="0.2">
      <c r="I915" s="2"/>
      <c r="J915" s="2"/>
      <c r="L915" s="2"/>
    </row>
    <row r="916" spans="9:12" ht="12.75" customHeight="1" x14ac:dyDescent="0.2">
      <c r="I916" s="2"/>
      <c r="J916" s="2"/>
      <c r="L916" s="2"/>
    </row>
    <row r="917" spans="9:12" ht="12.75" customHeight="1" x14ac:dyDescent="0.2">
      <c r="I917" s="2"/>
      <c r="J917" s="2"/>
      <c r="L917" s="2"/>
    </row>
    <row r="918" spans="9:12" ht="12.75" customHeight="1" x14ac:dyDescent="0.2">
      <c r="I918" s="2"/>
      <c r="J918" s="2"/>
      <c r="L918" s="2"/>
    </row>
    <row r="919" spans="9:12" ht="12.75" customHeight="1" x14ac:dyDescent="0.2">
      <c r="I919" s="2"/>
      <c r="J919" s="2"/>
      <c r="L919" s="2"/>
    </row>
    <row r="920" spans="9:12" ht="12.75" customHeight="1" x14ac:dyDescent="0.2">
      <c r="I920" s="2"/>
      <c r="J920" s="2"/>
      <c r="L920" s="2"/>
    </row>
    <row r="921" spans="9:12" ht="12.75" customHeight="1" x14ac:dyDescent="0.2">
      <c r="I921" s="2"/>
      <c r="J921" s="2"/>
      <c r="L921" s="2"/>
    </row>
    <row r="922" spans="9:12" ht="12.75" customHeight="1" x14ac:dyDescent="0.2">
      <c r="I922" s="2"/>
      <c r="J922" s="2"/>
      <c r="L922" s="2"/>
    </row>
    <row r="923" spans="9:12" ht="12.75" customHeight="1" x14ac:dyDescent="0.2">
      <c r="I923" s="2"/>
      <c r="J923" s="2"/>
      <c r="L923" s="2"/>
    </row>
    <row r="924" spans="9:12" ht="12.75" customHeight="1" x14ac:dyDescent="0.2">
      <c r="I924" s="2"/>
      <c r="J924" s="2"/>
      <c r="L924" s="2"/>
    </row>
    <row r="925" spans="9:12" ht="12.75" customHeight="1" x14ac:dyDescent="0.2">
      <c r="I925" s="2"/>
      <c r="J925" s="2"/>
      <c r="L925" s="2"/>
    </row>
    <row r="926" spans="9:12" ht="12.75" customHeight="1" x14ac:dyDescent="0.2">
      <c r="I926" s="2"/>
      <c r="J926" s="2"/>
      <c r="L926" s="2"/>
    </row>
    <row r="927" spans="9:12" ht="12.75" customHeight="1" x14ac:dyDescent="0.2">
      <c r="I927" s="2"/>
      <c r="J927" s="2"/>
      <c r="L927" s="2"/>
    </row>
    <row r="928" spans="9:12" ht="12.75" customHeight="1" x14ac:dyDescent="0.2">
      <c r="I928" s="2"/>
      <c r="J928" s="2"/>
      <c r="L928" s="2"/>
    </row>
    <row r="929" spans="9:12" ht="12.75" customHeight="1" x14ac:dyDescent="0.2">
      <c r="I929" s="2"/>
      <c r="J929" s="2"/>
      <c r="L929" s="2"/>
    </row>
    <row r="930" spans="9:12" ht="12.75" customHeight="1" x14ac:dyDescent="0.2">
      <c r="I930" s="2"/>
      <c r="J930" s="2"/>
      <c r="L930" s="2"/>
    </row>
    <row r="931" spans="9:12" ht="12.75" customHeight="1" x14ac:dyDescent="0.2">
      <c r="I931" s="2"/>
      <c r="J931" s="2"/>
      <c r="L931" s="2"/>
    </row>
    <row r="932" spans="9:12" ht="12.75" customHeight="1" x14ac:dyDescent="0.2">
      <c r="I932" s="2"/>
      <c r="J932" s="2"/>
      <c r="L932" s="2"/>
    </row>
    <row r="933" spans="9:12" ht="12.75" customHeight="1" x14ac:dyDescent="0.2">
      <c r="I933" s="2"/>
      <c r="J933" s="2"/>
      <c r="L933" s="2"/>
    </row>
    <row r="934" spans="9:12" ht="12.75" customHeight="1" x14ac:dyDescent="0.2">
      <c r="I934" s="2"/>
      <c r="J934" s="2"/>
      <c r="L934" s="2"/>
    </row>
    <row r="935" spans="9:12" ht="12.75" customHeight="1" x14ac:dyDescent="0.2">
      <c r="I935" s="2"/>
      <c r="J935" s="2"/>
      <c r="L935" s="2"/>
    </row>
    <row r="936" spans="9:12" ht="12.75" customHeight="1" x14ac:dyDescent="0.2">
      <c r="I936" s="2"/>
      <c r="J936" s="2"/>
      <c r="L936" s="2"/>
    </row>
    <row r="937" spans="9:12" ht="12.75" customHeight="1" x14ac:dyDescent="0.2">
      <c r="I937" s="2"/>
      <c r="J937" s="2"/>
      <c r="L937" s="2"/>
    </row>
    <row r="938" spans="9:12" ht="12.75" customHeight="1" x14ac:dyDescent="0.2">
      <c r="I938" s="2"/>
      <c r="J938" s="2"/>
      <c r="L938" s="2"/>
    </row>
    <row r="939" spans="9:12" ht="12.75" customHeight="1" x14ac:dyDescent="0.2">
      <c r="I939" s="2"/>
      <c r="J939" s="2"/>
      <c r="L939" s="2"/>
    </row>
    <row r="940" spans="9:12" ht="12.75" customHeight="1" x14ac:dyDescent="0.2">
      <c r="I940" s="2"/>
      <c r="J940" s="2"/>
      <c r="L940" s="2"/>
    </row>
    <row r="941" spans="9:12" ht="12.75" customHeight="1" x14ac:dyDescent="0.2">
      <c r="I941" s="2"/>
      <c r="J941" s="2"/>
      <c r="L941" s="2"/>
    </row>
    <row r="942" spans="9:12" ht="12.75" customHeight="1" x14ac:dyDescent="0.2">
      <c r="I942" s="2"/>
      <c r="J942" s="2"/>
      <c r="L942" s="2"/>
    </row>
    <row r="943" spans="9:12" ht="12.75" customHeight="1" x14ac:dyDescent="0.2">
      <c r="I943" s="2"/>
      <c r="J943" s="2"/>
      <c r="L943" s="2"/>
    </row>
    <row r="944" spans="9:12" ht="12.75" customHeight="1" x14ac:dyDescent="0.2">
      <c r="I944" s="2"/>
      <c r="J944" s="2"/>
      <c r="L944" s="2"/>
    </row>
    <row r="945" spans="9:12" ht="12.75" customHeight="1" x14ac:dyDescent="0.2">
      <c r="I945" s="2"/>
      <c r="J945" s="2"/>
      <c r="L945" s="2"/>
    </row>
    <row r="946" spans="9:12" ht="12.75" customHeight="1" x14ac:dyDescent="0.2">
      <c r="I946" s="2"/>
      <c r="J946" s="2"/>
      <c r="L946" s="2"/>
    </row>
    <row r="947" spans="9:12" ht="12.75" customHeight="1" x14ac:dyDescent="0.2">
      <c r="I947" s="2"/>
      <c r="J947" s="2"/>
      <c r="L947" s="2"/>
    </row>
    <row r="948" spans="9:12" ht="12.75" customHeight="1" x14ac:dyDescent="0.2">
      <c r="I948" s="2"/>
      <c r="J948" s="2"/>
      <c r="L948" s="2"/>
    </row>
    <row r="949" spans="9:12" ht="12.75" customHeight="1" x14ac:dyDescent="0.2">
      <c r="I949" s="2"/>
      <c r="J949" s="2"/>
      <c r="L949" s="2"/>
    </row>
    <row r="950" spans="9:12" ht="12.75" customHeight="1" x14ac:dyDescent="0.2">
      <c r="I950" s="2"/>
      <c r="J950" s="2"/>
      <c r="L950" s="2"/>
    </row>
    <row r="951" spans="9:12" ht="12.75" customHeight="1" x14ac:dyDescent="0.2">
      <c r="I951" s="2"/>
      <c r="J951" s="2"/>
      <c r="L951" s="2"/>
    </row>
    <row r="952" spans="9:12" ht="12.75" customHeight="1" x14ac:dyDescent="0.2">
      <c r="I952" s="2"/>
      <c r="J952" s="2"/>
      <c r="L952" s="2"/>
    </row>
    <row r="953" spans="9:12" ht="12.75" customHeight="1" x14ac:dyDescent="0.2">
      <c r="I953" s="2"/>
      <c r="J953" s="2"/>
      <c r="L953" s="2"/>
    </row>
    <row r="954" spans="9:12" ht="12.75" customHeight="1" x14ac:dyDescent="0.2">
      <c r="I954" s="2"/>
      <c r="J954" s="2"/>
      <c r="L954" s="2"/>
    </row>
    <row r="955" spans="9:12" ht="12.75" customHeight="1" x14ac:dyDescent="0.2">
      <c r="I955" s="2"/>
      <c r="J955" s="2"/>
      <c r="L955" s="2"/>
    </row>
    <row r="956" spans="9:12" ht="12.75" customHeight="1" x14ac:dyDescent="0.2">
      <c r="I956" s="2"/>
      <c r="J956" s="2"/>
      <c r="L956" s="2"/>
    </row>
    <row r="957" spans="9:12" ht="12.75" customHeight="1" x14ac:dyDescent="0.2">
      <c r="I957" s="2"/>
      <c r="J957" s="2"/>
      <c r="L957" s="2"/>
    </row>
    <row r="958" spans="9:12" ht="12.75" customHeight="1" x14ac:dyDescent="0.2">
      <c r="I958" s="2"/>
      <c r="J958" s="2"/>
      <c r="L958" s="2"/>
    </row>
    <row r="959" spans="9:12" ht="12.75" customHeight="1" x14ac:dyDescent="0.2">
      <c r="I959" s="2"/>
      <c r="J959" s="2"/>
      <c r="L959" s="2"/>
    </row>
    <row r="960" spans="9:12" ht="12.75" customHeight="1" x14ac:dyDescent="0.2">
      <c r="I960" s="2"/>
      <c r="J960" s="2"/>
      <c r="L960" s="2"/>
    </row>
    <row r="961" spans="9:12" ht="12.75" customHeight="1" x14ac:dyDescent="0.2">
      <c r="I961" s="2"/>
      <c r="J961" s="2"/>
      <c r="L961" s="2"/>
    </row>
    <row r="962" spans="9:12" ht="12.75" customHeight="1" x14ac:dyDescent="0.2">
      <c r="I962" s="2"/>
      <c r="J962" s="2"/>
      <c r="L962" s="2"/>
    </row>
    <row r="963" spans="9:12" ht="12.75" customHeight="1" x14ac:dyDescent="0.2">
      <c r="I963" s="2"/>
      <c r="J963" s="2"/>
      <c r="L963" s="2"/>
    </row>
    <row r="964" spans="9:12" ht="12.75" customHeight="1" x14ac:dyDescent="0.2">
      <c r="I964" s="2"/>
      <c r="J964" s="2"/>
      <c r="L964" s="2"/>
    </row>
    <row r="965" spans="9:12" ht="12.75" customHeight="1" x14ac:dyDescent="0.2">
      <c r="I965" s="2"/>
      <c r="J965" s="2"/>
      <c r="L965" s="2"/>
    </row>
    <row r="966" spans="9:12" ht="12.75" customHeight="1" x14ac:dyDescent="0.2">
      <c r="I966" s="2"/>
      <c r="J966" s="2"/>
      <c r="L966" s="2"/>
    </row>
    <row r="967" spans="9:12" ht="12.75" customHeight="1" x14ac:dyDescent="0.2">
      <c r="I967" s="2"/>
      <c r="J967" s="2"/>
      <c r="L967" s="2"/>
    </row>
    <row r="968" spans="9:12" ht="12.75" customHeight="1" x14ac:dyDescent="0.2">
      <c r="I968" s="2"/>
      <c r="J968" s="2"/>
      <c r="L968" s="2"/>
    </row>
    <row r="969" spans="9:12" ht="12.75" customHeight="1" x14ac:dyDescent="0.2">
      <c r="I969" s="2"/>
      <c r="J969" s="2"/>
      <c r="L969" s="2"/>
    </row>
    <row r="970" spans="9:12" ht="12.75" customHeight="1" x14ac:dyDescent="0.2">
      <c r="I970" s="2"/>
      <c r="J970" s="2"/>
      <c r="L970" s="2"/>
    </row>
    <row r="971" spans="9:12" ht="12.75" customHeight="1" x14ac:dyDescent="0.2">
      <c r="I971" s="2"/>
      <c r="J971" s="2"/>
      <c r="L971" s="2"/>
    </row>
    <row r="972" spans="9:12" ht="12.75" customHeight="1" x14ac:dyDescent="0.2">
      <c r="I972" s="2"/>
      <c r="J972" s="2"/>
      <c r="L972" s="2"/>
    </row>
    <row r="973" spans="9:12" ht="12.75" customHeight="1" x14ac:dyDescent="0.2">
      <c r="I973" s="2"/>
      <c r="J973" s="2"/>
      <c r="L973" s="2"/>
    </row>
    <row r="974" spans="9:12" ht="12.75" customHeight="1" x14ac:dyDescent="0.2">
      <c r="I974" s="2"/>
      <c r="J974" s="2"/>
      <c r="L974" s="2"/>
    </row>
    <row r="975" spans="9:12" ht="12.75" customHeight="1" x14ac:dyDescent="0.2">
      <c r="I975" s="2"/>
      <c r="J975" s="2"/>
      <c r="L975" s="2"/>
    </row>
    <row r="976" spans="9:12" ht="12.75" customHeight="1" x14ac:dyDescent="0.2">
      <c r="I976" s="2"/>
      <c r="J976" s="2"/>
      <c r="L976" s="2"/>
    </row>
    <row r="977" spans="9:12" ht="12.75" customHeight="1" x14ac:dyDescent="0.2">
      <c r="I977" s="2"/>
      <c r="J977" s="2"/>
      <c r="L977" s="2"/>
    </row>
    <row r="978" spans="9:12" ht="12.75" customHeight="1" x14ac:dyDescent="0.2">
      <c r="I978" s="2"/>
      <c r="J978" s="2"/>
      <c r="L978" s="2"/>
    </row>
    <row r="979" spans="9:12" ht="12.75" customHeight="1" x14ac:dyDescent="0.2">
      <c r="I979" s="2"/>
      <c r="J979" s="2"/>
      <c r="L979" s="2"/>
    </row>
    <row r="980" spans="9:12" ht="12.75" customHeight="1" x14ac:dyDescent="0.2">
      <c r="I980" s="2"/>
      <c r="J980" s="2"/>
      <c r="L980" s="2"/>
    </row>
    <row r="981" spans="9:12" ht="12.75" customHeight="1" x14ac:dyDescent="0.2">
      <c r="I981" s="2"/>
      <c r="J981" s="2"/>
      <c r="L981" s="2"/>
    </row>
    <row r="982" spans="9:12" ht="12.75" customHeight="1" x14ac:dyDescent="0.2">
      <c r="I982" s="2"/>
      <c r="J982" s="2"/>
      <c r="L982" s="2"/>
    </row>
    <row r="983" spans="9:12" ht="12.75" customHeight="1" x14ac:dyDescent="0.2">
      <c r="I983" s="2"/>
      <c r="J983" s="2"/>
      <c r="L983" s="2"/>
    </row>
    <row r="984" spans="9:12" ht="12.75" customHeight="1" x14ac:dyDescent="0.2">
      <c r="I984" s="2"/>
      <c r="J984" s="2"/>
      <c r="L984" s="2"/>
    </row>
    <row r="985" spans="9:12" ht="12.75" customHeight="1" x14ac:dyDescent="0.2">
      <c r="I985" s="2"/>
      <c r="J985" s="2"/>
      <c r="L985" s="2"/>
    </row>
    <row r="986" spans="9:12" ht="12.75" customHeight="1" x14ac:dyDescent="0.2">
      <c r="I986" s="2"/>
      <c r="J986" s="2"/>
      <c r="L986" s="2"/>
    </row>
    <row r="987" spans="9:12" ht="12.75" customHeight="1" x14ac:dyDescent="0.2">
      <c r="I987" s="2"/>
      <c r="J987" s="2"/>
      <c r="L987" s="2"/>
    </row>
    <row r="988" spans="9:12" ht="12.75" customHeight="1" x14ac:dyDescent="0.2">
      <c r="I988" s="2"/>
      <c r="J988" s="2"/>
      <c r="L988" s="2"/>
    </row>
    <row r="989" spans="9:12" ht="12.75" customHeight="1" x14ac:dyDescent="0.2">
      <c r="I989" s="2"/>
      <c r="J989" s="2"/>
      <c r="L989" s="2"/>
    </row>
    <row r="990" spans="9:12" ht="12.75" customHeight="1" x14ac:dyDescent="0.2">
      <c r="I990" s="2"/>
      <c r="J990" s="2"/>
      <c r="L990" s="2"/>
    </row>
    <row r="991" spans="9:12" ht="12.75" customHeight="1" x14ac:dyDescent="0.2">
      <c r="I991" s="2"/>
      <c r="J991" s="2"/>
      <c r="L991" s="2"/>
    </row>
    <row r="992" spans="9:12" ht="12.75" customHeight="1" x14ac:dyDescent="0.2">
      <c r="I992" s="2"/>
      <c r="J992" s="2"/>
      <c r="L992" s="2"/>
    </row>
    <row r="993" spans="9:12" ht="12.75" customHeight="1" x14ac:dyDescent="0.2">
      <c r="I993" s="2"/>
      <c r="J993" s="2"/>
      <c r="L993" s="2"/>
    </row>
    <row r="994" spans="9:12" ht="12.75" customHeight="1" x14ac:dyDescent="0.2">
      <c r="I994" s="2"/>
      <c r="J994" s="2"/>
      <c r="L994" s="2"/>
    </row>
    <row r="995" spans="9:12" ht="12.75" customHeight="1" x14ac:dyDescent="0.2">
      <c r="I995" s="2"/>
      <c r="J995" s="2"/>
      <c r="L995" s="2"/>
    </row>
    <row r="996" spans="9:12" ht="12.75" customHeight="1" x14ac:dyDescent="0.2">
      <c r="I996" s="2"/>
      <c r="J996" s="2"/>
      <c r="L996" s="2"/>
    </row>
    <row r="997" spans="9:12" ht="12.75" customHeight="1" x14ac:dyDescent="0.2">
      <c r="I997" s="2"/>
      <c r="J997" s="2"/>
      <c r="L997" s="2"/>
    </row>
    <row r="998" spans="9:12" ht="12.75" customHeight="1" x14ac:dyDescent="0.2">
      <c r="I998" s="2"/>
      <c r="J998" s="2"/>
      <c r="L998" s="2"/>
    </row>
    <row r="999" spans="9:12" ht="12.75" customHeight="1" x14ac:dyDescent="0.2">
      <c r="I999" s="2"/>
      <c r="J999" s="2"/>
      <c r="L999" s="2"/>
    </row>
    <row r="1000" spans="9:12" ht="12.75" customHeight="1" x14ac:dyDescent="0.2">
      <c r="I1000" s="2"/>
      <c r="J1000" s="2"/>
      <c r="L1000" s="2"/>
    </row>
    <row r="1001" spans="9:12" ht="12.75" customHeight="1" x14ac:dyDescent="0.2">
      <c r="I1001" s="2"/>
      <c r="J1001" s="2"/>
      <c r="L1001" s="2"/>
    </row>
    <row r="1002" spans="9:12" ht="12.75" customHeight="1" x14ac:dyDescent="0.2">
      <c r="I1002" s="2"/>
      <c r="J1002" s="2"/>
      <c r="L1002" s="2"/>
    </row>
    <row r="1003" spans="9:12" ht="12.75" customHeight="1" x14ac:dyDescent="0.2">
      <c r="I1003" s="2"/>
      <c r="J1003" s="2"/>
      <c r="L1003" s="2"/>
    </row>
    <row r="1004" spans="9:12" ht="12.75" customHeight="1" x14ac:dyDescent="0.2">
      <c r="I1004" s="2"/>
      <c r="J1004" s="2"/>
      <c r="L1004" s="2"/>
    </row>
    <row r="1005" spans="9:12" ht="12.75" customHeight="1" x14ac:dyDescent="0.2">
      <c r="I1005" s="2"/>
      <c r="J1005" s="2"/>
      <c r="L1005" s="2"/>
    </row>
    <row r="1006" spans="9:12" ht="12.75" customHeight="1" x14ac:dyDescent="0.2">
      <c r="I1006" s="2"/>
      <c r="J1006" s="2"/>
      <c r="L1006" s="2"/>
    </row>
    <row r="1007" spans="9:12" ht="12.75" customHeight="1" x14ac:dyDescent="0.2">
      <c r="I1007" s="2"/>
      <c r="J1007" s="2"/>
      <c r="L1007" s="2"/>
    </row>
    <row r="1008" spans="9:12" ht="12.75" customHeight="1" x14ac:dyDescent="0.2">
      <c r="I1008" s="2"/>
      <c r="J1008" s="2"/>
      <c r="L1008" s="2"/>
    </row>
    <row r="1009" spans="9:12" ht="12.75" customHeight="1" x14ac:dyDescent="0.2">
      <c r="I1009" s="2"/>
      <c r="J1009" s="2"/>
      <c r="L1009" s="2"/>
    </row>
  </sheetData>
  <mergeCells count="342">
    <mergeCell ref="B606:G606"/>
    <mergeCell ref="B622:G622"/>
    <mergeCell ref="B638:G638"/>
    <mergeCell ref="B654:G654"/>
    <mergeCell ref="B299:G299"/>
    <mergeCell ref="B315:G315"/>
    <mergeCell ref="B331:G331"/>
    <mergeCell ref="B347:G347"/>
    <mergeCell ref="B363:G363"/>
    <mergeCell ref="B379:G379"/>
    <mergeCell ref="B395:G395"/>
    <mergeCell ref="B411:G411"/>
    <mergeCell ref="B427:G427"/>
    <mergeCell ref="B523:G523"/>
    <mergeCell ref="B491:G491"/>
    <mergeCell ref="B475:G475"/>
    <mergeCell ref="B459:G459"/>
    <mergeCell ref="B430:G430"/>
    <mergeCell ref="B590:G590"/>
    <mergeCell ref="B539:G539"/>
    <mergeCell ref="B507:G507"/>
    <mergeCell ref="N626:N627"/>
    <mergeCell ref="O626:O627"/>
    <mergeCell ref="B625:G625"/>
    <mergeCell ref="A626:A627"/>
    <mergeCell ref="B626:G626"/>
    <mergeCell ref="H626:H627"/>
    <mergeCell ref="I626:I627"/>
    <mergeCell ref="J626:J627"/>
    <mergeCell ref="K626:K627"/>
    <mergeCell ref="L626:L627"/>
    <mergeCell ref="M626:M627"/>
    <mergeCell ref="K527:K528"/>
    <mergeCell ref="L527:L528"/>
    <mergeCell ref="M527:M528"/>
    <mergeCell ref="N527:N528"/>
    <mergeCell ref="O527:O528"/>
    <mergeCell ref="B526:G526"/>
    <mergeCell ref="A527:A528"/>
    <mergeCell ref="B527:G527"/>
    <mergeCell ref="H527:H528"/>
    <mergeCell ref="I527:I528"/>
    <mergeCell ref="J527:J528"/>
    <mergeCell ref="K495:K496"/>
    <mergeCell ref="L495:L496"/>
    <mergeCell ref="M495:M496"/>
    <mergeCell ref="N495:N496"/>
    <mergeCell ref="O495:O496"/>
    <mergeCell ref="B494:G494"/>
    <mergeCell ref="A495:A496"/>
    <mergeCell ref="B495:G495"/>
    <mergeCell ref="H495:H496"/>
    <mergeCell ref="I495:I496"/>
    <mergeCell ref="J495:J496"/>
    <mergeCell ref="K479:K480"/>
    <mergeCell ref="L479:L480"/>
    <mergeCell ref="M479:M480"/>
    <mergeCell ref="N479:N480"/>
    <mergeCell ref="O479:O480"/>
    <mergeCell ref="B478:G478"/>
    <mergeCell ref="A479:A480"/>
    <mergeCell ref="B479:G479"/>
    <mergeCell ref="H479:H480"/>
    <mergeCell ref="I479:I480"/>
    <mergeCell ref="J479:J480"/>
    <mergeCell ref="K463:K464"/>
    <mergeCell ref="L463:L464"/>
    <mergeCell ref="M463:M464"/>
    <mergeCell ref="N463:N464"/>
    <mergeCell ref="O463:O464"/>
    <mergeCell ref="B462:G462"/>
    <mergeCell ref="A463:A464"/>
    <mergeCell ref="B463:G463"/>
    <mergeCell ref="H463:H464"/>
    <mergeCell ref="I463:I464"/>
    <mergeCell ref="J463:J464"/>
    <mergeCell ref="J431:J432"/>
    <mergeCell ref="K447:K448"/>
    <mergeCell ref="L447:L448"/>
    <mergeCell ref="M447:M448"/>
    <mergeCell ref="N447:N448"/>
    <mergeCell ref="O447:O448"/>
    <mergeCell ref="B446:G446"/>
    <mergeCell ref="A447:A448"/>
    <mergeCell ref="B447:G447"/>
    <mergeCell ref="H447:H448"/>
    <mergeCell ref="I447:I448"/>
    <mergeCell ref="J447:J448"/>
    <mergeCell ref="B443:G443"/>
    <mergeCell ref="K431:K432"/>
    <mergeCell ref="L431:L432"/>
    <mergeCell ref="M431:M432"/>
    <mergeCell ref="N431:N432"/>
    <mergeCell ref="O431:O432"/>
    <mergeCell ref="A431:A432"/>
    <mergeCell ref="B431:G431"/>
    <mergeCell ref="H431:H432"/>
    <mergeCell ref="I431:I432"/>
    <mergeCell ref="K415:K416"/>
    <mergeCell ref="L415:L416"/>
    <mergeCell ref="M415:M416"/>
    <mergeCell ref="N415:N416"/>
    <mergeCell ref="O415:O416"/>
    <mergeCell ref="B414:G414"/>
    <mergeCell ref="A415:A416"/>
    <mergeCell ref="B415:G415"/>
    <mergeCell ref="H415:H416"/>
    <mergeCell ref="I415:I416"/>
    <mergeCell ref="J415:J416"/>
    <mergeCell ref="K594:K595"/>
    <mergeCell ref="L594:L595"/>
    <mergeCell ref="M594:M595"/>
    <mergeCell ref="N594:N595"/>
    <mergeCell ref="O594:O595"/>
    <mergeCell ref="B593:G593"/>
    <mergeCell ref="A594:A595"/>
    <mergeCell ref="B594:G594"/>
    <mergeCell ref="H594:H595"/>
    <mergeCell ref="I594:I595"/>
    <mergeCell ref="J594:J595"/>
    <mergeCell ref="B270:G270"/>
    <mergeCell ref="A271:A272"/>
    <mergeCell ref="B271:G271"/>
    <mergeCell ref="H271:H272"/>
    <mergeCell ref="I271:I272"/>
    <mergeCell ref="J271:J272"/>
    <mergeCell ref="K287:K288"/>
    <mergeCell ref="L287:L288"/>
    <mergeCell ref="B286:G286"/>
    <mergeCell ref="A287:A288"/>
    <mergeCell ref="B287:G287"/>
    <mergeCell ref="H287:H288"/>
    <mergeCell ref="I287:I288"/>
    <mergeCell ref="J287:J288"/>
    <mergeCell ref="B267:G267"/>
    <mergeCell ref="B283:G283"/>
    <mergeCell ref="A578:A579"/>
    <mergeCell ref="B578:G578"/>
    <mergeCell ref="H578:H579"/>
    <mergeCell ref="I578:I579"/>
    <mergeCell ref="K271:K272"/>
    <mergeCell ref="L271:L272"/>
    <mergeCell ref="M271:M272"/>
    <mergeCell ref="B302:G302"/>
    <mergeCell ref="A303:A304"/>
    <mergeCell ref="B303:G303"/>
    <mergeCell ref="H303:H304"/>
    <mergeCell ref="I303:I304"/>
    <mergeCell ref="J303:J304"/>
    <mergeCell ref="J578:J579"/>
    <mergeCell ref="K578:K579"/>
    <mergeCell ref="L578:L579"/>
    <mergeCell ref="M578:M579"/>
    <mergeCell ref="B558:G558"/>
    <mergeCell ref="A559:A560"/>
    <mergeCell ref="B555:G555"/>
    <mergeCell ref="K543:K544"/>
    <mergeCell ref="L543:L544"/>
    <mergeCell ref="N271:N272"/>
    <mergeCell ref="O271:O272"/>
    <mergeCell ref="M287:M288"/>
    <mergeCell ref="N287:N288"/>
    <mergeCell ref="O287:O288"/>
    <mergeCell ref="K303:K304"/>
    <mergeCell ref="L303:L304"/>
    <mergeCell ref="M303:M304"/>
    <mergeCell ref="N303:N304"/>
    <mergeCell ref="O303:O304"/>
    <mergeCell ref="N578:N579"/>
    <mergeCell ref="O578:O579"/>
    <mergeCell ref="B574:G574"/>
    <mergeCell ref="B577:G577"/>
    <mergeCell ref="B571:G571"/>
    <mergeCell ref="K559:K560"/>
    <mergeCell ref="L559:L560"/>
    <mergeCell ref="M559:M560"/>
    <mergeCell ref="N559:N560"/>
    <mergeCell ref="O559:O560"/>
    <mergeCell ref="B559:G559"/>
    <mergeCell ref="H559:H560"/>
    <mergeCell ref="I559:I560"/>
    <mergeCell ref="J559:J560"/>
    <mergeCell ref="M543:M544"/>
    <mergeCell ref="N543:N544"/>
    <mergeCell ref="O543:O544"/>
    <mergeCell ref="B542:G542"/>
    <mergeCell ref="A543:A544"/>
    <mergeCell ref="B543:G543"/>
    <mergeCell ref="H543:H544"/>
    <mergeCell ref="I543:I544"/>
    <mergeCell ref="J543:J544"/>
    <mergeCell ref="K511:K512"/>
    <mergeCell ref="L511:L512"/>
    <mergeCell ref="M511:M512"/>
    <mergeCell ref="N511:N512"/>
    <mergeCell ref="O511:O512"/>
    <mergeCell ref="B510:G510"/>
    <mergeCell ref="A511:A512"/>
    <mergeCell ref="B511:G511"/>
    <mergeCell ref="H511:H512"/>
    <mergeCell ref="I511:I512"/>
    <mergeCell ref="J511:J512"/>
    <mergeCell ref="K399:K400"/>
    <mergeCell ref="L399:L400"/>
    <mergeCell ref="M399:M400"/>
    <mergeCell ref="N399:N400"/>
    <mergeCell ref="O399:O400"/>
    <mergeCell ref="B398:G398"/>
    <mergeCell ref="A399:A400"/>
    <mergeCell ref="B399:G399"/>
    <mergeCell ref="H399:H400"/>
    <mergeCell ref="I399:I400"/>
    <mergeCell ref="J399:J400"/>
    <mergeCell ref="K383:K384"/>
    <mergeCell ref="L383:L384"/>
    <mergeCell ref="M383:M384"/>
    <mergeCell ref="N383:N384"/>
    <mergeCell ref="O383:O384"/>
    <mergeCell ref="B382:G382"/>
    <mergeCell ref="A383:A384"/>
    <mergeCell ref="B383:G383"/>
    <mergeCell ref="H383:H384"/>
    <mergeCell ref="I383:I384"/>
    <mergeCell ref="J383:J384"/>
    <mergeCell ref="K367:K368"/>
    <mergeCell ref="L367:L368"/>
    <mergeCell ref="M367:M368"/>
    <mergeCell ref="N367:N368"/>
    <mergeCell ref="O367:O368"/>
    <mergeCell ref="B366:G366"/>
    <mergeCell ref="A367:A368"/>
    <mergeCell ref="B367:G367"/>
    <mergeCell ref="H367:H368"/>
    <mergeCell ref="I367:I368"/>
    <mergeCell ref="J367:J368"/>
    <mergeCell ref="K351:K352"/>
    <mergeCell ref="L351:L352"/>
    <mergeCell ref="M351:M352"/>
    <mergeCell ref="N351:N352"/>
    <mergeCell ref="O351:O352"/>
    <mergeCell ref="B350:G350"/>
    <mergeCell ref="A351:A352"/>
    <mergeCell ref="B351:G351"/>
    <mergeCell ref="H351:H352"/>
    <mergeCell ref="I351:I352"/>
    <mergeCell ref="J351:J352"/>
    <mergeCell ref="K335:K336"/>
    <mergeCell ref="L335:L336"/>
    <mergeCell ref="M335:M336"/>
    <mergeCell ref="N335:N336"/>
    <mergeCell ref="O335:O336"/>
    <mergeCell ref="B334:G334"/>
    <mergeCell ref="A335:A336"/>
    <mergeCell ref="B335:G335"/>
    <mergeCell ref="H335:H336"/>
    <mergeCell ref="I335:I336"/>
    <mergeCell ref="J335:J336"/>
    <mergeCell ref="K319:K320"/>
    <mergeCell ref="L319:L320"/>
    <mergeCell ref="M319:M320"/>
    <mergeCell ref="N319:N320"/>
    <mergeCell ref="O319:O320"/>
    <mergeCell ref="B318:G318"/>
    <mergeCell ref="A319:A320"/>
    <mergeCell ref="B319:G319"/>
    <mergeCell ref="H319:H320"/>
    <mergeCell ref="I319:I320"/>
    <mergeCell ref="J319:J320"/>
    <mergeCell ref="K255:K256"/>
    <mergeCell ref="L255:L256"/>
    <mergeCell ref="M255:M256"/>
    <mergeCell ref="N255:N256"/>
    <mergeCell ref="O255:O256"/>
    <mergeCell ref="B254:G254"/>
    <mergeCell ref="A255:A256"/>
    <mergeCell ref="B255:G255"/>
    <mergeCell ref="H255:H256"/>
    <mergeCell ref="I255:I256"/>
    <mergeCell ref="J255:J256"/>
    <mergeCell ref="B251:G251"/>
    <mergeCell ref="M239:M240"/>
    <mergeCell ref="N239:N240"/>
    <mergeCell ref="O239:O240"/>
    <mergeCell ref="B238:G238"/>
    <mergeCell ref="A239:A240"/>
    <mergeCell ref="B239:G239"/>
    <mergeCell ref="H239:H240"/>
    <mergeCell ref="I239:I240"/>
    <mergeCell ref="J239:J240"/>
    <mergeCell ref="B16:G16"/>
    <mergeCell ref="B31:G31"/>
    <mergeCell ref="B45:G45"/>
    <mergeCell ref="B58:G58"/>
    <mergeCell ref="B73:G73"/>
    <mergeCell ref="B222:G222"/>
    <mergeCell ref="A223:A224"/>
    <mergeCell ref="K239:K240"/>
    <mergeCell ref="L239:L240"/>
    <mergeCell ref="B235:G235"/>
    <mergeCell ref="N223:N224"/>
    <mergeCell ref="O223:O224"/>
    <mergeCell ref="B223:G223"/>
    <mergeCell ref="H223:H224"/>
    <mergeCell ref="I223:I224"/>
    <mergeCell ref="J223:J224"/>
    <mergeCell ref="K223:K224"/>
    <mergeCell ref="L223:L224"/>
    <mergeCell ref="M223:M224"/>
    <mergeCell ref="N610:N611"/>
    <mergeCell ref="O610:O611"/>
    <mergeCell ref="B609:G609"/>
    <mergeCell ref="A610:A611"/>
    <mergeCell ref="B610:G610"/>
    <mergeCell ref="H610:H611"/>
    <mergeCell ref="I610:I611"/>
    <mergeCell ref="J610:J611"/>
    <mergeCell ref="K610:K611"/>
    <mergeCell ref="L610:L611"/>
    <mergeCell ref="M610:M611"/>
    <mergeCell ref="N642:N643"/>
    <mergeCell ref="O642:O643"/>
    <mergeCell ref="B641:G641"/>
    <mergeCell ref="A642:A643"/>
    <mergeCell ref="B642:G642"/>
    <mergeCell ref="H642:H643"/>
    <mergeCell ref="I642:I643"/>
    <mergeCell ref="J642:J643"/>
    <mergeCell ref="K642:K643"/>
    <mergeCell ref="L642:L643"/>
    <mergeCell ref="M642:M643"/>
    <mergeCell ref="N658:N659"/>
    <mergeCell ref="O658:O659"/>
    <mergeCell ref="B670:G670"/>
    <mergeCell ref="B657:G657"/>
    <mergeCell ref="A658:A659"/>
    <mergeCell ref="B658:G658"/>
    <mergeCell ref="H658:H659"/>
    <mergeCell ref="I658:I659"/>
    <mergeCell ref="J658:J659"/>
    <mergeCell ref="K658:K659"/>
    <mergeCell ref="L658:L659"/>
    <mergeCell ref="M658:M659"/>
  </mergeCells>
  <pageMargins left="0.7" right="0.7" top="0.75" bottom="0.75" header="0" footer="0"/>
  <pageSetup orientation="landscape"/>
  <ignoredErrors>
    <ignoredError sqref="A233:A234 A248:A250 A264:A266 A280:A282 A296:A298 A312:A314 A328:A330 A344:A346 A360:A362 A375:A378 A390:A394 A405:A410 A420:A426 A435:A442 A450:A458 A471:A474 A487:A490 A503:A506 A519:A522 A536:A538 A551:A554 A567:A570 A586:A589 A649:A653 A634:A637 A618:A621 A602:A60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INDUSTRIAL</vt:lpstr>
      <vt:lpstr>ADMINISTRACION</vt:lpstr>
      <vt:lpstr>MEDICO CIR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Azucena</cp:lastModifiedBy>
  <dcterms:created xsi:type="dcterms:W3CDTF">2003-03-18T16:53:22Z</dcterms:created>
  <dcterms:modified xsi:type="dcterms:W3CDTF">2026-01-22T22:56:42Z</dcterms:modified>
</cp:coreProperties>
</file>